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/>
  <mc:AlternateContent xmlns:mc="http://schemas.openxmlformats.org/markup-compatibility/2006">
    <mc:Choice Requires="x15">
      <x15ac:absPath xmlns:x15ac="http://schemas.microsoft.com/office/spreadsheetml/2010/11/ac" url="https://thameswater.sharepoint.com/sites/RegReport/Blind Year Reconciliation Models/"/>
    </mc:Choice>
  </mc:AlternateContent>
  <xr:revisionPtr revIDLastSave="61" documentId="8_{2B978CFD-0F15-41AC-A000-74274CD6E9E6}" xr6:coauthVersionLast="47" xr6:coauthVersionMax="47" xr10:uidLastSave="{62A138BF-6C1D-4F76-A419-13BCE9850F72}"/>
  <bookViews>
    <workbookView xWindow="-108" yWindow="-108" windowWidth="23256" windowHeight="12576" tabRatio="999" firstSheet="11" activeTab="11" xr2:uid="{898377EF-E83D-4F36-B61A-E72CAF73E8C2}"/>
  </bookViews>
  <sheets>
    <sheet name="Input" sheetId="13" state="hidden" r:id="rId1"/>
    <sheet name="Company" sheetId="12" r:id="rId2"/>
    <sheet name="Guidance" sheetId="1" r:id="rId3"/>
    <sheet name="Data Input --&gt;" sheetId="21" r:id="rId4"/>
    <sheet name="Data SRO 1" sheetId="28" r:id="rId5"/>
    <sheet name="Data SRO 2" sheetId="29" r:id="rId6"/>
    <sheet name="Data SRO 3" sheetId="30" r:id="rId7"/>
    <sheet name="Data SRO 4" sheetId="31" r:id="rId8"/>
    <sheet name="Data SRO 5" sheetId="32" r:id="rId9"/>
    <sheet name="Data SRO 6" sheetId="33" r:id="rId10"/>
    <sheet name="Data SRO 7" sheetId="34" r:id="rId11"/>
    <sheet name="Data SRO 8" sheetId="35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32" l="1"/>
  <c r="C39" i="35" l="1" a="1"/>
  <c r="C39" i="35" s="1"/>
  <c r="C38" i="35" a="1"/>
  <c r="C38" i="35" s="1"/>
  <c r="C35" i="35"/>
  <c r="A1" i="35" a="1"/>
  <c r="A1" i="35" s="1"/>
  <c r="C35" i="34"/>
  <c r="C38" i="34" s="1" a="1"/>
  <c r="C38" i="34" s="1"/>
  <c r="A1" i="34" a="1"/>
  <c r="A1" i="34" s="1"/>
  <c r="C35" i="33"/>
  <c r="C38" i="33" s="1" a="1"/>
  <c r="C38" i="33" s="1"/>
  <c r="A1" i="33" a="1"/>
  <c r="A1" i="33" s="1"/>
  <c r="C39" i="32" a="1"/>
  <c r="C39" i="32" s="1"/>
  <c r="C38" i="32" a="1"/>
  <c r="C38" i="32" s="1"/>
  <c r="A1" i="32" a="1"/>
  <c r="A1" i="32" s="1"/>
  <c r="C35" i="31"/>
  <c r="C38" i="31" s="1" a="1"/>
  <c r="C38" i="31" s="1"/>
  <c r="A1" i="31" a="1"/>
  <c r="A1" i="31" s="1"/>
  <c r="C39" i="30" a="1"/>
  <c r="C39" i="30" s="1"/>
  <c r="C38" i="30" a="1"/>
  <c r="C38" i="30" s="1"/>
  <c r="C35" i="30"/>
  <c r="A1" i="30" a="1"/>
  <c r="A1" i="30" s="1"/>
  <c r="C35" i="29"/>
  <c r="C38" i="29" s="1" a="1"/>
  <c r="C38" i="29" s="1"/>
  <c r="A1" i="29" a="1"/>
  <c r="A1" i="29" s="1"/>
  <c r="C39" i="29" l="1" a="1"/>
  <c r="C39" i="29" s="1"/>
  <c r="C39" i="34" a="1"/>
  <c r="C39" i="34" s="1"/>
  <c r="C39" i="33" a="1"/>
  <c r="C39" i="33" s="1"/>
  <c r="C39" i="31" a="1"/>
  <c r="C39" i="31" s="1"/>
  <c r="C35" i="28"/>
  <c r="C39" i="28" s="1" a="1"/>
  <c r="C39" i="28" s="1"/>
  <c r="A1" i="28" a="1"/>
  <c r="A1" i="28" s="1"/>
  <c r="A1" i="1" a="1"/>
  <c r="A1" i="1" s="1"/>
  <c r="C38" i="28" l="1" a="1"/>
  <c r="C38" i="28" s="1"/>
  <c r="A10" i="12" a="1"/>
  <c r="B6" i="35" l="1"/>
  <c r="B6" i="34"/>
  <c r="B6" i="33"/>
  <c r="B6" i="32"/>
  <c r="B6" i="31"/>
  <c r="B6" i="30"/>
  <c r="B6" i="29"/>
  <c r="A10" i="12"/>
  <c r="B6" i="28" s="1"/>
  <c r="B9" i="1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<sst xmlns="http://schemas.openxmlformats.org/spreadsheetml/2006/main" count="403" uniqueCount="107">
  <si>
    <t>Company</t>
  </si>
  <si>
    <t>SROs and Company</t>
  </si>
  <si>
    <t>Yes</t>
  </si>
  <si>
    <t>AFW</t>
  </si>
  <si>
    <t>SESRO</t>
  </si>
  <si>
    <t>No</t>
  </si>
  <si>
    <t>ANH</t>
  </si>
  <si>
    <t>TMS</t>
  </si>
  <si>
    <t>BRL</t>
  </si>
  <si>
    <t>London Reuse</t>
  </si>
  <si>
    <t>SVE</t>
  </si>
  <si>
    <t>South Lincs</t>
  </si>
  <si>
    <t>SSC</t>
  </si>
  <si>
    <t>SWB</t>
  </si>
  <si>
    <t>River Itchen Recycling</t>
  </si>
  <si>
    <t>SRN</t>
  </si>
  <si>
    <t>Fawley Desalination</t>
  </si>
  <si>
    <t>Minworth</t>
  </si>
  <si>
    <t>UUW</t>
  </si>
  <si>
    <t>WSX</t>
  </si>
  <si>
    <t>North West Transfer (Vyrnwy + UU Sources)</t>
  </si>
  <si>
    <t>NWT</t>
  </si>
  <si>
    <t>YKY</t>
  </si>
  <si>
    <t>WCS Sources</t>
  </si>
  <si>
    <t>WCS Transfer</t>
  </si>
  <si>
    <t>Severn Trent Sources</t>
  </si>
  <si>
    <t>WCN Sources (Cheddar 2)</t>
  </si>
  <si>
    <t>STT</t>
  </si>
  <si>
    <t>GUC</t>
  </si>
  <si>
    <t>T2ST</t>
  </si>
  <si>
    <t>A2AT</t>
  </si>
  <si>
    <t>T2AT</t>
  </si>
  <si>
    <t>UDVRE</t>
  </si>
  <si>
    <t>Fens Reservoir</t>
  </si>
  <si>
    <t>Poole Effluent Recycling and Transfers</t>
  </si>
  <si>
    <t>Mendips</t>
  </si>
  <si>
    <t>Havant Thicket Transfer</t>
  </si>
  <si>
    <t>Hampshire Water Transfer and Recycling</t>
  </si>
  <si>
    <t>Strategic regional water resources: Blind year process data template</t>
  </si>
  <si>
    <t>Version:</t>
  </si>
  <si>
    <t>Date:</t>
  </si>
  <si>
    <t>FD Model Link</t>
  </si>
  <si>
    <t>Company (please choose from drop down):</t>
  </si>
  <si>
    <t>PR24-FD-PD18-Strategic-regional-water-resources-reconciliation-model-Affinity-Water.xlsx</t>
  </si>
  <si>
    <t>PR24-FD-PD18-Strategic-regional-water-resources-reconciliation-model-Anglian-Water.xlsx</t>
  </si>
  <si>
    <t>Contact:</t>
  </si>
  <si>
    <t>rapid@ofwat.gov.uk</t>
  </si>
  <si>
    <t>PR24-FD-PD18-Strategic-regional-water-resources-reconciliation-model-Bristol-Water.xlsx</t>
  </si>
  <si>
    <t>PR24-FD-PD18-Strategic-regional-water-resources-reconciliation-model-Severn-Trent.xlsx</t>
  </si>
  <si>
    <t>PR24-FD-PD18-Strategic-regional-water-resources-reconciliation-model-South-Staffs-Water.xlsx</t>
  </si>
  <si>
    <t>Number of solutions to complete</t>
  </si>
  <si>
    <t>PR24-FD-PD18-Strategic-regional-water-resources-reconciliation-model-South-West-Water.xlsx</t>
  </si>
  <si>
    <t>PR24-FD-PD18-Strategic-regional-water-resources-reconciliation-model-Southern-Water.xlsx</t>
  </si>
  <si>
    <t>PR24-FD-PD18-Strategic-regional-water-resources-reconciliation-model-Thames-Water.xlsx</t>
  </si>
  <si>
    <t>PR24-FD-PD18-Strategic-regional-water-resources-reconciliation-model-United-Utilities.xlsx</t>
  </si>
  <si>
    <t>PR24-FD-PD18-Strategic-regional-water-resources-reconciliation-model-Wessex-Water.xlsx</t>
  </si>
  <si>
    <t>PR24-FD-PD18-Strategic-regional-water-resources-reconciliation-model-Yorkshire-Water.xlsx</t>
  </si>
  <si>
    <t>Please confirm whether this data has been assured:</t>
  </si>
  <si>
    <t>If no, please explain why below:</t>
  </si>
  <si>
    <t>All data within this template should be populated in 2017/18 prices and reflect expenditure up until 31 March 2025.</t>
  </si>
  <si>
    <t>Fina determination models can be found linked in the 'Company' tab.</t>
  </si>
  <si>
    <t>The data included in this template will be used by Ofwat to populate the model 'Strategic regional water resources reconciliation model - Blind year process v1 Mar25'.</t>
  </si>
  <si>
    <t>We welcome companies to provide us a populated model alongside this data table if they wish to.</t>
  </si>
  <si>
    <t xml:space="preserve">This model was circulated to the ACWG in February 2025 for comments. </t>
  </si>
  <si>
    <t>We do not expect companies to populate the relevant line in the Annual Performance Review Table 4L. If companies wish to do so, we expect the information included</t>
  </si>
  <si>
    <t>to be consistent with this template.</t>
  </si>
  <si>
    <t xml:space="preserve">We do not expect there to be any changes to the expenditure incurred prior to the final determination period for gates which have already been completed. </t>
  </si>
  <si>
    <t>We expect the information included in this template to be assured as communicated with companies through the ACWG.</t>
  </si>
  <si>
    <t>For any further queries, please contact RAPID@ofwat.gov.uk</t>
  </si>
  <si>
    <t>All data should be populated in 2017-18 prices (CPIH deflated).</t>
  </si>
  <si>
    <t>Data should reflect progress of SROs up until 31 March 2025 (ie end of AMP7).</t>
  </si>
  <si>
    <t>Please insert data from your company's relevant linked model found in the 'Company' tab into the 'Data in final determination model' column.</t>
  </si>
  <si>
    <t>SRO:</t>
  </si>
  <si>
    <t>Reconciliation Input</t>
  </si>
  <si>
    <t>Data in the final determination model</t>
  </si>
  <si>
    <t>Data for blind year process</t>
  </si>
  <si>
    <t>If there is a change in the data, please explain why.</t>
  </si>
  <si>
    <t>Gate solution has completed</t>
  </si>
  <si>
    <t>Total outturn totex for first subsequent gate</t>
  </si>
  <si>
    <t>The FD model did not have an input section for the "first subsequent gate"</t>
  </si>
  <si>
    <t>Total outturn totex for second subsequent gate</t>
  </si>
  <si>
    <t>The FD model did not have an input section for the "second subsequent gate"</t>
  </si>
  <si>
    <t>Totex allowance - water resources</t>
  </si>
  <si>
    <t>Totex allowance - water network plus</t>
  </si>
  <si>
    <t>Additional totex allowance - water resources</t>
  </si>
  <si>
    <t>Additional totex allowance - water network plus</t>
  </si>
  <si>
    <t>Outturn totex against original allowance - water resources</t>
  </si>
  <si>
    <t>Prolonged G3 period increased G3 spend (~£16m), plus early G4 spend of £2.4m</t>
  </si>
  <si>
    <t>Outturn totex against original allowance - water network plus</t>
  </si>
  <si>
    <t>Outturn totex against additional allowance - water resources</t>
  </si>
  <si>
    <t>Outturn totex against additional allowance - water network plus</t>
  </si>
  <si>
    <t>Outturn totex gates one and two - water resources</t>
  </si>
  <si>
    <t>Outturn totex gates one and two - water network plus</t>
  </si>
  <si>
    <t>Penalty - water resources</t>
  </si>
  <si>
    <t>Penalty - water network plus</t>
  </si>
  <si>
    <t>Data check - please insert total expenditure numbers</t>
  </si>
  <si>
    <t>Gate one expenditure</t>
  </si>
  <si>
    <t>Gate two expenditure</t>
  </si>
  <si>
    <t>Gate three expenditure</t>
  </si>
  <si>
    <t>Gate four expenditure</t>
  </si>
  <si>
    <t>Total</t>
  </si>
  <si>
    <t>There should not be any errors here. If there are please explain why:</t>
  </si>
  <si>
    <t>Totals check</t>
  </si>
  <si>
    <t>G4 commenced early (£1m) and newly appointed TP costs trending higher than pervious allowance.</t>
  </si>
  <si>
    <t>Rounding difference</t>
  </si>
  <si>
    <t>Delay with the appointment of Technical Partner</t>
  </si>
  <si>
    <t>incl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</si>
</sst>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"/>
    <numFmt numFmtId="167" formatCode="0.0000"/>
  </numFmts>
  <fonts count="19"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Krub"/>
    </font>
    <font>
      <sz val="11"/>
      <color theme="1"/>
      <name val="Krub SemiBold"/>
    </font>
    <font>
      <sz val="12"/>
      <color theme="1"/>
      <name val="Krub"/>
    </font>
    <font>
      <sz val="12"/>
      <color theme="0"/>
      <name val="Krub SemiBold"/>
    </font>
    <font>
      <sz val="12"/>
      <name val="Krub"/>
    </font>
    <font>
      <sz val="11"/>
      <name val="Krub"/>
    </font>
    <font>
      <u/>
      <sz val="11"/>
      <color theme="10"/>
      <name val="Arial"/>
      <family val="2"/>
    </font>
    <font>
      <u/>
      <sz val="11"/>
      <color theme="10"/>
      <name val="Krub"/>
    </font>
    <font>
      <sz val="10"/>
      <color theme="1"/>
      <name val="Krub"/>
    </font>
    <font>
      <sz val="10"/>
      <color theme="1"/>
      <name val="Krub SemiBold"/>
    </font>
    <font>
      <sz val="10"/>
      <name val="Krub"/>
    </font>
    <font>
      <sz val="11"/>
      <color rgb="FF000000"/>
      <name val="Krub"/>
    </font>
    <font>
      <sz val="9"/>
      <color theme="1"/>
      <name val="Krub"/>
    </font>
    <font>
      <sz val="11"/>
      <color theme="0"/>
      <name val="Krub SemiBold"/>
    </font>
    <font>
      <u/>
      <sz val="9"/>
      <color theme="10"/>
      <name val="Krub"/>
    </font>
    <font>
      <sz val="10"/>
      <color theme="0"/>
      <name val="Krub SemiBold"/>
    </font>
    <font>
      <sz val="9"/>
      <color theme="1"/>
      <name val="Krub SemiBold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1" fillId="2" borderId="0" xfId="0" applyFont="1" applyFill="1"/>
    <xf numFmtId="0" fontId="5" fillId="2" borderId="0" xfId="0" applyFont="1" applyFill="1"/>
    <xf numFmtId="0" fontId="1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4" fillId="0" borderId="1" xfId="0" applyFont="1" applyBorder="1"/>
    <xf numFmtId="17" fontId="2" fillId="0" borderId="1" xfId="0" applyNumberFormat="1" applyFont="1" applyBorder="1"/>
    <xf numFmtId="0" fontId="13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right"/>
    </xf>
    <xf numFmtId="0" fontId="14" fillId="5" borderId="0" xfId="0" applyFont="1" applyFill="1"/>
    <xf numFmtId="0" fontId="14" fillId="4" borderId="0" xfId="0" applyFont="1" applyFill="1"/>
    <xf numFmtId="0" fontId="2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5" fillId="2" borderId="1" xfId="0" applyFont="1" applyFill="1" applyBorder="1"/>
    <xf numFmtId="0" fontId="14" fillId="2" borderId="0" xfId="0" applyFont="1" applyFill="1"/>
    <xf numFmtId="0" fontId="15" fillId="2" borderId="0" xfId="0" applyFont="1" applyFill="1"/>
    <xf numFmtId="0" fontId="3" fillId="5" borderId="1" xfId="0" applyFont="1" applyFill="1" applyBorder="1"/>
    <xf numFmtId="0" fontId="2" fillId="2" borderId="0" xfId="0" applyFont="1" applyFill="1"/>
    <xf numFmtId="0" fontId="9" fillId="0" borderId="1" xfId="1" applyFont="1" applyBorder="1"/>
    <xf numFmtId="0" fontId="14" fillId="0" borderId="3" xfId="0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7" fillId="2" borderId="1" xfId="0" applyFont="1" applyFill="1" applyBorder="1"/>
    <xf numFmtId="0" fontId="17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8" fillId="5" borderId="0" xfId="0" applyFont="1" applyFill="1"/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0" xfId="0" applyNumberFormat="1" applyFont="1"/>
    <xf numFmtId="165" fontId="2" fillId="0" borderId="1" xfId="0" applyNumberFormat="1" applyFont="1" applyBorder="1"/>
    <xf numFmtId="1" fontId="2" fillId="0" borderId="1" xfId="0" applyNumberFormat="1" applyFont="1" applyBorder="1"/>
    <xf numFmtId="164" fontId="3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165" fontId="2" fillId="0" borderId="0" xfId="0" applyNumberFormat="1" applyFont="1"/>
    <xf numFmtId="165" fontId="2" fillId="0" borderId="1" xfId="0" quotePrefix="1" applyNumberFormat="1" applyFont="1" applyBorder="1" applyAlignment="1">
      <alignment horizontal="right"/>
    </xf>
    <xf numFmtId="2" fontId="3" fillId="0" borderId="1" xfId="0" applyNumberFormat="1" applyFont="1" applyBorder="1"/>
    <xf numFmtId="0" fontId="2" fillId="0" borderId="1" xfId="0" applyFont="1" applyBorder="1" applyAlignment="1">
      <alignment wrapText="1"/>
    </xf>
    <xf numFmtId="167" fontId="2" fillId="0" borderId="0" xfId="0" applyNumberFormat="1" applyFont="1"/>
    <xf numFmtId="166" fontId="2" fillId="0" borderId="0" xfId="0" applyNumberFormat="1" applyFont="1"/>
    <xf numFmtId="2" fontId="2" fillId="0" borderId="0" xfId="0" applyNumberFormat="1" applyFont="1"/>
    <xf numFmtId="164" fontId="2" fillId="0" borderId="1" xfId="0" quotePrefix="1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ern-Water.xlsx&amp;wdOrigin=BROWSELINK" TargetMode="External"/><Relationship Id="rId3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Anglian-Water.xlsx&amp;wdOrigin=BROWSELINK" TargetMode="External"/><Relationship Id="rId7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-West-Water.xlsx&amp;wdOrigin=BROWSELINK" TargetMode="External"/><Relationship Id="rId12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Yorkshire-Water.xlsx&amp;wdOrigin=BROWSELINK" TargetMode="External"/><Relationship Id="rId2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Affinity-Water.xlsx&amp;wdOrigin=BROWSELINKy-Water.xls" TargetMode="External"/><Relationship Id="rId1" Type="http://schemas.openxmlformats.org/officeDocument/2006/relationships/hyperlink" Target="mailto:rapid@ofwat.gov.uk" TargetMode="External"/><Relationship Id="rId6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South-Staffs-Water.xlsx&amp;wdOrigin=BROWSELINK" TargetMode="External"/><Relationship Id="rId11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Wessex-Water.xlsx&amp;wdOrigin=BROWSELINK" TargetMode="External"/><Relationship Id="rId5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Severn-Trent.xlsx&amp;wdOrigin=BROWSELINK" TargetMode="External"/><Relationship Id="rId10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United-Utilities.xlsx&amp;wdOrigin=BROWSELINK" TargetMode="External"/><Relationship Id="rId4" Type="http://schemas.openxmlformats.org/officeDocument/2006/relationships/hyperlink" Target="https://view.officeapps.live.com/op/view.aspx?src=https%3A%2F%2Fwww.ofwat.gov.uk%2Fwp-content%2Fuploads%2F2025%2F02%2FPR24-FD-PD18-Strategic-regional-water-resources-reconciliation-model-Bristol-Water.xlsx&amp;wdOrigin=BROWSELINK" TargetMode="External"/><Relationship Id="rId9" Type="http://schemas.openxmlformats.org/officeDocument/2006/relationships/hyperlink" Target="https://view.officeapps.live.com/op/view.aspx?src=https%3A%2F%2Fwww.ofwat.gov.uk%2Fwp-content%2Fuploads%2F2024%2F12%2FPR24-FD-PD18-Strategic-regional-water-resources-reconciliation-model-Thames-Water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2FE1-6E28-4EFD-800C-C0D6D5F04B79}">
  <dimension ref="B2:G43"/>
  <sheetViews>
    <sheetView zoomScale="54" workbookViewId="0">
      <selection activeCell="D40" sqref="D40"/>
    </sheetView>
  </sheetViews>
  <sheetFormatPr defaultColWidth="9" defaultRowHeight="21"/>
  <cols>
    <col min="1" max="1" width="9" style="5"/>
    <col min="2" max="2" width="16" style="5" bestFit="1" customWidth="1"/>
    <col min="3" max="3" width="9" style="5"/>
    <col min="4" max="4" width="35.5" style="5" bestFit="1" customWidth="1"/>
    <col min="5" max="16384" width="9" style="5"/>
  </cols>
  <sheetData>
    <row r="2" spans="2:7">
      <c r="B2" s="7" t="s">
        <v>0</v>
      </c>
      <c r="D2" s="53" t="s">
        <v>1</v>
      </c>
      <c r="E2" s="53"/>
      <c r="G2" s="6" t="s">
        <v>2</v>
      </c>
    </row>
    <row r="3" spans="2:7" ht="21.6">
      <c r="B3" s="6" t="s">
        <v>3</v>
      </c>
      <c r="D3" s="13" t="s">
        <v>4</v>
      </c>
      <c r="E3" s="12" t="s">
        <v>3</v>
      </c>
      <c r="G3" s="6" t="s">
        <v>5</v>
      </c>
    </row>
    <row r="4" spans="2:7" ht="21.6">
      <c r="B4" s="6" t="s">
        <v>6</v>
      </c>
      <c r="D4" s="13" t="s">
        <v>4</v>
      </c>
      <c r="E4" s="12" t="s">
        <v>7</v>
      </c>
    </row>
    <row r="5" spans="2:7" ht="21.6">
      <c r="B5" s="6" t="s">
        <v>8</v>
      </c>
      <c r="D5" s="13" t="s">
        <v>9</v>
      </c>
      <c r="E5" s="12" t="s">
        <v>7</v>
      </c>
    </row>
    <row r="6" spans="2:7" ht="21.6">
      <c r="B6" s="6" t="s">
        <v>10</v>
      </c>
      <c r="D6" s="13" t="s">
        <v>11</v>
      </c>
      <c r="E6" s="12" t="s">
        <v>6</v>
      </c>
    </row>
    <row r="7" spans="2:7" ht="21.6">
      <c r="B7" s="6" t="s">
        <v>12</v>
      </c>
      <c r="D7" s="13" t="s">
        <v>11</v>
      </c>
      <c r="E7" s="12" t="s">
        <v>3</v>
      </c>
    </row>
    <row r="8" spans="2:7" ht="21.6">
      <c r="B8" s="6" t="s">
        <v>13</v>
      </c>
      <c r="D8" s="13" t="s">
        <v>14</v>
      </c>
      <c r="E8" s="12" t="s">
        <v>15</v>
      </c>
    </row>
    <row r="9" spans="2:7" ht="21.6">
      <c r="B9" s="6" t="s">
        <v>15</v>
      </c>
      <c r="D9" s="13" t="s">
        <v>16</v>
      </c>
      <c r="E9" s="12" t="s">
        <v>15</v>
      </c>
    </row>
    <row r="10" spans="2:7" ht="21.6">
      <c r="B10" s="6" t="s">
        <v>7</v>
      </c>
      <c r="D10" s="13" t="s">
        <v>17</v>
      </c>
      <c r="E10" s="12" t="s">
        <v>3</v>
      </c>
    </row>
    <row r="11" spans="2:7" ht="21.6">
      <c r="B11" s="6" t="s">
        <v>18</v>
      </c>
      <c r="D11" s="13" t="s">
        <v>17</v>
      </c>
      <c r="E11" s="12" t="s">
        <v>10</v>
      </c>
    </row>
    <row r="12" spans="2:7" ht="21.6">
      <c r="B12" s="6" t="s">
        <v>19</v>
      </c>
      <c r="D12" s="13" t="s">
        <v>20</v>
      </c>
      <c r="E12" s="12" t="s">
        <v>21</v>
      </c>
    </row>
    <row r="13" spans="2:7" ht="21.6">
      <c r="B13" s="6" t="s">
        <v>22</v>
      </c>
      <c r="D13" s="13" t="s">
        <v>23</v>
      </c>
      <c r="E13" s="12" t="s">
        <v>15</v>
      </c>
    </row>
    <row r="14" spans="2:7" ht="21.6">
      <c r="D14" s="13" t="s">
        <v>23</v>
      </c>
      <c r="E14" s="12" t="s">
        <v>13</v>
      </c>
    </row>
    <row r="15" spans="2:7" ht="21.6">
      <c r="D15" s="13" t="s">
        <v>23</v>
      </c>
      <c r="E15" s="12" t="s">
        <v>19</v>
      </c>
    </row>
    <row r="16" spans="2:7" ht="21.6">
      <c r="D16" s="13" t="s">
        <v>24</v>
      </c>
      <c r="E16" s="12" t="s">
        <v>15</v>
      </c>
    </row>
    <row r="17" spans="4:5" ht="21.6">
      <c r="D17" s="13" t="s">
        <v>24</v>
      </c>
      <c r="E17" s="12" t="s">
        <v>13</v>
      </c>
    </row>
    <row r="18" spans="4:5" ht="21.6">
      <c r="D18" s="13" t="s">
        <v>24</v>
      </c>
      <c r="E18" s="12" t="s">
        <v>19</v>
      </c>
    </row>
    <row r="19" spans="4:5" ht="21.6">
      <c r="D19" s="13" t="s">
        <v>25</v>
      </c>
      <c r="E19" s="12" t="s">
        <v>10</v>
      </c>
    </row>
    <row r="20" spans="4:5" ht="21.6">
      <c r="D20" s="13" t="s">
        <v>26</v>
      </c>
      <c r="E20" s="12" t="s">
        <v>8</v>
      </c>
    </row>
    <row r="21" spans="4:5" ht="21.6">
      <c r="D21" s="13" t="s">
        <v>26</v>
      </c>
      <c r="E21" s="12" t="s">
        <v>15</v>
      </c>
    </row>
    <row r="22" spans="4:5" ht="21.6">
      <c r="D22" s="13" t="s">
        <v>26</v>
      </c>
      <c r="E22" s="12" t="s">
        <v>19</v>
      </c>
    </row>
    <row r="23" spans="4:5" ht="21.6">
      <c r="D23" s="13" t="s">
        <v>27</v>
      </c>
      <c r="E23" s="12" t="s">
        <v>10</v>
      </c>
    </row>
    <row r="24" spans="4:5" ht="21.6">
      <c r="D24" s="13" t="s">
        <v>27</v>
      </c>
      <c r="E24" s="12" t="s">
        <v>7</v>
      </c>
    </row>
    <row r="25" spans="4:5" ht="21.6">
      <c r="D25" s="13" t="s">
        <v>27</v>
      </c>
      <c r="E25" s="12" t="s">
        <v>21</v>
      </c>
    </row>
    <row r="26" spans="4:5" ht="21.6">
      <c r="D26" s="13" t="s">
        <v>28</v>
      </c>
      <c r="E26" s="12" t="s">
        <v>3</v>
      </c>
    </row>
    <row r="27" spans="4:5" ht="21.6">
      <c r="D27" s="13" t="s">
        <v>28</v>
      </c>
      <c r="E27" s="12" t="s">
        <v>10</v>
      </c>
    </row>
    <row r="28" spans="4:5" ht="21.6">
      <c r="D28" s="13" t="s">
        <v>29</v>
      </c>
      <c r="E28" s="12" t="s">
        <v>15</v>
      </c>
    </row>
    <row r="29" spans="4:5" ht="21.6">
      <c r="D29" s="13" t="s">
        <v>29</v>
      </c>
      <c r="E29" s="12" t="s">
        <v>7</v>
      </c>
    </row>
    <row r="30" spans="4:5" ht="21.6">
      <c r="D30" s="13" t="s">
        <v>30</v>
      </c>
      <c r="E30" s="12" t="s">
        <v>6</v>
      </c>
    </row>
    <row r="31" spans="4:5" ht="21.6">
      <c r="D31" s="13" t="s">
        <v>30</v>
      </c>
      <c r="E31" s="12" t="s">
        <v>3</v>
      </c>
    </row>
    <row r="32" spans="4:5" ht="21.6">
      <c r="D32" s="13" t="s">
        <v>31</v>
      </c>
      <c r="E32" s="12" t="s">
        <v>7</v>
      </c>
    </row>
    <row r="33" spans="4:5" ht="21.6">
      <c r="D33" s="13" t="s">
        <v>31</v>
      </c>
      <c r="E33" s="12" t="s">
        <v>3</v>
      </c>
    </row>
    <row r="34" spans="4:5" ht="21.6">
      <c r="D34" s="13" t="s">
        <v>32</v>
      </c>
      <c r="E34" s="12" t="s">
        <v>22</v>
      </c>
    </row>
    <row r="35" spans="4:5" ht="21.6">
      <c r="D35" s="13" t="s">
        <v>32</v>
      </c>
      <c r="E35" s="12" t="s">
        <v>10</v>
      </c>
    </row>
    <row r="36" spans="4:5" ht="21.6">
      <c r="D36" s="13" t="s">
        <v>33</v>
      </c>
      <c r="E36" s="12" t="s">
        <v>6</v>
      </c>
    </row>
    <row r="37" spans="4:5" ht="21.6">
      <c r="D37" s="13" t="s">
        <v>33</v>
      </c>
      <c r="E37" s="12" t="s">
        <v>12</v>
      </c>
    </row>
    <row r="38" spans="4:5" ht="21.6">
      <c r="D38" s="13" t="s">
        <v>34</v>
      </c>
      <c r="E38" s="12" t="s">
        <v>13</v>
      </c>
    </row>
    <row r="39" spans="4:5" ht="21.6">
      <c r="D39" s="13" t="s">
        <v>34</v>
      </c>
      <c r="E39" s="12" t="s">
        <v>19</v>
      </c>
    </row>
    <row r="40" spans="4:5" ht="21.6">
      <c r="D40" s="13" t="s">
        <v>35</v>
      </c>
      <c r="E40" s="12" t="s">
        <v>13</v>
      </c>
    </row>
    <row r="41" spans="4:5" ht="21.6">
      <c r="D41" s="13" t="s">
        <v>35</v>
      </c>
      <c r="E41" s="12" t="s">
        <v>19</v>
      </c>
    </row>
    <row r="42" spans="4:5" ht="21.6">
      <c r="D42" s="13" t="s">
        <v>36</v>
      </c>
      <c r="E42" s="12" t="s">
        <v>15</v>
      </c>
    </row>
    <row r="43" spans="4:5" ht="21.6">
      <c r="D43" s="13" t="s">
        <v>37</v>
      </c>
      <c r="E43" s="12" t="s">
        <v>15</v>
      </c>
    </row>
  </sheetData>
  <mergeCells count="1">
    <mergeCell ref="D2:E2"/>
  </mergeCells>
  <pageMargins left="0.7" right="0.7" top="0.75" bottom="0.75" header="0.3" footer="0.3"/>
  <headerFooter>
    <oddHeader>&amp;L&amp;"Century Gothic"&amp;10&amp;K000000 Business&amp;1#_x000D_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B5874-D3F2-487F-B418-9613FC41D738}">
  <sheetPr>
    <tabColor rgb="FFFFFFCC"/>
  </sheetPr>
  <dimension ref="A1:F25"/>
  <sheetViews>
    <sheetView zoomScale="80" zoomScaleNormal="80" workbookViewId="0">
      <selection activeCell="F11" sqref="F11"/>
    </sheetView>
  </sheetViews>
  <sheetFormatPr defaultRowHeight="13.9"/>
  <cols>
    <col min="1" max="1" width="63.875" bestFit="1" customWidth="1"/>
    <col min="2" max="2" width="18.375" customWidth="1"/>
    <col min="6" max="6" width="79.875" bestFit="1" customWidth="1"/>
  </cols>
  <sheetData>
    <row r="1" spans="1:6" s="2" customFormat="1" ht="24.6">
      <c r="A1" s="3" t="s">
        <v>38</v>
      </c>
    </row>
    <row r="2" spans="1:6" s="4" customFormat="1" ht="24.6">
      <c r="A2" s="8" t="s">
        <v>39</v>
      </c>
      <c r="B2" s="9">
        <v>1</v>
      </c>
    </row>
    <row r="3" spans="1:6" ht="24.6">
      <c r="A3" s="10" t="s">
        <v>40</v>
      </c>
      <c r="B3" s="11">
        <v>45717</v>
      </c>
      <c r="E3" s="30" t="s">
        <v>0</v>
      </c>
      <c r="F3" s="31" t="s">
        <v>41</v>
      </c>
    </row>
    <row r="4" spans="1:6" ht="24.6">
      <c r="A4" s="10" t="s">
        <v>42</v>
      </c>
      <c r="B4" s="14" t="s">
        <v>7</v>
      </c>
      <c r="E4" s="27" t="s">
        <v>3</v>
      </c>
      <c r="F4" s="28" t="s">
        <v>43</v>
      </c>
    </row>
    <row r="5" spans="1:6" ht="18">
      <c r="E5" s="29" t="s">
        <v>6</v>
      </c>
      <c r="F5" s="28" t="s">
        <v>44</v>
      </c>
    </row>
    <row r="6" spans="1:6" ht="24.6">
      <c r="A6" s="10" t="s">
        <v>45</v>
      </c>
      <c r="B6" s="26" t="s">
        <v>46</v>
      </c>
      <c r="E6" s="29" t="s">
        <v>8</v>
      </c>
      <c r="F6" s="28" t="s">
        <v>47</v>
      </c>
    </row>
    <row r="7" spans="1:6" ht="18">
      <c r="E7" s="29" t="s">
        <v>10</v>
      </c>
      <c r="F7" s="28" t="s">
        <v>48</v>
      </c>
    </row>
    <row r="8" spans="1:6" ht="18">
      <c r="E8" s="29" t="s">
        <v>12</v>
      </c>
      <c r="F8" s="28" t="s">
        <v>49</v>
      </c>
    </row>
    <row r="9" spans="1:6" ht="24.6">
      <c r="A9" s="32" t="s">
        <v>50</v>
      </c>
      <c r="B9" s="54">
        <f>COUNTA(A10:A19)</f>
        <v>5</v>
      </c>
      <c r="E9" s="29" t="s">
        <v>13</v>
      </c>
      <c r="F9" s="28" t="s">
        <v>51</v>
      </c>
    </row>
    <row r="10" spans="1:6" ht="21.6">
      <c r="A10" s="17" t="str" cm="1">
        <f t="array" ref="A10:A14">_xlfn._xlws.FILTER(Input!$D$3:$D$43,Input!$E$3:$E$43=Company!$B$4,"")</f>
        <v>SESRO</v>
      </c>
      <c r="B10" s="55"/>
      <c r="E10" s="29" t="s">
        <v>15</v>
      </c>
      <c r="F10" s="28" t="s">
        <v>52</v>
      </c>
    </row>
    <row r="11" spans="1:6" ht="21.6">
      <c r="A11" s="17" t="str">
        <v>London Reuse</v>
      </c>
      <c r="B11" s="55"/>
      <c r="E11" s="29" t="s">
        <v>7</v>
      </c>
      <c r="F11" s="28" t="s">
        <v>53</v>
      </c>
    </row>
    <row r="12" spans="1:6" ht="21.6">
      <c r="A12" s="17" t="str">
        <v>STT</v>
      </c>
      <c r="B12" s="55"/>
      <c r="E12" s="29" t="s">
        <v>18</v>
      </c>
      <c r="F12" s="28" t="s">
        <v>54</v>
      </c>
    </row>
    <row r="13" spans="1:6" ht="21.6">
      <c r="A13" s="17" t="str">
        <v>T2ST</v>
      </c>
      <c r="B13" s="55"/>
      <c r="E13" s="29" t="s">
        <v>19</v>
      </c>
      <c r="F13" s="28" t="s">
        <v>55</v>
      </c>
    </row>
    <row r="14" spans="1:6" ht="21.6">
      <c r="A14" s="17" t="str">
        <v>T2AT</v>
      </c>
      <c r="B14" s="55"/>
      <c r="E14" s="29" t="s">
        <v>22</v>
      </c>
      <c r="F14" s="28" t="s">
        <v>56</v>
      </c>
    </row>
    <row r="15" spans="1:6" ht="21.6">
      <c r="A15" s="17"/>
      <c r="B15" s="55"/>
    </row>
    <row r="16" spans="1:6" ht="21.6">
      <c r="A16" s="17"/>
      <c r="B16" s="55"/>
    </row>
    <row r="17" spans="1:2" ht="21.6">
      <c r="A17" s="17"/>
      <c r="B17" s="56"/>
    </row>
    <row r="18" spans="1:2" ht="21.6">
      <c r="A18" s="1"/>
    </row>
    <row r="19" spans="1:2" ht="21.6">
      <c r="A19" s="1"/>
    </row>
    <row r="20" spans="1:2" ht="21.6">
      <c r="A20" s="21" t="s">
        <v>57</v>
      </c>
      <c r="B20" s="17" t="s">
        <v>2</v>
      </c>
    </row>
    <row r="21" spans="1:2" ht="21.6">
      <c r="A21" s="1"/>
    </row>
    <row r="22" spans="1:2" ht="21.6">
      <c r="A22" s="58" t="s">
        <v>58</v>
      </c>
      <c r="B22" s="59"/>
    </row>
    <row r="23" spans="1:2" ht="22.15" customHeight="1">
      <c r="A23" s="57"/>
      <c r="B23" s="57"/>
    </row>
    <row r="24" spans="1:2" ht="22.15" customHeight="1">
      <c r="A24" s="57"/>
      <c r="B24" s="57"/>
    </row>
    <row r="25" spans="1:2" ht="22.15" customHeight="1">
      <c r="A25" s="57"/>
      <c r="B25" s="57"/>
    </row>
  </sheetData>
  <mergeCells count="3">
    <mergeCell ref="B9:B17"/>
    <mergeCell ref="A23:B25"/>
    <mergeCell ref="A22:B22"/>
  </mergeCells>
  <conditionalFormatting sqref="B20">
    <cfRule type="containsText" dxfId="1" priority="1" operator="containsText" text="No">
      <formula>NOT(ISERROR(SEARCH("No",B20)))</formula>
    </cfRule>
    <cfRule type="containsText" dxfId="0" priority="2" operator="containsText" text="Yes">
      <formula>NOT(ISERROR(SEARCH("Yes",B20)))</formula>
    </cfRule>
  </conditionalFormatting>
  <hyperlinks>
    <hyperlink ref="B6" r:id="rId1" xr:uid="{7552B3AD-0551-4327-A598-CB081ADC645B}"/>
    <hyperlink ref="F4" r:id="rId2" xr:uid="{AFA45AF4-7E4E-42E3-AFA6-B4C1B5E2AC44}"/>
    <hyperlink ref="F5" r:id="rId3" display="https://view.officeapps.live.com/op/view.aspx?src=https%3A%2F%2Fwww.ofwat.gov.uk%2Fwp-content%2Fuploads%2F2025%2F02%2FPR24-FD-PD18-Strategic-regional-water-resources-reconciliation-model-Anglian-Water.xlsx&amp;wdOrigin=BROWSELINK" xr:uid="{2C5CDAA7-424E-41E0-A9A1-1653FCAAE57B}"/>
    <hyperlink ref="F6" r:id="rId4" display="https://view.officeapps.live.com/op/view.aspx?src=https%3A%2F%2Fwww.ofwat.gov.uk%2Fwp-content%2Fuploads%2F2025%2F02%2FPR24-FD-PD18-Strategic-regional-water-resources-reconciliation-model-Bristol-Water.xlsx&amp;wdOrigin=BROWSELINK" xr:uid="{88A35240-3ED9-4D24-AF31-98173369EDDC}"/>
    <hyperlink ref="F7" r:id="rId5" display="https://view.officeapps.live.com/op/view.aspx?src=https%3A%2F%2Fwww.ofwat.gov.uk%2Fwp-content%2Fuploads%2F2025%2F02%2FPR24-FD-PD18-Strategic-regional-water-resources-reconciliation-model-Severn-Trent.xlsx&amp;wdOrigin=BROWSELINK" xr:uid="{465ECDC4-D0C7-44F8-9CEE-FFFE9E9E69DC}"/>
    <hyperlink ref="F8" r:id="rId6" display="https://view.officeapps.live.com/op/view.aspx?src=https%3A%2F%2Fwww.ofwat.gov.uk%2Fwp-content%2Fuploads%2F2024%2F12%2FPR24-FD-PD18-Strategic-regional-water-resources-reconciliation-model-South-Staffs-Water.xlsx&amp;wdOrigin=BROWSELINK" xr:uid="{23379909-1D49-44E9-BA7D-303973D6BA73}"/>
    <hyperlink ref="F9" r:id="rId7" display="https://view.officeapps.live.com/op/view.aspx?src=https%3A%2F%2Fwww.ofwat.gov.uk%2Fwp-content%2Fuploads%2F2024%2F12%2FPR24-FD-PD18-Strategic-regional-water-resources-reconciliation-model-South-West-Water.xlsx&amp;wdOrigin=BROWSELINK" xr:uid="{0FFA8C4F-D33A-435F-B9D6-6EE1651BA164}"/>
    <hyperlink ref="F10" r:id="rId8" display="https://view.officeapps.live.com/op/view.aspx?src=https%3A%2F%2Fwww.ofwat.gov.uk%2Fwp-content%2Fuploads%2F2024%2F12%2FPR24-FD-PD18-Strategic-regional-water-resources-reconciliation-model-Southern-Water.xlsx&amp;wdOrigin=BROWSELINK" xr:uid="{DEE2508B-86FE-4A22-8129-BC20583DE5CD}"/>
    <hyperlink ref="F11" r:id="rId9" display="https://view.officeapps.live.com/op/view.aspx?src=https%3A%2F%2Fwww.ofwat.gov.uk%2Fwp-content%2Fuploads%2F2024%2F12%2FPR24-FD-PD18-Strategic-regional-water-resources-reconciliation-model-Thames-Water.xlsx&amp;wdOrigin=BROWSELINK" xr:uid="{DEA13919-5CA5-40EB-A14F-C07B8FF23D39}"/>
    <hyperlink ref="F12" r:id="rId10" display="https://view.officeapps.live.com/op/view.aspx?src=https%3A%2F%2Fwww.ofwat.gov.uk%2Fwp-content%2Fuploads%2F2024%2F12%2FPR24-FD-PD18-Strategic-regional-water-resources-reconciliation-model-United-Utilities.xlsx&amp;wdOrigin=BROWSELINK" xr:uid="{0F2C8A21-97F6-46A4-B602-10E0F52F9DAB}"/>
    <hyperlink ref="F13" r:id="rId11" display="https://view.officeapps.live.com/op/view.aspx?src=https%3A%2F%2Fwww.ofwat.gov.uk%2Fwp-content%2Fuploads%2F2024%2F12%2FPR24-FD-PD18-Strategic-regional-water-resources-reconciliation-model-Wessex-Water.xlsx&amp;wdOrigin=BROWSELINK" xr:uid="{C215DA12-B1F0-4C6A-835E-29EB258BAF62}"/>
    <hyperlink ref="F14" r:id="rId12" display="https://view.officeapps.live.com/op/view.aspx?src=https%3A%2F%2Fwww.ofwat.gov.uk%2Fwp-content%2Fuploads%2F2024%2F12%2FPR24-FD-PD18-Strategic-regional-water-resources-reconciliation-model-Yorkshire-Water.xlsx&amp;wdOrigin=BROWSELINK" xr:uid="{451747BC-5855-4399-B1D7-CAF5BE6AD106}"/>
  </hyperlinks>
  <pageMargins left="0.7" right="0.7" top="0.75" bottom="0.75" header="0.3" footer="0.3"/>
  <headerFooter>
    <oddHeader>&amp;L&amp;"Century Gothic"&amp;10&amp;K000000 Business&amp;1#_x000D_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89FAD57-9E1F-4A61-9787-284427AC0F23}">
          <x14:formula1>
            <xm:f>Input!$B$3:$B$13</xm:f>
          </x14:formula1>
          <xm:sqref>B4</xm:sqref>
        </x14:dataValidation>
        <x14:dataValidation type="list" allowBlank="1" showInputMessage="1" showErrorMessage="1" xr:uid="{4276779B-1D85-4C25-B728-6B7E9BC19569}">
          <x14:formula1>
            <xm:f>Input!$G$2:$G$3</xm:f>
          </x14:formula1>
          <xm:sqref>B20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BD83-ED3B-40D2-B4A2-80FAA6DFBD25}">
  <sheetPr>
    <tabColor rgb="FFFFFFCC"/>
  </sheetPr>
  <dimension ref="A1:P20"/>
  <sheetViews>
    <sheetView zoomScale="80" zoomScaleNormal="80" workbookViewId="0">
      <selection activeCell="F26" sqref="F26"/>
    </sheetView>
  </sheetViews>
  <sheetFormatPr defaultColWidth="9" defaultRowHeight="18"/>
  <cols>
    <col min="1" max="16384" width="9" style="16"/>
  </cols>
  <sheetData>
    <row r="1" spans="1:16" s="22" customFormat="1" ht="21.6">
      <c r="A1" s="23" t="e" cm="1">
        <f t="array" aca="1" ref="A1" ca="1">MID(CELL("filename",C1),FIND("]",CELL("filename",C1))+1,255)</f>
        <v>#VALUE!</v>
      </c>
    </row>
    <row r="4" spans="1:16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B5" s="15" t="s">
        <v>59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B6" s="15" t="s">
        <v>60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B8" s="15" t="s">
        <v>61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B9" s="15" t="s">
        <v>62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B10" s="15" t="s">
        <v>63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B12" s="15" t="s">
        <v>64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B13" s="15" t="s">
        <v>65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>
      <c r="B15" s="15" t="s">
        <v>66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>
      <c r="B17" s="15" t="s">
        <v>67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2:16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>
      <c r="B19" s="33" t="s">
        <v>68</v>
      </c>
      <c r="C19" s="33"/>
      <c r="D19" s="33"/>
      <c r="E19" s="33"/>
      <c r="F19" s="33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2:16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pageMargins left="0.7" right="0.7" top="0.75" bottom="0.75" header="0.3" footer="0.3"/>
  <headerFooter>
    <oddHeader>&amp;L&amp;"Century Gothic"&amp;10&amp;K000000 Business&amp;1#_x000D_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36AC5-BF5E-45E2-A507-C0965F0CD4F3}">
  <sheetPr>
    <tabColor rgb="FF002060"/>
  </sheetPr>
  <dimension ref="A1"/>
  <sheetViews>
    <sheetView workbookViewId="0"/>
  </sheetViews>
  <sheetFormatPr defaultRowHeight="13.9"/>
  <sheetData/>
  <pageMargins left="0.7" right="0.7" top="0.75" bottom="0.75" header="0.3" footer="0.3"/>
  <headerFooter>
    <oddHeader>&amp;L&amp;"Century Gothic"&amp;10&amp;K000000 Business&amp;1#_x000D_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830CC-EFC6-43C5-84C5-F731B719316E}">
  <sheetPr>
    <tabColor theme="3" tint="0.89999084444715716"/>
  </sheetPr>
  <dimension ref="A1:J39"/>
  <sheetViews>
    <sheetView topLeftCell="A21" zoomScale="70" zoomScaleNormal="70" workbookViewId="0">
      <selection activeCell="D17" sqref="D17"/>
    </sheetView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 t="str">
        <f>Company!A10</f>
        <v>SESRO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36">
        <v>3</v>
      </c>
      <c r="D9" s="36">
        <v>2</v>
      </c>
      <c r="E9" s="17"/>
    </row>
    <row r="10" spans="1:10">
      <c r="A10" s="60"/>
      <c r="B10" s="17" t="s">
        <v>78</v>
      </c>
      <c r="C10" s="35"/>
      <c r="D10" s="35">
        <v>44.17839460178304</v>
      </c>
      <c r="E10" s="17" t="s">
        <v>79</v>
      </c>
    </row>
    <row r="11" spans="1:10">
      <c r="A11" s="60"/>
      <c r="B11" s="17" t="s">
        <v>80</v>
      </c>
      <c r="C11" s="35"/>
      <c r="D11" s="35">
        <v>2.3850330524261261</v>
      </c>
      <c r="E11" s="17" t="s">
        <v>81</v>
      </c>
    </row>
    <row r="12" spans="1:10">
      <c r="C12" s="37"/>
      <c r="D12" s="37"/>
    </row>
    <row r="13" spans="1:10">
      <c r="B13" s="17" t="s">
        <v>82</v>
      </c>
      <c r="C13" s="36">
        <v>81.144000000000005</v>
      </c>
      <c r="D13" s="36">
        <v>81.144000000000005</v>
      </c>
      <c r="E13" s="17"/>
    </row>
    <row r="14" spans="1:10">
      <c r="B14" s="17" t="s">
        <v>83</v>
      </c>
      <c r="C14" s="36">
        <v>0</v>
      </c>
      <c r="D14" s="36">
        <v>0</v>
      </c>
      <c r="E14" s="17"/>
    </row>
    <row r="15" spans="1:10">
      <c r="B15" s="17" t="s">
        <v>84</v>
      </c>
      <c r="C15" s="36">
        <v>0</v>
      </c>
      <c r="D15" s="36">
        <v>0</v>
      </c>
      <c r="E15" s="17"/>
    </row>
    <row r="16" spans="1:10">
      <c r="B16" s="17" t="s">
        <v>85</v>
      </c>
      <c r="C16" s="36">
        <v>0</v>
      </c>
      <c r="D16" s="36">
        <v>0</v>
      </c>
      <c r="E16" s="17"/>
    </row>
    <row r="17" spans="2:7">
      <c r="C17" s="37"/>
      <c r="D17" s="37"/>
    </row>
    <row r="18" spans="2:7">
      <c r="B18" s="17" t="s">
        <v>86</v>
      </c>
      <c r="C18" s="36">
        <v>32.792000000000002</v>
      </c>
      <c r="D18" s="35">
        <v>51.587127654209162</v>
      </c>
      <c r="E18" s="17" t="s">
        <v>87</v>
      </c>
      <c r="G18" s="40"/>
    </row>
    <row r="19" spans="2:7">
      <c r="B19" s="17" t="s">
        <v>88</v>
      </c>
      <c r="C19" s="36">
        <v>0</v>
      </c>
      <c r="D19" s="36">
        <v>0</v>
      </c>
      <c r="E19" s="17"/>
    </row>
    <row r="20" spans="2:7">
      <c r="C20" s="37"/>
      <c r="D20" s="37"/>
    </row>
    <row r="21" spans="2:7">
      <c r="B21" s="17" t="s">
        <v>89</v>
      </c>
      <c r="C21" s="36"/>
      <c r="D21" s="36">
        <v>0</v>
      </c>
      <c r="E21" s="17"/>
    </row>
    <row r="22" spans="2:7">
      <c r="B22" s="17" t="s">
        <v>90</v>
      </c>
      <c r="C22" s="36"/>
      <c r="D22" s="36">
        <v>0</v>
      </c>
      <c r="E22" s="17"/>
    </row>
    <row r="23" spans="2:7">
      <c r="C23" s="37"/>
      <c r="D23" s="37"/>
    </row>
    <row r="24" spans="2:7">
      <c r="B24" s="17" t="s">
        <v>91</v>
      </c>
      <c r="C24" s="36">
        <v>5.024</v>
      </c>
      <c r="D24" s="35">
        <v>5.0236999999999998</v>
      </c>
      <c r="E24" s="17"/>
    </row>
    <row r="25" spans="2:7">
      <c r="B25" s="17" t="s">
        <v>92</v>
      </c>
      <c r="C25" s="36">
        <v>0</v>
      </c>
      <c r="D25" s="36">
        <v>0</v>
      </c>
      <c r="E25" s="17"/>
    </row>
    <row r="26" spans="2:7">
      <c r="C26" s="37"/>
      <c r="D26" s="37"/>
    </row>
    <row r="27" spans="2:7">
      <c r="B27" s="17" t="s">
        <v>93</v>
      </c>
      <c r="C27" s="36">
        <v>0</v>
      </c>
      <c r="D27" s="36">
        <v>0</v>
      </c>
      <c r="E27" s="17"/>
    </row>
    <row r="28" spans="2:7">
      <c r="B28" s="17" t="s">
        <v>94</v>
      </c>
      <c r="C28" s="36">
        <v>0</v>
      </c>
      <c r="D28" s="36">
        <v>0</v>
      </c>
      <c r="E28" s="17"/>
    </row>
    <row r="30" spans="2:7">
      <c r="B30" s="23" t="s">
        <v>95</v>
      </c>
      <c r="C30" s="25"/>
      <c r="D30" s="23"/>
      <c r="E30" s="25"/>
    </row>
    <row r="31" spans="2:7">
      <c r="B31" s="17" t="s">
        <v>96</v>
      </c>
      <c r="C31" s="35">
        <v>1.0166999999999999</v>
      </c>
    </row>
    <row r="32" spans="2:7">
      <c r="B32" s="17" t="s">
        <v>97</v>
      </c>
      <c r="C32" s="35">
        <v>4.0069999999999997</v>
      </c>
    </row>
    <row r="33" spans="2:5">
      <c r="B33" s="17" t="s">
        <v>98</v>
      </c>
      <c r="C33" s="35">
        <v>44.17839460178304</v>
      </c>
    </row>
    <row r="34" spans="2:5">
      <c r="B34" s="17" t="s">
        <v>99</v>
      </c>
      <c r="C34" s="35">
        <v>2.3850330524261261</v>
      </c>
    </row>
    <row r="35" spans="2:5">
      <c r="B35" s="24" t="s">
        <v>100</v>
      </c>
      <c r="C35" s="35">
        <f>SUM(C31:C34)</f>
        <v>51.587127654209162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B38:B39"/>
    <mergeCell ref="D38:E39"/>
    <mergeCell ref="D37:E37"/>
  </mergeCells>
  <pageMargins left="0.7" right="0.7" top="0.75" bottom="0.75" header="0.3" footer="0.3"/>
  <headerFooter>
    <oddHeader>&amp;L&amp;"Century Gothic"&amp;10&amp;K000000 Business&amp;1#_x000D_</oddHeader>
  </headerFooter>
  <ignoredErrors>
    <ignoredError sqref="C3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EB600-1598-4B72-B86E-7AC279FB409E}">
  <sheetPr>
    <tabColor theme="3" tint="0.89999084444715716"/>
  </sheetPr>
  <dimension ref="A1:J39"/>
  <sheetViews>
    <sheetView topLeftCell="B4" zoomScale="85" zoomScaleNormal="85" workbookViewId="0">
      <selection activeCell="E18" sqref="E18"/>
    </sheetView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 t="str">
        <f>Company!A11</f>
        <v>London Reuse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>
        <v>3</v>
      </c>
      <c r="D9" s="17">
        <v>3</v>
      </c>
      <c r="E9" s="17"/>
    </row>
    <row r="10" spans="1:10">
      <c r="A10" s="60"/>
      <c r="B10" s="17" t="s">
        <v>78</v>
      </c>
      <c r="C10" s="38"/>
      <c r="D10" s="38">
        <v>21.580403265365177</v>
      </c>
      <c r="E10" s="17" t="s">
        <v>79</v>
      </c>
    </row>
    <row r="11" spans="1:10">
      <c r="A11" s="60"/>
      <c r="B11" s="17" t="s">
        <v>80</v>
      </c>
      <c r="C11" s="38"/>
      <c r="D11" s="38">
        <v>9.7931308089852998</v>
      </c>
      <c r="E11" s="17" t="s">
        <v>81</v>
      </c>
    </row>
    <row r="12" spans="1:10">
      <c r="C12" s="40"/>
      <c r="D12" s="40"/>
    </row>
    <row r="13" spans="1:10">
      <c r="B13" s="17" t="s">
        <v>82</v>
      </c>
      <c r="C13" s="38">
        <v>62.94</v>
      </c>
      <c r="D13" s="38">
        <v>62.94</v>
      </c>
      <c r="E13" s="17"/>
    </row>
    <row r="14" spans="1:10">
      <c r="B14" s="17" t="s">
        <v>83</v>
      </c>
      <c r="C14" s="42">
        <v>0</v>
      </c>
      <c r="D14" s="42">
        <v>0</v>
      </c>
      <c r="E14" s="17"/>
    </row>
    <row r="15" spans="1:10">
      <c r="B15" s="17" t="s">
        <v>84</v>
      </c>
      <c r="C15" s="42">
        <v>0</v>
      </c>
      <c r="D15" s="42">
        <v>0</v>
      </c>
      <c r="E15" s="17"/>
    </row>
    <row r="16" spans="1:10">
      <c r="B16" s="17" t="s">
        <v>85</v>
      </c>
      <c r="C16" s="42">
        <v>0</v>
      </c>
      <c r="D16" s="42">
        <v>0</v>
      </c>
      <c r="E16" s="17"/>
    </row>
    <row r="17" spans="2:5">
      <c r="C17" s="40"/>
      <c r="D17" s="40"/>
    </row>
    <row r="18" spans="2:5" ht="43.15">
      <c r="B18" s="17" t="s">
        <v>86</v>
      </c>
      <c r="C18" s="38">
        <v>32.47</v>
      </c>
      <c r="D18" s="38">
        <v>39.467534074350482</v>
      </c>
      <c r="E18" s="48" t="s">
        <v>103</v>
      </c>
    </row>
    <row r="19" spans="2:5">
      <c r="B19" s="17" t="s">
        <v>88</v>
      </c>
      <c r="C19" s="38"/>
      <c r="D19" s="38"/>
      <c r="E19" s="17"/>
    </row>
    <row r="20" spans="2:5">
      <c r="C20" s="40"/>
      <c r="D20" s="40"/>
    </row>
    <row r="21" spans="2:5">
      <c r="B21" s="17" t="s">
        <v>89</v>
      </c>
      <c r="C21" s="38"/>
      <c r="D21" s="38"/>
      <c r="E21" s="17"/>
    </row>
    <row r="22" spans="2:5">
      <c r="B22" s="17" t="s">
        <v>90</v>
      </c>
      <c r="C22" s="38"/>
      <c r="D22" s="38"/>
      <c r="E22" s="17"/>
    </row>
    <row r="23" spans="2:5">
      <c r="C23" s="40"/>
      <c r="D23" s="40"/>
    </row>
    <row r="24" spans="2:5">
      <c r="B24" s="17" t="s">
        <v>91</v>
      </c>
      <c r="C24" s="38">
        <v>8.0939999999999994</v>
      </c>
      <c r="D24" s="38">
        <v>8.0939999999999994</v>
      </c>
      <c r="E24" s="17"/>
    </row>
    <row r="25" spans="2:5">
      <c r="B25" s="17" t="s">
        <v>92</v>
      </c>
      <c r="C25" s="17"/>
      <c r="D25" s="17"/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38">
        <v>2.5381185185185187</v>
      </c>
    </row>
    <row r="32" spans="2:5">
      <c r="B32" s="17" t="s">
        <v>97</v>
      </c>
      <c r="C32" s="38">
        <v>5.5558814814814808</v>
      </c>
    </row>
    <row r="33" spans="2:5">
      <c r="B33" s="17" t="s">
        <v>98</v>
      </c>
      <c r="C33" s="38">
        <v>21.580403265365177</v>
      </c>
    </row>
    <row r="34" spans="2:5">
      <c r="B34" s="17" t="s">
        <v>99</v>
      </c>
      <c r="C34" s="38">
        <v>9.7931308089852998</v>
      </c>
    </row>
    <row r="35" spans="2:5">
      <c r="B35" s="24" t="s">
        <v>100</v>
      </c>
      <c r="C35" s="43">
        <f>SUM(C31:C34)</f>
        <v>39.467534074350482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  <ignoredErrors>
    <ignoredError sqref="C3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70526-6229-46E1-9917-0463C0BE8434}">
  <sheetPr>
    <tabColor theme="3" tint="0.89999084444715716"/>
  </sheetPr>
  <dimension ref="A1:J39"/>
  <sheetViews>
    <sheetView zoomScale="52" zoomScaleNormal="80" workbookViewId="0">
      <selection activeCell="G34" sqref="G34"/>
    </sheetView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 t="str">
        <f>Company!A12</f>
        <v>STT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>
        <v>2</v>
      </c>
      <c r="D9" s="17">
        <v>2</v>
      </c>
      <c r="E9" s="17"/>
    </row>
    <row r="10" spans="1:10">
      <c r="A10" s="60"/>
      <c r="B10" s="17" t="s">
        <v>78</v>
      </c>
      <c r="C10" s="17"/>
      <c r="D10" s="17">
        <v>9.36</v>
      </c>
      <c r="E10" s="17" t="s">
        <v>79</v>
      </c>
    </row>
    <row r="11" spans="1:10">
      <c r="A11" s="60"/>
      <c r="B11" s="17" t="s">
        <v>80</v>
      </c>
      <c r="C11" s="17"/>
      <c r="D11" s="17">
        <v>0</v>
      </c>
      <c r="E11" s="17" t="s">
        <v>81</v>
      </c>
    </row>
    <row r="13" spans="1:10">
      <c r="B13" s="17" t="s">
        <v>82</v>
      </c>
      <c r="C13" s="17">
        <v>22.198</v>
      </c>
      <c r="D13" s="17">
        <v>22.2</v>
      </c>
      <c r="E13" s="17" t="s">
        <v>104</v>
      </c>
    </row>
    <row r="14" spans="1:10">
      <c r="B14" s="17" t="s">
        <v>83</v>
      </c>
      <c r="C14" s="17"/>
      <c r="D14" s="17"/>
      <c r="E14" s="17"/>
    </row>
    <row r="15" spans="1:10">
      <c r="B15" s="17" t="s">
        <v>84</v>
      </c>
      <c r="C15" s="17">
        <v>20.96</v>
      </c>
      <c r="D15" s="17">
        <v>0</v>
      </c>
      <c r="E15" s="17"/>
    </row>
    <row r="16" spans="1:10">
      <c r="B16" s="17" t="s">
        <v>85</v>
      </c>
      <c r="C16" s="17"/>
      <c r="D16" s="17"/>
      <c r="E16" s="17"/>
    </row>
    <row r="18" spans="2:5">
      <c r="B18" s="17" t="s">
        <v>86</v>
      </c>
      <c r="C18" s="17">
        <v>13.32</v>
      </c>
      <c r="D18" s="17">
        <v>12.946</v>
      </c>
      <c r="E18" s="17" t="s">
        <v>105</v>
      </c>
    </row>
    <row r="19" spans="2:5">
      <c r="B19" s="17" t="s">
        <v>88</v>
      </c>
      <c r="C19" s="17"/>
      <c r="D19" s="17"/>
      <c r="E19" s="17"/>
    </row>
    <row r="21" spans="2:5">
      <c r="B21" s="17" t="s">
        <v>89</v>
      </c>
      <c r="C21" s="17">
        <v>3.0659999999999998</v>
      </c>
      <c r="D21" s="17">
        <v>0</v>
      </c>
      <c r="E21" s="17"/>
    </row>
    <row r="22" spans="2:5">
      <c r="B22" s="17" t="s">
        <v>90</v>
      </c>
      <c r="C22" s="17"/>
      <c r="D22" s="17"/>
      <c r="E22" s="17"/>
    </row>
    <row r="24" spans="2:5">
      <c r="B24" s="17" t="s">
        <v>91</v>
      </c>
      <c r="C24" s="17">
        <v>3.5859999999999999</v>
      </c>
      <c r="D24" s="17">
        <v>3.5859999999999999</v>
      </c>
      <c r="E24" s="17"/>
    </row>
    <row r="25" spans="2:5">
      <c r="B25" s="17" t="s">
        <v>92</v>
      </c>
      <c r="C25" s="17"/>
      <c r="D25" s="17"/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17">
        <v>3.5859999999999999</v>
      </c>
    </row>
    <row r="32" spans="2:5">
      <c r="B32" s="17" t="s">
        <v>97</v>
      </c>
      <c r="C32" s="44" t="s">
        <v>106</v>
      </c>
    </row>
    <row r="33" spans="2:5">
      <c r="B33" s="17" t="s">
        <v>98</v>
      </c>
      <c r="C33" s="17">
        <v>9.36</v>
      </c>
    </row>
    <row r="34" spans="2:5">
      <c r="B34" s="17" t="s">
        <v>99</v>
      </c>
      <c r="C34" s="17">
        <v>0</v>
      </c>
    </row>
    <row r="35" spans="2:5">
      <c r="B35" s="24" t="s">
        <v>100</v>
      </c>
      <c r="C35" s="18">
        <f>SUM(C31:C34)</f>
        <v>12.946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  <ignoredErrors>
    <ignoredError sqref="C38:C3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1DF4-497A-4A6E-AF17-B7526BBF0D50}">
  <sheetPr>
    <tabColor theme="3" tint="0.89999084444715716"/>
  </sheetPr>
  <dimension ref="A1:J39"/>
  <sheetViews>
    <sheetView topLeftCell="A14" zoomScale="70" zoomScaleNormal="70" workbookViewId="0">
      <selection activeCell="D19" sqref="D19"/>
    </sheetView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 t="str">
        <f>Company!A13</f>
        <v>T2ST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>
        <v>2</v>
      </c>
      <c r="D9" s="17">
        <v>2</v>
      </c>
      <c r="E9" s="17"/>
    </row>
    <row r="10" spans="1:10">
      <c r="A10" s="60"/>
      <c r="B10" s="17" t="s">
        <v>78</v>
      </c>
      <c r="C10" s="17"/>
      <c r="D10" s="39">
        <v>1.77741445</v>
      </c>
      <c r="E10" s="17" t="s">
        <v>79</v>
      </c>
    </row>
    <row r="11" spans="1:10">
      <c r="A11" s="60"/>
      <c r="B11" s="17" t="s">
        <v>80</v>
      </c>
      <c r="C11" s="17"/>
      <c r="D11" s="17"/>
      <c r="E11" s="17"/>
    </row>
    <row r="13" spans="1:10">
      <c r="B13" s="17" t="s">
        <v>82</v>
      </c>
      <c r="C13" s="39"/>
      <c r="D13" s="17"/>
      <c r="E13" s="17"/>
    </row>
    <row r="14" spans="1:10">
      <c r="B14" s="17" t="s">
        <v>83</v>
      </c>
      <c r="C14" s="39">
        <v>7.5</v>
      </c>
      <c r="D14" s="39">
        <v>7.5</v>
      </c>
      <c r="E14" s="17"/>
    </row>
    <row r="15" spans="1:10">
      <c r="B15" s="17" t="s">
        <v>84</v>
      </c>
      <c r="C15" s="39"/>
      <c r="D15" s="17"/>
      <c r="E15" s="17"/>
    </row>
    <row r="16" spans="1:10">
      <c r="B16" s="17" t="s">
        <v>85</v>
      </c>
      <c r="C16" s="39"/>
      <c r="D16" s="17"/>
      <c r="E16" s="17"/>
    </row>
    <row r="18" spans="2:5">
      <c r="B18" s="17" t="s">
        <v>86</v>
      </c>
      <c r="C18" s="17"/>
      <c r="D18" s="17"/>
      <c r="E18" s="17"/>
    </row>
    <row r="19" spans="2:5">
      <c r="B19" s="17" t="s">
        <v>88</v>
      </c>
      <c r="C19" s="39">
        <v>3.1749999999999998</v>
      </c>
      <c r="D19" s="39">
        <v>2.98380745</v>
      </c>
      <c r="E19" s="17"/>
    </row>
    <row r="21" spans="2:5">
      <c r="B21" s="17" t="s">
        <v>89</v>
      </c>
      <c r="C21" s="39"/>
      <c r="D21" s="17"/>
      <c r="E21" s="17"/>
    </row>
    <row r="22" spans="2:5">
      <c r="B22" s="17" t="s">
        <v>90</v>
      </c>
      <c r="C22" s="39"/>
      <c r="D22" s="17"/>
      <c r="E22" s="17"/>
    </row>
    <row r="24" spans="2:5">
      <c r="B24" s="17" t="s">
        <v>91</v>
      </c>
      <c r="C24" s="38">
        <v>0.60984116693679102</v>
      </c>
      <c r="D24" s="38">
        <v>0.61003989627228516</v>
      </c>
      <c r="E24" s="17"/>
    </row>
    <row r="25" spans="2:5">
      <c r="B25" s="17" t="s">
        <v>92</v>
      </c>
      <c r="C25" s="38">
        <v>0.59615883306320916</v>
      </c>
      <c r="D25" s="38">
        <v>0.59635310372771488</v>
      </c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41">
        <v>0.61003989627228516</v>
      </c>
    </row>
    <row r="32" spans="2:5">
      <c r="B32" s="17" t="s">
        <v>97</v>
      </c>
      <c r="C32" s="46">
        <v>0.59635310372771488</v>
      </c>
    </row>
    <row r="33" spans="2:8">
      <c r="B33" s="17" t="s">
        <v>98</v>
      </c>
      <c r="C33" s="39">
        <v>1.77741445</v>
      </c>
    </row>
    <row r="34" spans="2:8">
      <c r="B34" s="17" t="s">
        <v>99</v>
      </c>
      <c r="C34" s="17"/>
      <c r="H34" s="45"/>
    </row>
    <row r="35" spans="2:8">
      <c r="B35" s="24" t="s">
        <v>100</v>
      </c>
      <c r="C35" s="47">
        <f>SUM(C31:C34)</f>
        <v>2.98380745</v>
      </c>
    </row>
    <row r="37" spans="2:8">
      <c r="D37" s="62" t="s">
        <v>101</v>
      </c>
      <c r="E37" s="63"/>
    </row>
    <row r="38" spans="2:8">
      <c r="B38" s="61" t="s">
        <v>102</v>
      </c>
      <c r="C38" s="17" t="b" cm="1">
        <f t="array" ref="C38">C35=SUM(D18:D19+D21:D22)</f>
        <v>1</v>
      </c>
      <c r="D38" s="57"/>
      <c r="E38" s="57"/>
    </row>
    <row r="39" spans="2:8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  <ignoredErrors>
    <ignoredError sqref="C3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4F994-BC65-49BD-8716-F4C91E04D786}">
  <sheetPr>
    <tabColor theme="3" tint="0.89999084444715716"/>
  </sheetPr>
  <dimension ref="A1:J39"/>
  <sheetViews>
    <sheetView topLeftCell="B1" zoomScale="52" zoomScaleNormal="80" workbookViewId="0">
      <selection activeCell="F43" sqref="F43"/>
    </sheetView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 t="str">
        <f>Company!A14</f>
        <v>T2AT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>
        <v>2</v>
      </c>
      <c r="D9" s="17">
        <v>2</v>
      </c>
      <c r="E9" s="17"/>
    </row>
    <row r="10" spans="1:10">
      <c r="A10" s="60"/>
      <c r="B10" s="17" t="s">
        <v>78</v>
      </c>
      <c r="C10" s="17"/>
      <c r="D10" s="38">
        <v>0.98428773794548996</v>
      </c>
      <c r="E10" s="17" t="s">
        <v>79</v>
      </c>
    </row>
    <row r="11" spans="1:10">
      <c r="A11" s="60"/>
      <c r="B11" s="17" t="s">
        <v>80</v>
      </c>
      <c r="C11" s="17"/>
      <c r="D11" s="38"/>
      <c r="E11" s="17"/>
    </row>
    <row r="12" spans="1:10">
      <c r="D12" s="40"/>
    </row>
    <row r="13" spans="1:10">
      <c r="B13" s="17" t="s">
        <v>82</v>
      </c>
      <c r="C13" s="39">
        <v>2.76</v>
      </c>
      <c r="D13" s="38">
        <v>2.76</v>
      </c>
      <c r="E13" s="17"/>
    </row>
    <row r="14" spans="1:10">
      <c r="B14" s="17" t="s">
        <v>83</v>
      </c>
      <c r="C14" s="39">
        <v>2.7</v>
      </c>
      <c r="D14" s="38">
        <v>2.7</v>
      </c>
      <c r="E14" s="17"/>
    </row>
    <row r="15" spans="1:10">
      <c r="B15" s="17" t="s">
        <v>84</v>
      </c>
      <c r="C15" s="39">
        <v>1.0449999999999999</v>
      </c>
      <c r="D15" s="39"/>
      <c r="E15" s="17"/>
    </row>
    <row r="16" spans="1:10">
      <c r="B16" s="17" t="s">
        <v>85</v>
      </c>
      <c r="C16" s="39">
        <v>1.03</v>
      </c>
      <c r="D16" s="39"/>
      <c r="E16" s="17"/>
    </row>
    <row r="17" spans="2:7">
      <c r="D17" s="51"/>
    </row>
    <row r="18" spans="2:7">
      <c r="B18" s="17" t="s">
        <v>86</v>
      </c>
      <c r="C18" s="17">
        <v>1.1160000000000001</v>
      </c>
      <c r="D18" s="38">
        <v>1.1204126000631975</v>
      </c>
      <c r="E18" s="17"/>
    </row>
    <row r="19" spans="2:7">
      <c r="B19" s="17" t="s">
        <v>88</v>
      </c>
      <c r="C19" s="17">
        <v>1.0940000000000001</v>
      </c>
      <c r="D19" s="38">
        <v>1.0952751378822925</v>
      </c>
      <c r="E19" s="17"/>
      <c r="G19" s="50"/>
    </row>
    <row r="20" spans="2:7">
      <c r="D20" s="51"/>
      <c r="G20" s="50"/>
    </row>
    <row r="21" spans="2:7">
      <c r="B21" s="17" t="s">
        <v>89</v>
      </c>
      <c r="C21" s="39"/>
      <c r="D21" s="39"/>
      <c r="E21" s="17"/>
    </row>
    <row r="22" spans="2:7">
      <c r="B22" s="17" t="s">
        <v>90</v>
      </c>
      <c r="C22" s="39"/>
      <c r="D22" s="39"/>
      <c r="E22" s="17"/>
    </row>
    <row r="23" spans="2:7">
      <c r="D23" s="51"/>
    </row>
    <row r="24" spans="2:7">
      <c r="B24" s="17" t="s">
        <v>91</v>
      </c>
      <c r="C24" s="38">
        <v>0.624</v>
      </c>
      <c r="D24" s="38">
        <v>0.62268525121555918</v>
      </c>
      <c r="E24" s="17"/>
    </row>
    <row r="25" spans="2:7">
      <c r="B25" s="17" t="s">
        <v>92</v>
      </c>
      <c r="C25" s="38">
        <v>0.61</v>
      </c>
      <c r="D25" s="38">
        <v>0.60871474878444087</v>
      </c>
      <c r="E25" s="17"/>
    </row>
    <row r="27" spans="2:7">
      <c r="B27" s="17" t="s">
        <v>93</v>
      </c>
      <c r="C27" s="17"/>
      <c r="D27" s="17"/>
      <c r="E27" s="17"/>
    </row>
    <row r="28" spans="2:7">
      <c r="B28" s="17" t="s">
        <v>94</v>
      </c>
      <c r="C28" s="17"/>
      <c r="D28" s="17"/>
      <c r="E28" s="17"/>
    </row>
    <row r="30" spans="2:7">
      <c r="B30" s="23" t="s">
        <v>95</v>
      </c>
      <c r="C30" s="25"/>
      <c r="D30" s="23"/>
      <c r="E30" s="25"/>
    </row>
    <row r="31" spans="2:7">
      <c r="B31" s="17" t="s">
        <v>96</v>
      </c>
      <c r="C31" s="38">
        <v>0.62268525121555918</v>
      </c>
    </row>
    <row r="32" spans="2:7">
      <c r="B32" s="17" t="s">
        <v>97</v>
      </c>
      <c r="C32" s="52">
        <v>0.60871474878444087</v>
      </c>
    </row>
    <row r="33" spans="2:7">
      <c r="B33" s="17" t="s">
        <v>98</v>
      </c>
      <c r="C33" s="38">
        <v>0.98428773794548996</v>
      </c>
    </row>
    <row r="34" spans="2:7">
      <c r="B34" s="17" t="s">
        <v>99</v>
      </c>
      <c r="C34" s="38"/>
      <c r="G34" s="49"/>
    </row>
    <row r="35" spans="2:7">
      <c r="B35" s="24" t="s">
        <v>100</v>
      </c>
      <c r="C35" s="43">
        <f>SUM(C31:C34)</f>
        <v>2.21568773794549</v>
      </c>
      <c r="E35" s="51"/>
      <c r="G35" s="49"/>
    </row>
    <row r="36" spans="2:7">
      <c r="G36" s="49"/>
    </row>
    <row r="37" spans="2:7">
      <c r="D37" s="62" t="s">
        <v>101</v>
      </c>
      <c r="E37" s="63"/>
    </row>
    <row r="38" spans="2:7">
      <c r="B38" s="61" t="s">
        <v>102</v>
      </c>
      <c r="C38" s="17" t="b" cm="1">
        <f t="array" ref="C38">C35=SUM(D18:D19+D21:D22)</f>
        <v>1</v>
      </c>
      <c r="D38" s="57"/>
      <c r="E38" s="57"/>
    </row>
    <row r="39" spans="2:7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  <ignoredErrors>
    <ignoredError sqref="C38:C3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13BD-E95D-4904-8EF8-9EEC2E61980E}">
  <sheetPr>
    <tabColor theme="3" tint="0.89999084444715716"/>
  </sheetPr>
  <dimension ref="A1:J39"/>
  <sheetViews>
    <sheetView zoomScale="52" zoomScaleNormal="80" workbookViewId="0"/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>
        <f>Company!A15</f>
        <v>0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/>
      <c r="D9" s="17"/>
      <c r="E9" s="17"/>
    </row>
    <row r="10" spans="1:10">
      <c r="A10" s="60"/>
      <c r="B10" s="17" t="s">
        <v>78</v>
      </c>
      <c r="C10" s="17"/>
      <c r="D10" s="17"/>
      <c r="E10" s="17"/>
    </row>
    <row r="11" spans="1:10">
      <c r="A11" s="60"/>
      <c r="B11" s="17" t="s">
        <v>80</v>
      </c>
      <c r="C11" s="17"/>
      <c r="D11" s="17"/>
      <c r="E11" s="17"/>
    </row>
    <row r="13" spans="1:10">
      <c r="B13" s="17" t="s">
        <v>82</v>
      </c>
      <c r="C13" s="17"/>
      <c r="D13" s="17"/>
      <c r="E13" s="17"/>
    </row>
    <row r="14" spans="1:10">
      <c r="B14" s="17" t="s">
        <v>83</v>
      </c>
      <c r="C14" s="17"/>
      <c r="D14" s="17"/>
      <c r="E14" s="17"/>
    </row>
    <row r="15" spans="1:10">
      <c r="B15" s="17" t="s">
        <v>84</v>
      </c>
      <c r="C15" s="17"/>
      <c r="D15" s="17"/>
      <c r="E15" s="17"/>
    </row>
    <row r="16" spans="1:10">
      <c r="B16" s="17" t="s">
        <v>85</v>
      </c>
      <c r="C16" s="17"/>
      <c r="D16" s="17"/>
      <c r="E16" s="17"/>
    </row>
    <row r="18" spans="2:5">
      <c r="B18" s="17" t="s">
        <v>86</v>
      </c>
      <c r="C18" s="17"/>
      <c r="D18" s="17"/>
      <c r="E18" s="17"/>
    </row>
    <row r="19" spans="2:5">
      <c r="B19" s="17" t="s">
        <v>88</v>
      </c>
      <c r="C19" s="17"/>
      <c r="D19" s="17"/>
      <c r="E19" s="17"/>
    </row>
    <row r="21" spans="2:5">
      <c r="B21" s="17" t="s">
        <v>89</v>
      </c>
      <c r="C21" s="17"/>
      <c r="D21" s="17"/>
      <c r="E21" s="17"/>
    </row>
    <row r="22" spans="2:5">
      <c r="B22" s="17" t="s">
        <v>90</v>
      </c>
      <c r="C22" s="17"/>
      <c r="D22" s="17"/>
      <c r="E22" s="17"/>
    </row>
    <row r="24" spans="2:5">
      <c r="B24" s="17" t="s">
        <v>91</v>
      </c>
      <c r="C24" s="17"/>
      <c r="D24" s="17"/>
      <c r="E24" s="17"/>
    </row>
    <row r="25" spans="2:5">
      <c r="B25" s="17" t="s">
        <v>92</v>
      </c>
      <c r="C25" s="17"/>
      <c r="D25" s="17"/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17"/>
    </row>
    <row r="32" spans="2:5">
      <c r="B32" s="17" t="s">
        <v>97</v>
      </c>
      <c r="C32" s="17"/>
    </row>
    <row r="33" spans="2:5">
      <c r="B33" s="17" t="s">
        <v>98</v>
      </c>
      <c r="C33" s="17"/>
    </row>
    <row r="34" spans="2:5">
      <c r="B34" s="17" t="s">
        <v>99</v>
      </c>
      <c r="C34" s="17"/>
    </row>
    <row r="35" spans="2:5">
      <c r="B35" s="24" t="s">
        <v>100</v>
      </c>
      <c r="C35" s="18">
        <f>SUM(C31:C34)</f>
        <v>0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C41C-403F-4D02-AD7D-64FC48FD00C2}">
  <sheetPr>
    <tabColor theme="3" tint="0.89999084444715716"/>
  </sheetPr>
  <dimension ref="A1:J39"/>
  <sheetViews>
    <sheetView zoomScale="52" zoomScaleNormal="80" workbookViewId="0"/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>
        <f>Company!A16</f>
        <v>0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/>
      <c r="D9" s="17"/>
      <c r="E9" s="17"/>
    </row>
    <row r="10" spans="1:10">
      <c r="A10" s="60"/>
      <c r="B10" s="17" t="s">
        <v>78</v>
      </c>
      <c r="C10" s="17"/>
      <c r="D10" s="17"/>
      <c r="E10" s="17"/>
    </row>
    <row r="11" spans="1:10">
      <c r="A11" s="60"/>
      <c r="B11" s="17" t="s">
        <v>80</v>
      </c>
      <c r="C11" s="17"/>
      <c r="D11" s="17"/>
      <c r="E11" s="17"/>
    </row>
    <row r="13" spans="1:10">
      <c r="B13" s="17" t="s">
        <v>82</v>
      </c>
      <c r="C13" s="17"/>
      <c r="D13" s="17"/>
      <c r="E13" s="17"/>
    </row>
    <row r="14" spans="1:10">
      <c r="B14" s="17" t="s">
        <v>83</v>
      </c>
      <c r="C14" s="17"/>
      <c r="D14" s="17"/>
      <c r="E14" s="17"/>
    </row>
    <row r="15" spans="1:10">
      <c r="B15" s="17" t="s">
        <v>84</v>
      </c>
      <c r="C15" s="17"/>
      <c r="D15" s="17"/>
      <c r="E15" s="17"/>
    </row>
    <row r="16" spans="1:10">
      <c r="B16" s="17" t="s">
        <v>85</v>
      </c>
      <c r="C16" s="17"/>
      <c r="D16" s="17"/>
      <c r="E16" s="17"/>
    </row>
    <row r="18" spans="2:5">
      <c r="B18" s="17" t="s">
        <v>86</v>
      </c>
      <c r="C18" s="17"/>
      <c r="D18" s="17"/>
      <c r="E18" s="17"/>
    </row>
    <row r="19" spans="2:5">
      <c r="B19" s="17" t="s">
        <v>88</v>
      </c>
      <c r="C19" s="17"/>
      <c r="D19" s="17"/>
      <c r="E19" s="17"/>
    </row>
    <row r="21" spans="2:5">
      <c r="B21" s="17" t="s">
        <v>89</v>
      </c>
      <c r="C21" s="17"/>
      <c r="D21" s="17"/>
      <c r="E21" s="17"/>
    </row>
    <row r="22" spans="2:5">
      <c r="B22" s="17" t="s">
        <v>90</v>
      </c>
      <c r="C22" s="17"/>
      <c r="D22" s="17"/>
      <c r="E22" s="17"/>
    </row>
    <row r="24" spans="2:5">
      <c r="B24" s="17" t="s">
        <v>91</v>
      </c>
      <c r="C24" s="17"/>
      <c r="D24" s="17"/>
      <c r="E24" s="17"/>
    </row>
    <row r="25" spans="2:5">
      <c r="B25" s="17" t="s">
        <v>92</v>
      </c>
      <c r="C25" s="17"/>
      <c r="D25" s="17"/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17"/>
    </row>
    <row r="32" spans="2:5">
      <c r="B32" s="17" t="s">
        <v>97</v>
      </c>
      <c r="C32" s="17"/>
    </row>
    <row r="33" spans="2:5">
      <c r="B33" s="17" t="s">
        <v>98</v>
      </c>
      <c r="C33" s="17"/>
    </row>
    <row r="34" spans="2:5">
      <c r="B34" s="17" t="s">
        <v>99</v>
      </c>
      <c r="C34" s="17"/>
    </row>
    <row r="35" spans="2:5">
      <c r="B35" s="24" t="s">
        <v>100</v>
      </c>
      <c r="C35" s="18">
        <f>SUM(C31:C34)</f>
        <v>0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83D07-167E-4498-BA19-482A4643FF69}">
  <sheetPr>
    <tabColor theme="3" tint="0.89999084444715716"/>
  </sheetPr>
  <dimension ref="A1:J39"/>
  <sheetViews>
    <sheetView tabSelected="1" zoomScale="52" zoomScaleNormal="80" workbookViewId="0"/>
  </sheetViews>
  <sheetFormatPr defaultColWidth="9" defaultRowHeight="21.6"/>
  <cols>
    <col min="1" max="1" width="26.625" style="1" bestFit="1" customWidth="1"/>
    <col min="2" max="2" width="55.375" style="1" bestFit="1" customWidth="1"/>
    <col min="3" max="3" width="35.125" style="1" customWidth="1"/>
    <col min="4" max="4" width="26.25" style="1" customWidth="1"/>
    <col min="5" max="5" width="70.25" style="1" bestFit="1" customWidth="1"/>
    <col min="6" max="10" width="26.25" style="1" customWidth="1"/>
    <col min="11" max="16384" width="9" style="1"/>
  </cols>
  <sheetData>
    <row r="1" spans="1:10" s="22" customFormat="1">
      <c r="A1" s="23" t="e" cm="1">
        <f t="array" aca="1" ref="A1" ca="1">MID(CELL("filename",C1),FIND("]",CELL("filename",C1))+1,255)</f>
        <v>#VALUE!</v>
      </c>
    </row>
    <row r="2" spans="1:10">
      <c r="A2" s="1" t="s">
        <v>69</v>
      </c>
    </row>
    <row r="3" spans="1:10">
      <c r="A3" s="1" t="s">
        <v>70</v>
      </c>
      <c r="B3" s="34"/>
      <c r="C3" s="34"/>
      <c r="D3" s="34"/>
      <c r="E3" s="34"/>
      <c r="F3" s="34"/>
      <c r="G3" s="34"/>
      <c r="H3" s="34"/>
      <c r="I3" s="34"/>
      <c r="J3" s="34"/>
    </row>
    <row r="4" spans="1:10">
      <c r="A4" s="1" t="s">
        <v>71</v>
      </c>
      <c r="B4" s="34"/>
      <c r="C4" s="34"/>
      <c r="D4" s="34"/>
      <c r="E4" s="19"/>
      <c r="F4" s="19"/>
      <c r="G4" s="34"/>
      <c r="H4" s="34"/>
      <c r="I4" s="34"/>
      <c r="J4" s="34"/>
    </row>
    <row r="5" spans="1:10">
      <c r="B5" s="34"/>
      <c r="C5" s="34"/>
      <c r="D5" s="34"/>
      <c r="E5" s="19"/>
      <c r="F5" s="19"/>
      <c r="G5" s="34"/>
      <c r="H5" s="34"/>
      <c r="I5" s="34"/>
      <c r="J5" s="34"/>
    </row>
    <row r="6" spans="1:10">
      <c r="A6" s="21" t="s">
        <v>72</v>
      </c>
      <c r="B6" s="24">
        <f>Company!A17</f>
        <v>0</v>
      </c>
      <c r="C6" s="20"/>
      <c r="D6" s="19"/>
      <c r="E6" s="19"/>
      <c r="F6" s="19"/>
    </row>
    <row r="8" spans="1:10">
      <c r="B8" s="21" t="s">
        <v>73</v>
      </c>
      <c r="C8" s="21" t="s">
        <v>74</v>
      </c>
      <c r="D8" s="21" t="s">
        <v>75</v>
      </c>
      <c r="E8" s="21" t="s">
        <v>76</v>
      </c>
    </row>
    <row r="9" spans="1:10">
      <c r="B9" s="17" t="s">
        <v>77</v>
      </c>
      <c r="C9" s="17"/>
      <c r="D9" s="17"/>
      <c r="E9" s="17"/>
    </row>
    <row r="10" spans="1:10">
      <c r="A10" s="60"/>
      <c r="B10" s="17" t="s">
        <v>78</v>
      </c>
      <c r="C10" s="17"/>
      <c r="D10" s="17"/>
      <c r="E10" s="17"/>
    </row>
    <row r="11" spans="1:10">
      <c r="A11" s="60"/>
      <c r="B11" s="17" t="s">
        <v>80</v>
      </c>
      <c r="C11" s="17"/>
      <c r="D11" s="17"/>
      <c r="E11" s="17"/>
    </row>
    <row r="13" spans="1:10">
      <c r="B13" s="17" t="s">
        <v>82</v>
      </c>
      <c r="C13" s="17"/>
      <c r="D13" s="17"/>
      <c r="E13" s="17"/>
    </row>
    <row r="14" spans="1:10">
      <c r="B14" s="17" t="s">
        <v>83</v>
      </c>
      <c r="C14" s="17"/>
      <c r="D14" s="17"/>
      <c r="E14" s="17"/>
    </row>
    <row r="15" spans="1:10">
      <c r="B15" s="17" t="s">
        <v>84</v>
      </c>
      <c r="C15" s="17"/>
      <c r="D15" s="17"/>
      <c r="E15" s="17"/>
    </row>
    <row r="16" spans="1:10">
      <c r="B16" s="17" t="s">
        <v>85</v>
      </c>
      <c r="C16" s="17"/>
      <c r="D16" s="17"/>
      <c r="E16" s="17"/>
    </row>
    <row r="18" spans="2:5">
      <c r="B18" s="17" t="s">
        <v>86</v>
      </c>
      <c r="C18" s="17"/>
      <c r="D18" s="17"/>
      <c r="E18" s="17"/>
    </row>
    <row r="19" spans="2:5">
      <c r="B19" s="17" t="s">
        <v>88</v>
      </c>
      <c r="C19" s="17"/>
      <c r="D19" s="17"/>
      <c r="E19" s="17"/>
    </row>
    <row r="21" spans="2:5">
      <c r="B21" s="17" t="s">
        <v>89</v>
      </c>
      <c r="C21" s="17"/>
      <c r="D21" s="17"/>
      <c r="E21" s="17"/>
    </row>
    <row r="22" spans="2:5">
      <c r="B22" s="17" t="s">
        <v>90</v>
      </c>
      <c r="C22" s="17"/>
      <c r="D22" s="17"/>
      <c r="E22" s="17"/>
    </row>
    <row r="24" spans="2:5">
      <c r="B24" s="17" t="s">
        <v>91</v>
      </c>
      <c r="C24" s="17"/>
      <c r="D24" s="17"/>
      <c r="E24" s="17"/>
    </row>
    <row r="25" spans="2:5">
      <c r="B25" s="17" t="s">
        <v>92</v>
      </c>
      <c r="C25" s="17"/>
      <c r="D25" s="17"/>
      <c r="E25" s="17"/>
    </row>
    <row r="27" spans="2:5">
      <c r="B27" s="17" t="s">
        <v>93</v>
      </c>
      <c r="C27" s="17"/>
      <c r="D27" s="17"/>
      <c r="E27" s="17"/>
    </row>
    <row r="28" spans="2:5">
      <c r="B28" s="17" t="s">
        <v>94</v>
      </c>
      <c r="C28" s="17"/>
      <c r="D28" s="17"/>
      <c r="E28" s="17"/>
    </row>
    <row r="30" spans="2:5">
      <c r="B30" s="23" t="s">
        <v>95</v>
      </c>
      <c r="C30" s="25"/>
      <c r="D30" s="23"/>
      <c r="E30" s="25"/>
    </row>
    <row r="31" spans="2:5">
      <c r="B31" s="17" t="s">
        <v>96</v>
      </c>
      <c r="C31" s="17"/>
    </row>
    <row r="32" spans="2:5">
      <c r="B32" s="17" t="s">
        <v>97</v>
      </c>
      <c r="C32" s="17"/>
    </row>
    <row r="33" spans="2:5">
      <c r="B33" s="17" t="s">
        <v>98</v>
      </c>
      <c r="C33" s="17"/>
    </row>
    <row r="34" spans="2:5">
      <c r="B34" s="17" t="s">
        <v>99</v>
      </c>
      <c r="C34" s="17"/>
    </row>
    <row r="35" spans="2:5">
      <c r="B35" s="24" t="s">
        <v>100</v>
      </c>
      <c r="C35" s="18">
        <f>SUM(C31:C34)</f>
        <v>0</v>
      </c>
    </row>
    <row r="37" spans="2:5">
      <c r="D37" s="62" t="s">
        <v>101</v>
      </c>
      <c r="E37" s="63"/>
    </row>
    <row r="38" spans="2:5">
      <c r="B38" s="61" t="s">
        <v>102</v>
      </c>
      <c r="C38" s="17" t="b" cm="1">
        <f t="array" ref="C38">C35=SUM(D18:D19+D21:D22)</f>
        <v>1</v>
      </c>
      <c r="D38" s="57"/>
      <c r="E38" s="57"/>
    </row>
    <row r="39" spans="2:5">
      <c r="B39" s="61"/>
      <c r="C39" s="17" t="b" cm="1">
        <f t="array" ref="C39">C35=SUM(D10:D11+D24:D25)</f>
        <v>1</v>
      </c>
      <c r="D39" s="57"/>
      <c r="E39" s="57"/>
    </row>
  </sheetData>
  <mergeCells count="4">
    <mergeCell ref="A10:A11"/>
    <mergeCell ref="D37:E37"/>
    <mergeCell ref="B38:B39"/>
    <mergeCell ref="D38:E39"/>
  </mergeCells>
  <pageMargins left="0.7" right="0.7" top="0.75" bottom="0.75" header="0.3" footer="0.3"/>
  <headerFooter>
    <oddHeader>&amp;L&amp;"Century Gothic"&amp;10&amp;K000000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DE42ADAD40BD40AE77621A8254D38D" ma:contentTypeVersion="9" ma:contentTypeDescription="Create a new document." ma:contentTypeScope="" ma:versionID="704a96560cbc5b1070ef73e8e370f588">
  <xsd:schema xmlns:xsd="http://www.w3.org/2001/XMLSchema" xmlns:xs="http://www.w3.org/2001/XMLSchema" xmlns:p="http://schemas.microsoft.com/office/2006/metadata/properties" xmlns:ns2="afefeb8b-52f8-4455-ae9e-10bd90c4527c" targetNamespace="http://schemas.microsoft.com/office/2006/metadata/properties" ma:root="true" ma:fieldsID="e27d8f77f784ce79ddb107e247cd1930" ns2:_="">
    <xsd:import namespace="afefeb8b-52f8-4455-ae9e-10bd90c452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Ref" minOccurs="0"/>
                <xsd:element ref="ns2:TWwebsite" minOccurs="0"/>
                <xsd:element ref="ns2:Ofwatwebsite" minOccurs="0"/>
                <xsd:element ref="ns2:Neither" minOccurs="0"/>
                <xsd:element ref="ns2:Ofw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feb8b-52f8-4455-ae9e-10bd90c45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Ref" ma:index="12" nillable="true" ma:displayName="Ref" ma:format="Dropdown" ma:internalName="Ref">
      <xsd:simpleType>
        <xsd:restriction base="dms:Text">
          <xsd:maxLength value="255"/>
        </xsd:restriction>
      </xsd:simpleType>
    </xsd:element>
    <xsd:element name="TWwebsite" ma:index="13" nillable="true" ma:displayName="TW website" ma:format="Dropdown" ma:internalName="TWwebsite">
      <xsd:simpleType>
        <xsd:restriction base="dms:Choice">
          <xsd:enumeration value="Yes"/>
          <xsd:enumeration value="No"/>
        </xsd:restriction>
      </xsd:simpleType>
    </xsd:element>
    <xsd:element name="Ofwatwebsite" ma:index="14" nillable="true" ma:displayName="Ofwat website" ma:format="Dropdown" ma:internalName="Ofwatwebsite">
      <xsd:simpleType>
        <xsd:restriction base="dms:Text">
          <xsd:maxLength value="255"/>
        </xsd:restriction>
      </xsd:simpleType>
    </xsd:element>
    <xsd:element name="Neither" ma:index="15" nillable="true" ma:displayName="Neither" ma:default="1" ma:format="Dropdown" ma:internalName="Neither">
      <xsd:simpleType>
        <xsd:restriction base="dms:Boolean"/>
      </xsd:simpleType>
    </xsd:element>
    <xsd:element name="Ofwat" ma:index="16" nillable="true" ma:displayName="Ofwat" ma:format="Dropdown" ma:internalName="Ofwat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either xmlns="afefeb8b-52f8-4455-ae9e-10bd90c4527c">false</Neither>
    <TWwebsite xmlns="afefeb8b-52f8-4455-ae9e-10bd90c4527c">Yes</TWwebsite>
    <Ofwat xmlns="afefeb8b-52f8-4455-ae9e-10bd90c4527c">Yes</Ofwat>
    <Ofwatwebsite xmlns="afefeb8b-52f8-4455-ae9e-10bd90c4527c" xsi:nil="true"/>
    <Ref xmlns="afefeb8b-52f8-4455-ae9e-10bd90c4527c">36</Ref>
  </documentManagement>
</p:properties>
</file>

<file path=customXml/itemProps1.xml><?xml version="1.0" encoding="utf-8"?>
<ds:datastoreItem xmlns:ds="http://schemas.openxmlformats.org/officeDocument/2006/customXml" ds:itemID="{FC1A1714-38E1-4DAB-8D07-73F0D776BF6F}"/>
</file>

<file path=customXml/itemProps2.xml><?xml version="1.0" encoding="utf-8"?>
<ds:datastoreItem xmlns:ds="http://schemas.openxmlformats.org/officeDocument/2006/customXml" ds:itemID="{41F5EF0A-1B8B-458C-B7D8-E4FE87D995C0}"/>
</file>

<file path=customXml/itemProps3.xml><?xml version="1.0" encoding="utf-8"?>
<ds:datastoreItem xmlns:ds="http://schemas.openxmlformats.org/officeDocument/2006/customXml" ds:itemID="{07CCE444-F916-4420-A30B-AAF7763368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OFWAT - OneDrive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Shivani Lad</dc:creator>
  <cp:keywords/>
  <dc:description/>
  <cp:lastModifiedBy>Jasdeep Gill</cp:lastModifiedBy>
  <cp:revision/>
  <dcterms:created xsi:type="dcterms:W3CDTF">2025-02-24T19:24:05Z</dcterms:created>
  <dcterms:modified xsi:type="dcterms:W3CDTF">2025-07-14T15:18:30Z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0x010100A3DE42ADAD40BD40AE77621A8254D38D</vt:lpwstr>
  </property>
  <property fmtid="{D5CDD505-2E9C-101B-9397-08002B2CF9AE}" pid="3" name="MediaServiceImageTags">
    <vt:lpwstr/>
  </property>
  <property fmtid="{D5CDD505-2E9C-101B-9397-08002B2CF9AE}" pid="4" name="Water_x0020_Companies">
    <vt:lpwstr/>
  </property>
  <property fmtid="{D5CDD505-2E9C-101B-9397-08002B2CF9AE}" pid="5" name="TaxKeyword">
    <vt:lpwstr/>
  </property>
  <property fmtid="{D5CDD505-2E9C-101B-9397-08002B2CF9AE}" pid="6" name="Document_x0020_Type">
    <vt:lpwstr/>
  </property>
  <property fmtid="{D5CDD505-2E9C-101B-9397-08002B2CF9AE}" pid="7" name="Document Type">
    <vt:lpwstr/>
  </property>
  <property fmtid="{D5CDD505-2E9C-101B-9397-08002B2CF9AE}" pid="8" name="Water Companies">
    <vt:lpwstr/>
  </property>
  <property fmtid="{D5CDD505-2E9C-101B-9397-08002B2CF9AE}" pid="9" name="MSIP_Label_47f41cc9-f9f5-4116-a8cf-c7b5d298908f_Enabled">
    <vt:lpwstr>true</vt:lpwstr>
  </property>
  <property fmtid="{D5CDD505-2E9C-101B-9397-08002B2CF9AE}" pid="10" name="MSIP_Label_47f41cc9-f9f5-4116-a8cf-c7b5d298908f_SetDate">
    <vt:lpwstr>2025-07-07T08:20:01Z</vt:lpwstr>
  </property>
  <property fmtid="{D5CDD505-2E9C-101B-9397-08002B2CF9AE}" pid="11" name="MSIP_Label_47f41cc9-f9f5-4116-a8cf-c7b5d298908f_Method">
    <vt:lpwstr>Privileged</vt:lpwstr>
  </property>
  <property fmtid="{D5CDD505-2E9C-101B-9397-08002B2CF9AE}" pid="12" name="MSIP_Label_47f41cc9-f9f5-4116-a8cf-c7b5d298908f_Name">
    <vt:lpwstr>Business</vt:lpwstr>
  </property>
  <property fmtid="{D5CDD505-2E9C-101B-9397-08002B2CF9AE}" pid="13" name="MSIP_Label_47f41cc9-f9f5-4116-a8cf-c7b5d298908f_SiteId">
    <vt:lpwstr>95baa318-b818-4676-8a0f-5a95a646c3c1</vt:lpwstr>
  </property>
  <property fmtid="{D5CDD505-2E9C-101B-9397-08002B2CF9AE}" pid="14" name="MSIP_Label_47f41cc9-f9f5-4116-a8cf-c7b5d298908f_ActionId">
    <vt:lpwstr>1ab4b8f9-a1af-4726-9b72-40bbb2f3d7c4</vt:lpwstr>
  </property>
  <property fmtid="{D5CDD505-2E9C-101B-9397-08002B2CF9AE}" pid="15" name="MSIP_Label_47f41cc9-f9f5-4116-a8cf-c7b5d298908f_ContentBits">
    <vt:lpwstr>1</vt:lpwstr>
  </property>
  <property fmtid="{D5CDD505-2E9C-101B-9397-08002B2CF9AE}" pid="16" name="_dlc_DocIdItemGuid">
    <vt:lpwstr>8925783d-5523-496e-abaf-d975b908753c</vt:lpwstr>
  </property>
  <property fmtid="{D5CDD505-2E9C-101B-9397-08002B2CF9AE}" pid="17" name="Order">
    <vt:r8>1725100</vt:r8>
  </property>
  <property fmtid="{D5CDD505-2E9C-101B-9397-08002B2CF9AE}" pid="18" name="xd_Signature">
    <vt:bool>false</vt:bool>
  </property>
  <property fmtid="{D5CDD505-2E9C-101B-9397-08002B2CF9AE}" pid="19" name="xd_ProgID">
    <vt:lpwstr/>
  </property>
  <property fmtid="{D5CDD505-2E9C-101B-9397-08002B2CF9AE}" pid="20" name="_dlc_DocId">
    <vt:lpwstr>R3NSY6CVDXDP-1033660458-17251</vt:lpwstr>
  </property>
  <property fmtid="{D5CDD505-2E9C-101B-9397-08002B2CF9AE}" pid="21" name="ComplianceAssetId">
    <vt:lpwstr/>
  </property>
  <property fmtid="{D5CDD505-2E9C-101B-9397-08002B2CF9AE}" pid="22" name="TemplateUrl">
    <vt:lpwstr/>
  </property>
  <property fmtid="{D5CDD505-2E9C-101B-9397-08002B2CF9AE}" pid="23" name="State">
    <vt:lpwstr>Unassigned</vt:lpwstr>
  </property>
  <property fmtid="{D5CDD505-2E9C-101B-9397-08002B2CF9AE}" pid="24" name="_ExtendedDescription">
    <vt:lpwstr/>
  </property>
  <property fmtid="{D5CDD505-2E9C-101B-9397-08002B2CF9AE}" pid="25" name="TriggerFlowInfo">
    <vt:lpwstr/>
  </property>
  <property fmtid="{D5CDD505-2E9C-101B-9397-08002B2CF9AE}" pid="26" name="_dlc_DocIdUrl">
    <vt:lpwstr>https://thameswater.sharepoint.com/sites/StrategicResourceOptionsPortfolio/_layouts/15/DocIdRedir.aspx?ID=R3NSY6CVDXDP-1033660458-17251, R3NSY6CVDXDP-1033660458-17251</vt:lpwstr>
  </property>
  <property fmtid="{D5CDD505-2E9C-101B-9397-08002B2CF9AE}" pid="27" name="Link(DMGtoComplete)">
    <vt:lpwstr>, </vt:lpwstr>
  </property>
  <property fmtid="{D5CDD505-2E9C-101B-9397-08002B2CF9AE}" pid="28" name="SV_QUERY_LIST_4F35BF76-6C0D-4D9B-82B2-816C12CF3733">
    <vt:lpwstr>empty_477D106A-C0D6-4607-AEBD-E2C9D60EA279</vt:lpwstr>
  </property>
  <property fmtid="{D5CDD505-2E9C-101B-9397-08002B2CF9AE}" pid="29" name="SV_HIDDEN_GRID_QUERY_LIST_4F35BF76-6C0D-4D9B-82B2-816C12CF3733">
    <vt:lpwstr>empty_477D106A-C0D6-4607-AEBD-E2C9D60EA279</vt:lpwstr>
  </property>
  <property fmtid="{D5CDD505-2E9C-101B-9397-08002B2CF9AE}" pid="30" name="Numref">
    <vt:r8>17</vt:r8>
  </property>
  <property fmtid="{D5CDD505-2E9C-101B-9397-08002B2CF9AE}" pid="33" name="Category">
    <vt:lpwstr>Final Version</vt:lpwstr>
  </property>
</Properties>
</file>