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https://thameswater-my.sharepoint.com/personal/sophie_molyneux_thameswater_co_uk/Documents/Desktop/"/>
    </mc:Choice>
  </mc:AlternateContent>
  <xr:revisionPtr revIDLastSave="0" documentId="8_{1BA7DE9B-837C-4D20-85B5-41CAC7DC7D69}" xr6:coauthVersionLast="47" xr6:coauthVersionMax="47" xr10:uidLastSave="{00000000-0000-0000-0000-000000000000}"/>
  <bookViews>
    <workbookView xWindow="4836" yWindow="2808" windowWidth="13824" windowHeight="7176" tabRatio="839" xr2:uid="{7DE0A0A7-B8DA-4788-91CB-934100C3CE6C}"/>
  </bookViews>
  <sheets>
    <sheet name="Line definitions" sheetId="39" r:id="rId1"/>
    <sheet name="1. Outcomes" sheetId="45" r:id="rId2"/>
    <sheet name="2. Expenditure" sheetId="47" r:id="rId3"/>
    <sheet name="3. Adaptive Plans" sheetId="46" r:id="rId4"/>
  </sheets>
  <definedNames>
    <definedName name="_xlnm.Print_Area" localSheetId="1">'1. Outcomes'!$A$1:$W$106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32" i="47" l="1"/>
  <c r="K32" i="47"/>
  <c r="Q86" i="47"/>
  <c r="K86" i="47"/>
  <c r="U86" i="47" s="1"/>
  <c r="Q85" i="47"/>
  <c r="K85" i="47"/>
  <c r="U85" i="47" s="1"/>
  <c r="Q64" i="47"/>
  <c r="K64" i="47"/>
  <c r="U64" i="47" s="1"/>
  <c r="Q63" i="47"/>
  <c r="K63" i="47"/>
  <c r="U63" i="47" s="1"/>
  <c r="Q31" i="47"/>
  <c r="K31" i="47"/>
  <c r="U31" i="47" s="1"/>
  <c r="R31" i="45"/>
  <c r="L31" i="45"/>
  <c r="R30" i="45"/>
  <c r="L30" i="45"/>
  <c r="R29" i="45"/>
  <c r="L29" i="45"/>
  <c r="V79" i="45"/>
  <c r="V82" i="45"/>
  <c r="U81" i="45"/>
  <c r="R80" i="45"/>
  <c r="R79" i="45"/>
  <c r="R78" i="45"/>
  <c r="V78" i="45" s="1"/>
  <c r="R77" i="45"/>
  <c r="V77" i="45" s="1"/>
  <c r="R76" i="45"/>
  <c r="L78" i="45"/>
  <c r="L66" i="45"/>
  <c r="L67" i="45"/>
  <c r="L80" i="45"/>
  <c r="L79" i="45"/>
  <c r="L77" i="45"/>
  <c r="L76" i="45"/>
  <c r="J81" i="45"/>
  <c r="T81" i="45"/>
  <c r="S81" i="45"/>
  <c r="R81" i="45"/>
  <c r="Q81" i="45"/>
  <c r="P81" i="45"/>
  <c r="O81" i="45"/>
  <c r="N81" i="45"/>
  <c r="M81" i="45"/>
  <c r="K81" i="45"/>
  <c r="I81" i="45"/>
  <c r="H81" i="45"/>
  <c r="G81" i="45"/>
  <c r="F81" i="45"/>
  <c r="U32" i="47" l="1"/>
  <c r="V31" i="45"/>
  <c r="V29" i="45"/>
  <c r="V30" i="45"/>
  <c r="V76" i="45"/>
  <c r="V80" i="45"/>
  <c r="L81" i="45"/>
  <c r="V81" i="45" s="1"/>
  <c r="I60" i="47"/>
  <c r="K51" i="47"/>
  <c r="F54" i="47"/>
  <c r="F28" i="47"/>
  <c r="F21" i="47"/>
  <c r="G69" i="45"/>
  <c r="S22" i="45"/>
  <c r="R17" i="45"/>
  <c r="R18" i="45"/>
  <c r="R19" i="45"/>
  <c r="R20" i="45"/>
  <c r="R21" i="45"/>
  <c r="F109" i="47"/>
  <c r="G75" i="45"/>
  <c r="M75" i="45"/>
  <c r="U75" i="45"/>
  <c r="J75" i="45"/>
  <c r="F75" i="45"/>
  <c r="H75" i="45"/>
  <c r="I75" i="45"/>
  <c r="K75" i="45"/>
  <c r="N75" i="45"/>
  <c r="O75" i="45"/>
  <c r="P75" i="45"/>
  <c r="Q75" i="45"/>
  <c r="S75" i="45"/>
  <c r="T75" i="45"/>
  <c r="F69" i="45"/>
  <c r="H69" i="45"/>
  <c r="I69" i="45"/>
  <c r="J69" i="45"/>
  <c r="K69" i="45"/>
  <c r="M69" i="45"/>
  <c r="N69" i="45"/>
  <c r="O69" i="45"/>
  <c r="P69" i="45"/>
  <c r="Q69" i="45"/>
  <c r="S69" i="45"/>
  <c r="T69" i="45"/>
  <c r="U69" i="45"/>
  <c r="F63" i="45"/>
  <c r="G63" i="45"/>
  <c r="H63" i="45"/>
  <c r="I63" i="45"/>
  <c r="J63" i="45"/>
  <c r="K63" i="45"/>
  <c r="M63" i="45"/>
  <c r="N63" i="45"/>
  <c r="O63" i="45"/>
  <c r="P63" i="45"/>
  <c r="Q63" i="45"/>
  <c r="S63" i="45"/>
  <c r="T63" i="45"/>
  <c r="U63" i="45"/>
  <c r="F58" i="45"/>
  <c r="G58" i="45"/>
  <c r="H58" i="45"/>
  <c r="I58" i="45"/>
  <c r="J58" i="45"/>
  <c r="K58" i="45"/>
  <c r="M58" i="45"/>
  <c r="N58" i="45"/>
  <c r="O58" i="45"/>
  <c r="P58" i="45"/>
  <c r="Q58" i="45"/>
  <c r="S58" i="45"/>
  <c r="T58" i="45"/>
  <c r="U58" i="45"/>
  <c r="F52" i="45"/>
  <c r="G52" i="45"/>
  <c r="H52" i="45"/>
  <c r="I52" i="45"/>
  <c r="J52" i="45"/>
  <c r="K52" i="45"/>
  <c r="M52" i="45"/>
  <c r="N52" i="45"/>
  <c r="O52" i="45"/>
  <c r="P52" i="45"/>
  <c r="Q52" i="45"/>
  <c r="S52" i="45"/>
  <c r="T52" i="45"/>
  <c r="U52" i="45"/>
  <c r="F46" i="45"/>
  <c r="G46" i="45"/>
  <c r="H46" i="45"/>
  <c r="I46" i="45"/>
  <c r="J46" i="45"/>
  <c r="K46" i="45"/>
  <c r="M46" i="45"/>
  <c r="N46" i="45"/>
  <c r="O46" i="45"/>
  <c r="P46" i="45"/>
  <c r="Q46" i="45"/>
  <c r="S46" i="45"/>
  <c r="T46" i="45"/>
  <c r="U46" i="45"/>
  <c r="F40" i="45"/>
  <c r="G40" i="45"/>
  <c r="H40" i="45"/>
  <c r="I40" i="45"/>
  <c r="J40" i="45"/>
  <c r="K40" i="45"/>
  <c r="M40" i="45"/>
  <c r="N40" i="45"/>
  <c r="O40" i="45"/>
  <c r="P40" i="45"/>
  <c r="Q40" i="45"/>
  <c r="S40" i="45"/>
  <c r="T40" i="45"/>
  <c r="U40" i="45"/>
  <c r="F34" i="45"/>
  <c r="G34" i="45"/>
  <c r="H34" i="45"/>
  <c r="I34" i="45"/>
  <c r="J34" i="45"/>
  <c r="K34" i="45"/>
  <c r="M34" i="45"/>
  <c r="N34" i="45"/>
  <c r="O34" i="45"/>
  <c r="P34" i="45"/>
  <c r="Q34" i="45"/>
  <c r="S34" i="45"/>
  <c r="T34" i="45"/>
  <c r="U34" i="45"/>
  <c r="F28" i="45"/>
  <c r="G28" i="45"/>
  <c r="H28" i="45"/>
  <c r="I28" i="45"/>
  <c r="J28" i="45"/>
  <c r="K28" i="45"/>
  <c r="M28" i="45"/>
  <c r="N28" i="45"/>
  <c r="O28" i="45"/>
  <c r="P28" i="45"/>
  <c r="Q28" i="45"/>
  <c r="S28" i="45"/>
  <c r="T28" i="45"/>
  <c r="U28" i="45"/>
  <c r="M22" i="45"/>
  <c r="N22" i="45"/>
  <c r="O22" i="45"/>
  <c r="P22" i="45"/>
  <c r="Q22" i="45"/>
  <c r="T22" i="45"/>
  <c r="U22" i="45"/>
  <c r="G22" i="45"/>
  <c r="H22" i="45"/>
  <c r="I22" i="45"/>
  <c r="J22" i="45"/>
  <c r="K22" i="45"/>
  <c r="F22" i="45"/>
  <c r="R60" i="45"/>
  <c r="L60" i="45"/>
  <c r="L61" i="45"/>
  <c r="R61" i="45"/>
  <c r="L62" i="45"/>
  <c r="R62" i="45"/>
  <c r="V62" i="45" s="1"/>
  <c r="K120" i="47"/>
  <c r="Q120" i="47"/>
  <c r="Q117" i="47"/>
  <c r="K117" i="47"/>
  <c r="Q106" i="47"/>
  <c r="K104" i="47"/>
  <c r="L60" i="47"/>
  <c r="N21" i="47"/>
  <c r="Q89" i="47"/>
  <c r="T109" i="47"/>
  <c r="S109" i="47"/>
  <c r="R109" i="47"/>
  <c r="P109" i="47"/>
  <c r="O109" i="47"/>
  <c r="N109" i="47"/>
  <c r="M109" i="47"/>
  <c r="L109" i="47"/>
  <c r="J109" i="47"/>
  <c r="I109" i="47"/>
  <c r="H109" i="47"/>
  <c r="G109" i="47"/>
  <c r="T82" i="47"/>
  <c r="S82" i="47"/>
  <c r="R82" i="47"/>
  <c r="P82" i="47"/>
  <c r="O82" i="47"/>
  <c r="N82" i="47"/>
  <c r="M82" i="47"/>
  <c r="L82" i="47"/>
  <c r="J82" i="47"/>
  <c r="I82" i="47"/>
  <c r="H82" i="47"/>
  <c r="G82" i="47"/>
  <c r="F82" i="47"/>
  <c r="T60" i="47"/>
  <c r="S60" i="47"/>
  <c r="R60" i="47"/>
  <c r="P60" i="47"/>
  <c r="O60" i="47"/>
  <c r="N60" i="47"/>
  <c r="M60" i="47"/>
  <c r="J60" i="47"/>
  <c r="H60" i="47"/>
  <c r="G60" i="47"/>
  <c r="F60" i="47"/>
  <c r="S54" i="47"/>
  <c r="T54" i="47"/>
  <c r="R54" i="47"/>
  <c r="P54" i="47"/>
  <c r="O54" i="47"/>
  <c r="N54" i="47"/>
  <c r="M54" i="47"/>
  <c r="L54" i="47"/>
  <c r="J54" i="47"/>
  <c r="I54" i="47"/>
  <c r="H54" i="47"/>
  <c r="G54" i="47"/>
  <c r="T28" i="47"/>
  <c r="S28" i="47"/>
  <c r="R28" i="47"/>
  <c r="P28" i="47"/>
  <c r="O28" i="47"/>
  <c r="N28" i="47"/>
  <c r="M28" i="47"/>
  <c r="L28" i="47"/>
  <c r="J28" i="47"/>
  <c r="I28" i="47"/>
  <c r="H28" i="47"/>
  <c r="G28" i="47"/>
  <c r="P21" i="47"/>
  <c r="T21" i="47"/>
  <c r="S21" i="47"/>
  <c r="R21" i="47"/>
  <c r="K20" i="47"/>
  <c r="K19" i="47"/>
  <c r="K18" i="47"/>
  <c r="K17" i="47"/>
  <c r="Q18" i="47"/>
  <c r="Q17" i="47"/>
  <c r="O21" i="47"/>
  <c r="M21" i="47"/>
  <c r="L21" i="47"/>
  <c r="H21" i="47"/>
  <c r="I21" i="47"/>
  <c r="J21" i="47"/>
  <c r="G21" i="47"/>
  <c r="K106" i="47"/>
  <c r="R37" i="45"/>
  <c r="L41" i="45"/>
  <c r="R23" i="45"/>
  <c r="R24" i="45"/>
  <c r="R25" i="45"/>
  <c r="R26" i="45"/>
  <c r="R27" i="45"/>
  <c r="R32" i="45"/>
  <c r="R33" i="45"/>
  <c r="R35" i="45"/>
  <c r="R36" i="45"/>
  <c r="R38" i="45"/>
  <c r="R39" i="45"/>
  <c r="R41" i="45"/>
  <c r="R42" i="45"/>
  <c r="R43" i="45"/>
  <c r="R44" i="45"/>
  <c r="R45" i="45"/>
  <c r="R47" i="45"/>
  <c r="R48" i="45"/>
  <c r="R49" i="45"/>
  <c r="R50" i="45"/>
  <c r="R52" i="45" s="1"/>
  <c r="R51" i="45"/>
  <c r="R53" i="45"/>
  <c r="R54" i="45"/>
  <c r="R55" i="45"/>
  <c r="R56" i="45"/>
  <c r="R57" i="45"/>
  <c r="R59" i="45"/>
  <c r="R64" i="45"/>
  <c r="R65" i="45"/>
  <c r="R66" i="45"/>
  <c r="R67" i="45"/>
  <c r="R68" i="45"/>
  <c r="R69" i="45" s="1"/>
  <c r="R70" i="45"/>
  <c r="R71" i="45"/>
  <c r="R72" i="45"/>
  <c r="R73" i="45"/>
  <c r="R74" i="45"/>
  <c r="R82" i="45"/>
  <c r="R83" i="45"/>
  <c r="R84" i="45"/>
  <c r="R85" i="45"/>
  <c r="R86" i="45"/>
  <c r="R87" i="45"/>
  <c r="R88" i="45"/>
  <c r="R89" i="45"/>
  <c r="R90" i="45"/>
  <c r="R91" i="45"/>
  <c r="R92" i="45"/>
  <c r="R93" i="45"/>
  <c r="R94" i="45"/>
  <c r="R95" i="45"/>
  <c r="R96" i="45"/>
  <c r="R97" i="45"/>
  <c r="R98" i="45"/>
  <c r="R99" i="45"/>
  <c r="R100" i="45"/>
  <c r="R101" i="45"/>
  <c r="R102" i="45"/>
  <c r="R103" i="45"/>
  <c r="R104" i="45"/>
  <c r="R105" i="45"/>
  <c r="R106" i="45"/>
  <c r="L19" i="45"/>
  <c r="L20" i="45"/>
  <c r="L21" i="45"/>
  <c r="L23" i="45"/>
  <c r="L24" i="45"/>
  <c r="L25" i="45"/>
  <c r="L26" i="45"/>
  <c r="L27" i="45"/>
  <c r="L32" i="45"/>
  <c r="L34" i="45" s="1"/>
  <c r="L33" i="45"/>
  <c r="L35" i="45"/>
  <c r="L36" i="45"/>
  <c r="L37" i="45"/>
  <c r="L38" i="45"/>
  <c r="L39" i="45"/>
  <c r="L42" i="45"/>
  <c r="L43" i="45"/>
  <c r="V43" i="45" s="1"/>
  <c r="L44" i="45"/>
  <c r="L45" i="45"/>
  <c r="L47" i="45"/>
  <c r="L48" i="45"/>
  <c r="L49" i="45"/>
  <c r="L50" i="45"/>
  <c r="L51" i="45"/>
  <c r="V51" i="45" s="1"/>
  <c r="L53" i="45"/>
  <c r="L54" i="45"/>
  <c r="L55" i="45"/>
  <c r="L56" i="45"/>
  <c r="L57" i="45"/>
  <c r="L59" i="45"/>
  <c r="L64" i="45"/>
  <c r="L65" i="45"/>
  <c r="V66" i="45"/>
  <c r="L68" i="45"/>
  <c r="L69" i="45" s="1"/>
  <c r="L70" i="45"/>
  <c r="V70" i="45" s="1"/>
  <c r="L71" i="45"/>
  <c r="L72" i="45"/>
  <c r="V72" i="45" s="1"/>
  <c r="L73" i="45"/>
  <c r="L74" i="45"/>
  <c r="L82" i="45"/>
  <c r="L83" i="45"/>
  <c r="L84" i="45"/>
  <c r="V84" i="45" s="1"/>
  <c r="L85" i="45"/>
  <c r="V85" i="45" s="1"/>
  <c r="L86" i="45"/>
  <c r="L87" i="45"/>
  <c r="L88" i="45"/>
  <c r="L89" i="45"/>
  <c r="L90" i="45"/>
  <c r="L91" i="45"/>
  <c r="L92" i="45"/>
  <c r="V92" i="45" s="1"/>
  <c r="L93" i="45"/>
  <c r="V93" i="45" s="1"/>
  <c r="L94" i="45"/>
  <c r="L95" i="45"/>
  <c r="L96" i="45"/>
  <c r="L97" i="45"/>
  <c r="L98" i="45"/>
  <c r="L99" i="45"/>
  <c r="L100" i="45"/>
  <c r="V100" i="45" s="1"/>
  <c r="L101" i="45"/>
  <c r="V101" i="45" s="1"/>
  <c r="L102" i="45"/>
  <c r="L103" i="45"/>
  <c r="L104" i="45"/>
  <c r="L105" i="45"/>
  <c r="L106" i="45"/>
  <c r="Q96" i="47"/>
  <c r="K96" i="47"/>
  <c r="Q95" i="47"/>
  <c r="K95" i="47"/>
  <c r="Q94" i="47"/>
  <c r="K94" i="47"/>
  <c r="Q93" i="47"/>
  <c r="K93" i="47"/>
  <c r="Q92" i="47"/>
  <c r="K92" i="47"/>
  <c r="Q90" i="47"/>
  <c r="K90" i="47"/>
  <c r="K89" i="47"/>
  <c r="Q88" i="47"/>
  <c r="K88" i="47"/>
  <c r="Q87" i="47"/>
  <c r="K87" i="47"/>
  <c r="Q84" i="47"/>
  <c r="K84" i="47"/>
  <c r="R75" i="45" l="1"/>
  <c r="V74" i="45"/>
  <c r="R63" i="45"/>
  <c r="V60" i="45"/>
  <c r="R58" i="45"/>
  <c r="V42" i="45"/>
  <c r="R40" i="45"/>
  <c r="R28" i="45"/>
  <c r="V64" i="45"/>
  <c r="V50" i="45"/>
  <c r="L22" i="45"/>
  <c r="R34" i="45"/>
  <c r="L40" i="45"/>
  <c r="L58" i="45"/>
  <c r="R46" i="45"/>
  <c r="L75" i="45"/>
  <c r="V34" i="45"/>
  <c r="V61" i="45"/>
  <c r="V68" i="45"/>
  <c r="V55" i="45"/>
  <c r="V94" i="45"/>
  <c r="V86" i="45"/>
  <c r="V67" i="45"/>
  <c r="V54" i="45"/>
  <c r="V44" i="45"/>
  <c r="V106" i="45"/>
  <c r="V90" i="45"/>
  <c r="V39" i="45"/>
  <c r="V98" i="45"/>
  <c r="V59" i="45"/>
  <c r="V105" i="45"/>
  <c r="V97" i="45"/>
  <c r="V89" i="45"/>
  <c r="V71" i="45"/>
  <c r="V48" i="45"/>
  <c r="V38" i="45"/>
  <c r="V96" i="45"/>
  <c r="V88" i="45"/>
  <c r="V56" i="45"/>
  <c r="V47" i="45"/>
  <c r="V37" i="45"/>
  <c r="L46" i="45"/>
  <c r="L52" i="45"/>
  <c r="V52" i="45" s="1"/>
  <c r="L63" i="45"/>
  <c r="V63" i="45" s="1"/>
  <c r="R22" i="45"/>
  <c r="V26" i="45"/>
  <c r="L28" i="45"/>
  <c r="U89" i="47"/>
  <c r="U106" i="47"/>
  <c r="U90" i="47"/>
  <c r="U93" i="47"/>
  <c r="U95" i="47"/>
  <c r="U18" i="47"/>
  <c r="U84" i="47"/>
  <c r="U88" i="47"/>
  <c r="U92" i="47"/>
  <c r="U96" i="47"/>
  <c r="U117" i="47"/>
  <c r="U94" i="47"/>
  <c r="U87" i="47"/>
  <c r="U17" i="47"/>
  <c r="U120" i="47"/>
  <c r="K21" i="47"/>
  <c r="V103" i="45"/>
  <c r="V95" i="45"/>
  <c r="V91" i="45"/>
  <c r="V87" i="45"/>
  <c r="V83" i="45"/>
  <c r="V73" i="45"/>
  <c r="V69" i="45"/>
  <c r="V65" i="45"/>
  <c r="V57" i="45"/>
  <c r="V53" i="45"/>
  <c r="V49" i="45"/>
  <c r="V45" i="45"/>
  <c r="V36" i="45"/>
  <c r="V32" i="45"/>
  <c r="V24" i="45"/>
  <c r="V20" i="45"/>
  <c r="V102" i="45"/>
  <c r="V35" i="45"/>
  <c r="V27" i="45"/>
  <c r="V23" i="45"/>
  <c r="V19" i="45"/>
  <c r="V99" i="45"/>
  <c r="V104" i="45"/>
  <c r="V33" i="45"/>
  <c r="V25" i="45"/>
  <c r="V21" i="45"/>
  <c r="V41" i="45"/>
  <c r="Q79" i="47"/>
  <c r="Q51" i="47"/>
  <c r="Q25" i="47"/>
  <c r="Q105" i="47"/>
  <c r="Q107" i="47"/>
  <c r="K105" i="47"/>
  <c r="Q74" i="47"/>
  <c r="Q73" i="47"/>
  <c r="Q72" i="47"/>
  <c r="Q71" i="47"/>
  <c r="Q70" i="47"/>
  <c r="Q68" i="47"/>
  <c r="Q67" i="47"/>
  <c r="Q66" i="47"/>
  <c r="Q65" i="47"/>
  <c r="Q62" i="47"/>
  <c r="K65" i="47"/>
  <c r="K66" i="47"/>
  <c r="K67" i="47"/>
  <c r="K68" i="47"/>
  <c r="K70" i="47"/>
  <c r="K71" i="47"/>
  <c r="K72" i="47"/>
  <c r="K73" i="47"/>
  <c r="K74" i="47"/>
  <c r="Q33" i="47"/>
  <c r="Q34" i="47"/>
  <c r="Q35" i="47"/>
  <c r="Q36" i="47"/>
  <c r="Q38" i="47"/>
  <c r="Q39" i="47"/>
  <c r="Q40" i="47"/>
  <c r="Q41" i="47"/>
  <c r="Q42" i="47"/>
  <c r="K33" i="47"/>
  <c r="K34" i="47"/>
  <c r="K35" i="47"/>
  <c r="K36" i="47"/>
  <c r="K38" i="47"/>
  <c r="K39" i="47"/>
  <c r="K40" i="47"/>
  <c r="K41" i="47"/>
  <c r="K42" i="47"/>
  <c r="K79" i="47"/>
  <c r="K25" i="47"/>
  <c r="Q108" i="47"/>
  <c r="K108" i="47"/>
  <c r="K107" i="47"/>
  <c r="Q104" i="47"/>
  <c r="U104" i="47" s="1"/>
  <c r="Q81" i="47"/>
  <c r="K81" i="47"/>
  <c r="Q80" i="47"/>
  <c r="K80" i="47"/>
  <c r="Q78" i="47"/>
  <c r="K78" i="47"/>
  <c r="K62" i="47"/>
  <c r="Q59" i="47"/>
  <c r="K59" i="47"/>
  <c r="U59" i="47" s="1"/>
  <c r="Q58" i="47"/>
  <c r="K58" i="47"/>
  <c r="K60" i="47" s="1"/>
  <c r="Q57" i="47"/>
  <c r="K57" i="47"/>
  <c r="Q53" i="47"/>
  <c r="K53" i="47"/>
  <c r="Q52" i="47"/>
  <c r="K52" i="47"/>
  <c r="Q50" i="47"/>
  <c r="K50" i="47"/>
  <c r="Q30" i="47"/>
  <c r="K30" i="47"/>
  <c r="Q27" i="47"/>
  <c r="K27" i="47"/>
  <c r="Q26" i="47"/>
  <c r="K26" i="47"/>
  <c r="Q24" i="47"/>
  <c r="K24" i="47"/>
  <c r="Q20" i="47"/>
  <c r="U20" i="47" s="1"/>
  <c r="Q19" i="47"/>
  <c r="U68" i="47" l="1"/>
  <c r="K54" i="47"/>
  <c r="U71" i="47"/>
  <c r="U73" i="47"/>
  <c r="U66" i="47"/>
  <c r="V75" i="45"/>
  <c r="V58" i="45"/>
  <c r="V40" i="45"/>
  <c r="V28" i="45"/>
  <c r="V22" i="45"/>
  <c r="V46" i="45"/>
  <c r="U79" i="47"/>
  <c r="U39" i="47"/>
  <c r="U30" i="47"/>
  <c r="U72" i="47"/>
  <c r="U67" i="47"/>
  <c r="U34" i="47"/>
  <c r="Q28" i="47"/>
  <c r="Q54" i="47"/>
  <c r="U40" i="47"/>
  <c r="U105" i="47"/>
  <c r="U19" i="47"/>
  <c r="U21" i="47" s="1"/>
  <c r="Q21" i="47"/>
  <c r="U26" i="47"/>
  <c r="K28" i="47"/>
  <c r="U52" i="47"/>
  <c r="K82" i="47"/>
  <c r="U80" i="47"/>
  <c r="U25" i="47"/>
  <c r="U24" i="47"/>
  <c r="U27" i="47"/>
  <c r="U50" i="47"/>
  <c r="U58" i="47"/>
  <c r="U60" i="47" s="1"/>
  <c r="U62" i="47"/>
  <c r="Q82" i="47"/>
  <c r="U107" i="47"/>
  <c r="K109" i="47"/>
  <c r="U51" i="47"/>
  <c r="U74" i="47"/>
  <c r="U70" i="47"/>
  <c r="U65" i="47"/>
  <c r="Q109" i="47"/>
  <c r="U57" i="47"/>
  <c r="U41" i="47"/>
  <c r="Q60" i="47"/>
  <c r="U78" i="47"/>
  <c r="U81" i="47"/>
  <c r="U108" i="47"/>
  <c r="U38" i="47"/>
  <c r="U42" i="47"/>
  <c r="U33" i="47"/>
  <c r="U36" i="47"/>
  <c r="U35" i="47"/>
  <c r="U53" i="47"/>
  <c r="U28" i="47" l="1"/>
  <c r="U82" i="47"/>
  <c r="U109" i="47"/>
  <c r="U54" i="47"/>
  <c r="L17" i="45" l="1"/>
  <c r="V17" i="45" s="1"/>
  <c r="L18" i="45"/>
  <c r="V18" i="45" s="1"/>
</calcChain>
</file>

<file path=xl/sharedStrings.xml><?xml version="1.0" encoding="utf-8"?>
<sst xmlns="http://schemas.openxmlformats.org/spreadsheetml/2006/main" count="2660" uniqueCount="980">
  <si>
    <t>Line Definitions for Outcomes (Table 1)</t>
  </si>
  <si>
    <t>Line Definitions for Expenditure (Table 2)</t>
  </si>
  <si>
    <t>Line definitions for Adaptive planning (Table 3)</t>
  </si>
  <si>
    <t>Where applicable, line definitions for Table 2 are provided next to each item in '2. Expenditure', column V</t>
  </si>
  <si>
    <t xml:space="preserve">(further guidance on adaptive planning requirements can be found in our final Long-term delivery strategy document (April 2022). </t>
  </si>
  <si>
    <t>PR24-and-beyond-Final-guidance-on-long-term-delivery-strategies_Pr24.pdf (ofwat.gov.uk)</t>
  </si>
  <si>
    <t>Block number</t>
  </si>
  <si>
    <t>Outcome</t>
  </si>
  <si>
    <t>Definitions</t>
  </si>
  <si>
    <t>Adaptive plan table criteria</t>
  </si>
  <si>
    <t>All</t>
  </si>
  <si>
    <t>Baseline</t>
  </si>
  <si>
    <t xml:space="preserve">Baseline values using validated models representing the current situation and network performance. It should represent the companies best estimate of how this baseline value may change over time, but for simplicity could have a stable profile from year one.  </t>
  </si>
  <si>
    <t>AP0 - Whole DWMP plan</t>
  </si>
  <si>
    <t>This is the adaptive plan and alternative pathways for the complete (L1) company DWMP. The core pathway is the no / low regrets plan that includes all activities that need to be undertaken to be ready for all plausible future scenarios and the alternative pathways describe how investment requirements may need to change over time. 
As the alternative pathways will usually be followed under more adverse scenarios, the additional or alternative activities may be described as 'higher-regret', relative to investments included in the core pathway.
This block should include the total DWMP totex per AMP required to deliver improvements in performance from base expenditure and any additional enhancement expenditure representing the whole final DWMP.
The 'Description of differences between pathways, including trigger and decision points' column should be completed to provide the narrative for triggering an alternative pathway (such a specific climate change or growth scenario).</t>
  </si>
  <si>
    <t>Base</t>
  </si>
  <si>
    <t xml:space="preserve">Base expenditure is routine, year-on-year expenditure, which companies incur in the normal running of their businesses to provide a base level of service to customers and includes expenditure to maintain the long-term capability of assets, as well as expenditure to improve efficiency. 
It may also include the ‘betterment’ costs of replacing life-expired assets with modern equivalent assets which comply with legally required minimum standards which are higher than those they replace. Companies should re-base their expenditure each AMP to take account of the new base level of service which they are now providing to customers as a consequence of the enhancement expenditure in the prior AMP. 
Base funded performance reflects the service level expected to be delivered from this funding and associated activities. It is expected that the DWMP practitioners will liaise with the company regulatory teams to forecast the improvement provided by base funding via efficiencies and general asset maintenance.  </t>
  </si>
  <si>
    <t>AP1 - Adaptive Plan components 1, 2 &amp; 3</t>
  </si>
  <si>
    <t xml:space="preserve">These blocks should describe the adaptive plan and alternative pathways for component parts (e.g. individual outcomes) of your final DWMP. The core pathway is the no / low regrets plan that includes all activities that need to be undertaken to be ready for all plausible future scenarios and the alternative pathways describe how investment requirements may need to change over time.
As the alternative pathways will usually be followed under more adverse scenarios, the additional or alternative activities may be described as 'higher-regret', relative to investments included in the core pathway.
These block should include the totex required to deliver improvements in performance of individual components of your final DWMP (outcomes) from base expenditure and any additional enhancement expenditure representing the whole final DWMP.
The 'Description of differences between pathways, including trigger and decision points' column should be completed to provide the narrative for triggering an alternative pathway (such a specific climate change or growth scenario).
</t>
  </si>
  <si>
    <t>Enhancement</t>
  </si>
  <si>
    <t xml:space="preserve">Enhancement expenditure is for DWMP-related / identified needs where there is a permanent increase or step change in the current level of service to a new ‘base’ level and/or the provision to new customers of the current service. Enhancement funding can be for environmental improvements required to meet new statutory obligations, improving service quality and resilience, and providing new solutions for water provision in drought conditions. 
Enhancement funding is not appropriate for catching up to expected base service performance levels and this will be considered to be delivered through base funding. 
Enhancement funding is normally presented against the driver or activity for which it is being requested (e.g. delivery of additional storage in the network). </t>
  </si>
  <si>
    <t>Cost</t>
  </si>
  <si>
    <t>Total enhancement expenditure (costs above base funding) required to deliver the outcomes, broken down in to capex, opex and totex.</t>
  </si>
  <si>
    <t xml:space="preserve">We expect companies to make improvements across metrics over time from base expenditure allowances. Forecast improvements should take into account expected future improvements in maintenance approaches and historical improvements seen across companies. 
Final year of AMP costs and total AMP costs have been set as required for STW Compliance, Risk of Sewer Flooding, Storm Overflows and Internal Sewer flooding. While both values are set as required, we ask that at least one of these values are provided. For example, STW Compliance Baseline for AMP8, either cell P18 or Q18 should be returned dependant on what data is available. If both values are available, please submit both. </t>
  </si>
  <si>
    <t>Pollution incidents</t>
  </si>
  <si>
    <t>The total number of pollution incidents (categories 1 to 3) per 10,000km of sewer length for which the company is responsible in a calendar year.
We are not expecting enhancement expenditure specifically targeted at the reduction in pollution incidents as we expect improvements to be made through base allowances. However, we are keen to understand the impact of wider enhancements on the level of pollution incidents. Any enhancement expenditure included here should reflect enhancement undertaken for other purposes where expenditure has been apportioned to pollution incidents due to wider beneficial impacts.</t>
  </si>
  <si>
    <t xml:space="preserve">Compliance at wastewater treatment works </t>
  </si>
  <si>
    <t>Treatment works compliance is defined in the reporting guidance: Environment Agency water and sewerage company Environmental Performance Assessment (EPA) methodology (version 9) for 2021 to 2025. https://www.ofwat.gov.uk/publication/environment-agency-water-and-sewerage-company-environmental-performance-assessment-epa-methodology-version-9-for-2021-to-2025
The discharge permit compliance metric is reported as the number of failing sites (out of the total number of discharges) and not the number of failing discharges.
We are expecting water companies to comply with their current permit levels through existing expenditure allowances. Enhancement expenditure for this activity should first take account of the impact of growth at sewage treatment works on future levels of compliance.</t>
  </si>
  <si>
    <t>Risk of sewer flooding in a 1 in 50 storm</t>
  </si>
  <si>
    <t>The performance commitment risk of sewer flooding in a storm is defined in the reporting guidance – risk of sewer flooding in a storm, published on 4 April 2019: 
https://www.ofwat.gov.uk/publication/reporting-guidance-risk-of-sewer-flooding-in-a-storm/. This measure will record the percentage of the region’s population at risk from internal hydraulic flooding from a 1 in 50-year storm, based on modelled predictions.
We expect companies to make improvements over time from base expenditure allowances. Enhancement expenditure for this activity should first take account of the impact of specific expenditure to reduce sewer flooding as well as the impact of additional storage capacity and reductions in surface water entering the wastewater network.</t>
  </si>
  <si>
    <t>Storm overflows - more than 10 spills per year</t>
  </si>
  <si>
    <t>We expect companies to make improvements over time from base expenditure allowances. Enhancement expenditure for this activity should first take account of the impact of additional storage capacity and reductions in surface water entering the wastewater network.</t>
  </si>
  <si>
    <t>Storm overflows - ecological harm (high priority sites)</t>
  </si>
  <si>
    <t>Storm overflows - ecological harm (all sites)</t>
  </si>
  <si>
    <t>Storm overflows - designated bathing waters</t>
  </si>
  <si>
    <t>Sewer collapses</t>
  </si>
  <si>
    <t>Sewer collapses is defined in the reporting guidance - sewer collapses per 1000km (updated), published on 4 April 2019: https://www.ofwat.gov.uk/publication/reporting-guidancesewer-collapses-per-1000km/. Number of sewer collapses per 1000 kilometres of all sewers causing an impact on service to customers or the environment.
We expect companies to make improvements over time from base expenditure allowances and therefore request only baseline / base data.</t>
  </si>
  <si>
    <t>Internal sewer flooding</t>
  </si>
  <si>
    <t>The internal sewer flooding measure is defined in the reporting guidance for PR19 – Sewer Flooding, updated on 28 April 2018: https://www.ofwat.gov.uk/publication/reporting-guidancesewer-flooding/. 
The measure is calculated as the number of internal sewer flooding incidents normalised per 10,000 sewer connections including sewer flooding due to severe weather events. The definitive service levels are those expressed as the values normalised per 10,000 sewer connections. 
We expect companies to make improvements over time from base expenditure allowances. Enhancement expenditure for this activity should first take account of the impact of specific expenditure to reduce sewer flooding as well as the impact of additional storage capacity and reductions in surface water entering the wastewater network. 
Note - at PR19 this expenditure was included in our base cost models because it shares similar characteristics with base costs (operating expenditure and capital maintenance). Notably, companies experience these costs on a year-on-year basis. This approach also mitigated for known reporting differences between base costs and sewer flooding risk reduction enhancement expenditure.</t>
  </si>
  <si>
    <t>Screening storm overflows</t>
  </si>
  <si>
    <t xml:space="preserve">The screening data in the Outcomes tab is to capture the requirements to meet the storm overflow discharge reduction plan target and identify which will be delivered through base or enhancement. We expect companies to make improvements over time from base expenditure allowances, except where screening is not currently a statutory requirement.  Where an overflow does not meet its current permitted screening requirement, the provision of the screen is expected to be delivered through base funding.
Note - the data required for these screens lines are not the same as the data requested on screens in the Expenditure tab. While the Outcomes tab is seeking to understand the base / enhancement split for meeting the SODRP screening requirements (with costs for enhancement schemes only), the Expenditure tab is asking for data that explains the types of schemes required to meet the SODRP requirements (i.e. new or replacement) and the total costs to do this regardless of whether it is base or enhancement. </t>
  </si>
  <si>
    <t>11 to 16</t>
  </si>
  <si>
    <t>Bespoke planning objectives</t>
  </si>
  <si>
    <t>As defined by the company. Driver and cost data to be provided.</t>
  </si>
  <si>
    <t>Outcomes summary - scenario A</t>
  </si>
  <si>
    <t>Cell to be completed as part of final DWMP</t>
  </si>
  <si>
    <t>Notes:</t>
  </si>
  <si>
    <t>Optional but recommended as part of final DMWP</t>
  </si>
  <si>
    <t>This table provides a summary of your DWMP in terms of what outcomes or benefits will be delivered by the interventions (outputs) identified, and when.</t>
  </si>
  <si>
    <t>Calculated cells</t>
  </si>
  <si>
    <t>It captures what will be delivered through base expenditure and what further improvements may be delivered from enhancement expenditure to address gaps in future risks identified through the DWMP process.</t>
  </si>
  <si>
    <t>Details of your bespoke outcomes / planning objectives should be entered from row 72 onwards. You should provide the outcome, description, units and data similar the previous rows.</t>
  </si>
  <si>
    <t>The enhancement expenditure listed in this tab should be consistent with the expenditure set out on table '2. Expenditure'</t>
  </si>
  <si>
    <t>Scenario overview</t>
  </si>
  <si>
    <t>To provide overview of planning assumptions the scenario is based upon.</t>
  </si>
  <si>
    <t>Unless marked otherwise (e.g. Adaptive Plans tab); The data tables have been populated based on our preferred plan</t>
  </si>
  <si>
    <t>AMP7</t>
  </si>
  <si>
    <t>AMP8</t>
  </si>
  <si>
    <t>AMP9</t>
  </si>
  <si>
    <t>AMP10</t>
  </si>
  <si>
    <t>AMP11</t>
  </si>
  <si>
    <t>AMP12</t>
  </si>
  <si>
    <t>Description</t>
  </si>
  <si>
    <t>Unit</t>
  </si>
  <si>
    <t>Forecast 2024-25</t>
  </si>
  <si>
    <t>2025-26</t>
  </si>
  <si>
    <t>2026-27</t>
  </si>
  <si>
    <t>2027-28</t>
  </si>
  <si>
    <t>2028-29</t>
  </si>
  <si>
    <t>2029-30</t>
  </si>
  <si>
    <t>Total AMP8
 (2025-2030)</t>
  </si>
  <si>
    <t>2030-31</t>
  </si>
  <si>
    <t>2031-32</t>
  </si>
  <si>
    <t>2032-33</t>
  </si>
  <si>
    <t>2033-34</t>
  </si>
  <si>
    <t>2034-35</t>
  </si>
  <si>
    <t>Total
AMP9 
(2030-35)</t>
  </si>
  <si>
    <t>Total
AMP10 
(2035-40)</t>
  </si>
  <si>
    <t>Total
AMP11 
(2040-45)</t>
  </si>
  <si>
    <t>Total
AMP12 
(2045-50)</t>
  </si>
  <si>
    <t>Total 25 yr</t>
  </si>
  <si>
    <t>Additional line definitions</t>
  </si>
  <si>
    <t>1a</t>
  </si>
  <si>
    <t>Pollution incidents - baseline</t>
  </si>
  <si>
    <t>Number of category 1-3 pollution incidents per 10,000km of wastewater network</t>
  </si>
  <si>
    <t>nr</t>
  </si>
  <si>
    <t xml:space="preserve">Forecast number of category 1-3 pollution incidents per 10,000km of wastewater network with the current baseline (2020) level of spending. </t>
  </si>
  <si>
    <t>1b</t>
  </si>
  <si>
    <t>Pollution incidents - base</t>
  </si>
  <si>
    <t>Number of category 1-3 pollution incidents per 10,000km of wastewater network (excluding impact of AMP8 onwards enhancements)</t>
  </si>
  <si>
    <t xml:space="preserve">Forecast number of category 1-3 pollution incidents per 10,000km of wastewater network with expected base spending. </t>
  </si>
  <si>
    <t>1c</t>
  </si>
  <si>
    <t>Pollution incidents – post enhancement</t>
  </si>
  <si>
    <t xml:space="preserve">Number of category 1-3 pollution incidents per 10,000km of wastewater network (including impact of AMP8 onwards enhancements) </t>
  </si>
  <si>
    <t>Predicted category 1-3 pollution incidents per 10,000km of wastewater network with future enhancements taken into account</t>
  </si>
  <si>
    <t>1ci</t>
  </si>
  <si>
    <t>Pollution incidents - enhancement cost</t>
  </si>
  <si>
    <t>capex</t>
  </si>
  <si>
    <t>£m</t>
  </si>
  <si>
    <t>Total capex to achieve the number of enhancement pollution incidents</t>
  </si>
  <si>
    <t>1cii</t>
  </si>
  <si>
    <t>opex</t>
  </si>
  <si>
    <t>Total opex to achieve the number of enhancement pollution incidents</t>
  </si>
  <si>
    <t>1ciii</t>
  </si>
  <si>
    <t>totex</t>
  </si>
  <si>
    <t>Total expenditure (totex) to achieve the number of enhancement pollution incidents</t>
  </si>
  <si>
    <t>2a</t>
  </si>
  <si>
    <t>Compliance at WwTWs - baseline</t>
  </si>
  <si>
    <t>WwTW compliance with permit conditions from base expenditure</t>
  </si>
  <si>
    <t>%</t>
  </si>
  <si>
    <t xml:space="preserve">Predicted percentage level of permit compliance for WwTWs with the current baseline (2020) level of spending. </t>
  </si>
  <si>
    <t>2b</t>
  </si>
  <si>
    <t>Compliance at WwTWs - base</t>
  </si>
  <si>
    <t>WwTW compliance with permit conditions from base expenditure (excluding impact of AMP8 onwards enhancements)</t>
  </si>
  <si>
    <t xml:space="preserve">Predicted percentage level of permit compliance for WwTWs with expected level of base spending. </t>
  </si>
  <si>
    <t>2c</t>
  </si>
  <si>
    <t>Compliance at WwTWs - post enhancement</t>
  </si>
  <si>
    <t xml:space="preserve">WwTW compliance with permit conditions following enhancement expenditure (including impact of AMP8 onwards enhancements) </t>
  </si>
  <si>
    <t xml:space="preserve">Predicted percentage level of permit compliance for WwTWs with future enhancement expenditure taken into account. </t>
  </si>
  <si>
    <t>2ci</t>
  </si>
  <si>
    <t>Compliance at WwTWs - enhancement cost</t>
  </si>
  <si>
    <t>Total capex to achieve the enhancement WwTW compliance percentage</t>
  </si>
  <si>
    <t>2cii</t>
  </si>
  <si>
    <t>Total opex to achieve the enhancement WwTW compliance percentage</t>
  </si>
  <si>
    <t>2ciii</t>
  </si>
  <si>
    <t>Total expenditure (totex) to achieve the enhancement WwTW compliance percentage</t>
  </si>
  <si>
    <t>3a</t>
  </si>
  <si>
    <t>Risk of Sewer flooding in a 1 in 50 storm - baseline</t>
  </si>
  <si>
    <t xml:space="preserve">Percentage of properties at risk of sewer flooding in a 1 in 50 storm </t>
  </si>
  <si>
    <t xml:space="preserve">Predicted percentage of properties at risk of sewer flooding in a 1 in 50 yr storm forecast with the current baseline (2020) level of spending. </t>
  </si>
  <si>
    <t>3b</t>
  </si>
  <si>
    <t>Risk of Sewer flooding in a 1 in 50 storm - base</t>
  </si>
  <si>
    <t>Percentage of properties at risk of sewer flooding in a 1 in 50 storm (excluding impact from AMP8 onwards enhancement)</t>
  </si>
  <si>
    <t>Predicted percentage of properties at risk of sewer flooding in a 1 in 50 yr storm forecast with expected base spending.</t>
  </si>
  <si>
    <t>3c</t>
  </si>
  <si>
    <t xml:space="preserve">Risk of Sewer flooding in a 1 in 50 storm - post enhancement </t>
  </si>
  <si>
    <t>Percentage of properties at risk of sewer flooding in a 1 in 50 storm (including impact from AMP8 onwards enhancement)</t>
  </si>
  <si>
    <t xml:space="preserve">Predicted percentage of properties at risk of sewer flooding in a 1 in 50 yr storm with future enhancements taken into account. </t>
  </si>
  <si>
    <t>3ci</t>
  </si>
  <si>
    <t>Risk of Sewer flooding in a 1 in 50 storm - enhancement cost</t>
  </si>
  <si>
    <t xml:space="preserve">Total capex to achieve the predicted enhancement level of property flooding </t>
  </si>
  <si>
    <t>3cii</t>
  </si>
  <si>
    <t xml:space="preserve">Total opex to achieve the predicted enhancement level of property flooding </t>
  </si>
  <si>
    <t>3ciii</t>
  </si>
  <si>
    <t xml:space="preserve">Total expenditure (totex) to achieve the predicted enhancement level of property flooding </t>
  </si>
  <si>
    <t>4a</t>
  </si>
  <si>
    <t>Storm overflows - more than 10 spills per year - baseline</t>
  </si>
  <si>
    <t>Number of storm overflows with more than 10 spills per year.</t>
  </si>
  <si>
    <t xml:space="preserve">nr  </t>
  </si>
  <si>
    <t xml:space="preserve">Predicted average number of storm overflows with more than 10 spills forecast with the current baseline (2020) level of spending. </t>
  </si>
  <si>
    <t>4b</t>
  </si>
  <si>
    <t>Storm overflows - more than 10 spills per year - base</t>
  </si>
  <si>
    <t>Number of storm overflows with more than 10 spills per year (excluding impact of AMP8 onwards enhancement).</t>
  </si>
  <si>
    <t>Predicted average number of storm overflows with more than 10 spills forecast with expected base spending.</t>
  </si>
  <si>
    <t>4c</t>
  </si>
  <si>
    <t>Storm overflows - more than 10 spills per year - post enhancement</t>
  </si>
  <si>
    <t>Number of storm overflows with more than 10 spills per year (including impact of AMP8 onwards enhancement).</t>
  </si>
  <si>
    <t xml:space="preserve">Predicted average number of storm overflows with more than 10 spills forecast  with enhancements taken into account. </t>
  </si>
  <si>
    <t>4ci</t>
  </si>
  <si>
    <t>Storm overflows - more than 10 spills per year  - enhancement cost</t>
  </si>
  <si>
    <t>Total capex to achieve the predicted enhancement average spill frequency target</t>
  </si>
  <si>
    <t>4cii</t>
  </si>
  <si>
    <t>Total opex to achieve the predicted enhancement average spill frequency target</t>
  </si>
  <si>
    <t>4ciii</t>
  </si>
  <si>
    <t>Total totex to achieve the predicted enhancement average spill frequency target</t>
  </si>
  <si>
    <t>5a</t>
  </si>
  <si>
    <t>Storm overflows (high priority) - ecological harm - baseline</t>
  </si>
  <si>
    <t xml:space="preserve">Number of high priority overflows causing ecological harm a year </t>
  </si>
  <si>
    <t xml:space="preserve">Predicted number of high priority storm overflows causing ecological harm each year forecast with the current baseline (2020) level of spending. </t>
  </si>
  <si>
    <t>5b</t>
  </si>
  <si>
    <t>Storm overflows (high priority) - ecological harm - base</t>
  </si>
  <si>
    <t>Number of high priority overflows causing ecological harm a year (excluding impact of AMP8 onwards enhancement)</t>
  </si>
  <si>
    <t>Predicted number of high priority storm overflows causing ecological harm each year forecast with expected base spending</t>
  </si>
  <si>
    <t>5c</t>
  </si>
  <si>
    <t>Storm overflows (high priority) - ecological harm - post enhancement</t>
  </si>
  <si>
    <t>Number of high priority overflows causing ecological harm a year (including impact of AMP8 onwards enhancement)</t>
  </si>
  <si>
    <t>Predicted number of high priority storm overflows causing ecological harm each year with future enhancements taken into account</t>
  </si>
  <si>
    <t>5ci</t>
  </si>
  <si>
    <t>Storm overflows (high priority) - ecological harm - enhancement cost</t>
  </si>
  <si>
    <t>Total capex to achieve the predicted high priority ecological harm target</t>
  </si>
  <si>
    <t>5cii</t>
  </si>
  <si>
    <t>Total opex to achieve the predicted high priority ecological harm target</t>
  </si>
  <si>
    <t>5ciii</t>
  </si>
  <si>
    <t>Total expenditure (totex) to achieve the predicted ecological harm target</t>
  </si>
  <si>
    <t>6a</t>
  </si>
  <si>
    <t>Storm overflows (all) - ecological harm - baseline</t>
  </si>
  <si>
    <t xml:space="preserve">Number of all overflows causing ecological harm a year </t>
  </si>
  <si>
    <t xml:space="preserve">Predicted number of all storm overflows causing ecological harm each year forecast with the current baseline (2020) level of spending. </t>
  </si>
  <si>
    <t>6b</t>
  </si>
  <si>
    <t>Storm overflows (all) - ecological harm - base</t>
  </si>
  <si>
    <t>Number of all overflows causing ecological harm a year (excluding impact of AMP8 onwards enhancement)</t>
  </si>
  <si>
    <t>Predicted number of all storm overflows causing ecological harm each year forecast with expected base spending</t>
  </si>
  <si>
    <t>6c</t>
  </si>
  <si>
    <t>Storm overflows (all) - ecological harm - post enhancement</t>
  </si>
  <si>
    <t>Number of all overflows causing ecological harm a year (including impact of AMP8 onwards enhancement)</t>
  </si>
  <si>
    <t>Predicted number of all storm overflows causing ecological harm each year with future enhancements taken into account</t>
  </si>
  <si>
    <t>6ci</t>
  </si>
  <si>
    <t>Storm overflows (all) - ecological harm - enhancement cost</t>
  </si>
  <si>
    <t>Total capex to achieve the predicted ecological harm target at all overflows</t>
  </si>
  <si>
    <t>6cii</t>
  </si>
  <si>
    <t>Total opex to achieve the predicted ecological harm target at all overflows</t>
  </si>
  <si>
    <t>6ciii</t>
  </si>
  <si>
    <t>Total expenditure (totex) to achieve the predicted ecological harm target at all overflows</t>
  </si>
  <si>
    <t>7a</t>
  </si>
  <si>
    <t>Storm overflows - designated bathing waters (coastal and inland) - baseline</t>
  </si>
  <si>
    <t>Number of overflows in designated bathing waters spilling more than 3 times per bathing season</t>
  </si>
  <si>
    <t xml:space="preserve">Predicted number of storm overflows impacting designated bathing waters (inland and coastal) by spilling more than 3 times per bathing season with the current baseline (2020) level of spending. </t>
  </si>
  <si>
    <t>7b</t>
  </si>
  <si>
    <t>Storm overflows - designated bathing waters (coastal and inland) - base</t>
  </si>
  <si>
    <t>Predicted number of storm overflows impacting designated bathing waters (inland and coastal) by spilling more than 3 times per bathing season with expected base spending</t>
  </si>
  <si>
    <t>7c</t>
  </si>
  <si>
    <t>Storm overflows - designated bathing waters (coastal and inland) - post enhancement</t>
  </si>
  <si>
    <t>Predicted number of storm overflows impacting designated bathing waters (inland and coastal) by spilling more than 3 times per bathing season with future enhancements taken into account.</t>
  </si>
  <si>
    <t>7cii</t>
  </si>
  <si>
    <t>Storm overflows - designated bathing waters - enhancement cost</t>
  </si>
  <si>
    <t>Total capex to achieve the reduction in spills to less than 3 per bathing season at designated bathing waters (coastal and inland)</t>
  </si>
  <si>
    <t>Total opex to achieve the reduction in spills to less than 3 per bathing season at designated bathing waters (coastal and inland)</t>
  </si>
  <si>
    <t>7ciii</t>
  </si>
  <si>
    <t>Total expenditure (totex) to achieve the reduction in spills to less than 3 per bathing season at designated bathing waters (coastal and inland)</t>
  </si>
  <si>
    <t>8a</t>
  </si>
  <si>
    <t>Sewer collapses - baseline</t>
  </si>
  <si>
    <t>Number of sewer collapses</t>
  </si>
  <si>
    <t>nr per 1000km</t>
  </si>
  <si>
    <t xml:space="preserve">Predicted number of sewer collapses forecast with the current baseline level of spending. </t>
  </si>
  <si>
    <t>8b</t>
  </si>
  <si>
    <t>Sewer collapses - base</t>
  </si>
  <si>
    <t>Predicted number of sewer collapses forecast with expected base spending</t>
  </si>
  <si>
    <t>8ci</t>
  </si>
  <si>
    <t>Sewer collapses - base costs</t>
  </si>
  <si>
    <t>Total capex to maintain required level of sewer collapses per 1000km</t>
  </si>
  <si>
    <t>8cii</t>
  </si>
  <si>
    <t>Total opex to maintain required level of sewer collapses per 1000km</t>
  </si>
  <si>
    <t>8ciii</t>
  </si>
  <si>
    <t>Total expenditure (totex) required to maintain level of sewer collapses per 1000km</t>
  </si>
  <si>
    <t>9a</t>
  </si>
  <si>
    <t>Internal sewer flooding - baseline</t>
  </si>
  <si>
    <t>Total number of internal sewer flooding incidents / escapes per 10,000 sewer connections</t>
  </si>
  <si>
    <t xml:space="preserve">Predicted total number of internal sewer flooding incidents per 10,000 sewer connections with the current baseline (2020) level of spending. </t>
  </si>
  <si>
    <t>9b</t>
  </si>
  <si>
    <t>Internal sewer flooding - base</t>
  </si>
  <si>
    <t>Total number of internal sewer flooding incidents / escapes per 10,000 sewer connections (excluding AMP8 onwards enhancements)</t>
  </si>
  <si>
    <t>Predicted total number of internal sewer flooding incidents per 10,000 sewer connections with expected base spending</t>
  </si>
  <si>
    <t>9c</t>
  </si>
  <si>
    <t>Internal sewer flooding - post enhancement</t>
  </si>
  <si>
    <t>Total number of internal sewer flooding incidents / escapes per 10,000 sewer connections (including AMP8 onwards enhancement expenditure) (see note 9 on Line definitions tab)</t>
  </si>
  <si>
    <t xml:space="preserve">Predicted total number of internal sewer flooding incidents per 10,000 sewer connections with future enhancements taken into account. </t>
  </si>
  <si>
    <t>9ci</t>
  </si>
  <si>
    <t>Internal sewer flooding - enhancement cost</t>
  </si>
  <si>
    <t>Total capex to achieve the enhancement number of internal sewer flooding incidents</t>
  </si>
  <si>
    <t>9cii</t>
  </si>
  <si>
    <t xml:space="preserve">Total opex to achieve the enhancement number of internal sewer flooding incidents. </t>
  </si>
  <si>
    <t>9ciii</t>
  </si>
  <si>
    <t xml:space="preserve">Total expenditure (totex) to achieve the enhancement number of internal sewer flooding incidents. </t>
  </si>
  <si>
    <t>10a</t>
  </si>
  <si>
    <t>Screening storm overflows - baseline</t>
  </si>
  <si>
    <t xml:space="preserve">Total number of storm overflows requiring screening </t>
  </si>
  <si>
    <t xml:space="preserve">Forecast number of overflows that require screening based on spill characteristics defined in the WaPUG Guide - The Design of CSO Chambers to Incorporate Screens based on the current baseline level of spending. </t>
  </si>
  <si>
    <t>10b</t>
  </si>
  <si>
    <t>Screening storm overflows - base</t>
  </si>
  <si>
    <t>Total number of storm overflows requiring screening (excluding impact of AMP8 onwards enhancements)</t>
  </si>
  <si>
    <t>Forecast number of overflows that require screening based on spill characteristics defined in the WaPUG Guide - The Design of CSO Chambers to Incorporate Screens based on expected base spending</t>
  </si>
  <si>
    <t>10c</t>
  </si>
  <si>
    <t>Screening storm overflows - post enhancement</t>
  </si>
  <si>
    <t>Number of storm overflows requiring screening (including impact of AMP8 onwards enhancements)</t>
  </si>
  <si>
    <t xml:space="preserve">Forecast number of overflows that require screening based on spill characteristics defined in the WaPUG Guide - The Design of CSO Chambers to Incorporate Screens, considered to be enhancement schemes. </t>
  </si>
  <si>
    <t>10ci</t>
  </si>
  <si>
    <t>Screening - enhancement cost</t>
  </si>
  <si>
    <t>Total capex to achieve the enhancement number of overflow screening solutions</t>
  </si>
  <si>
    <t>10cii</t>
  </si>
  <si>
    <t>Total opex to achieve the enhancement number of overflow screening solutions</t>
  </si>
  <si>
    <t>10ciii</t>
  </si>
  <si>
    <t>Total expenditure (totex) to achieve the enhancement number of overflow screening solutions</t>
  </si>
  <si>
    <t>Bespoke Planning Objectives (complete as required)</t>
  </si>
  <si>
    <t>11a</t>
  </si>
  <si>
    <t>External sewer flooding - baseline</t>
  </si>
  <si>
    <t>Total number of external sewer flooding incidents / escapes per 10,000 sewer connections</t>
  </si>
  <si>
    <t xml:space="preserve">Predicted total number of external sewer flooding incidents per 10,000 sewer connections with the current baseline (2020) level of spending. </t>
  </si>
  <si>
    <t>11b</t>
  </si>
  <si>
    <t>External sewer flooding - base</t>
  </si>
  <si>
    <t>Total number of external sewer flooding incidents / escapes per 10,000 sewer connections (excluding AMP8 onwards enhancements)</t>
  </si>
  <si>
    <t>Predicted total number of external sewer flooding incidents per 10,000 sewer connections with expected base spending</t>
  </si>
  <si>
    <t>11ci</t>
  </si>
  <si>
    <t>External sewer flooding - post enhancement</t>
  </si>
  <si>
    <t>Total number of external sewer flooding incidents / escapes per 10,000 sewer connections (including AMP8 onwards enhancement expenditure) (see note 9 on Line definitions tab)</t>
  </si>
  <si>
    <t xml:space="preserve">Predicted total number of external sewer flooding incidents per 10,000 sewer connections with future enhancements taken into account. </t>
  </si>
  <si>
    <t>External sewer flooding - enhancement cost</t>
  </si>
  <si>
    <t>Total capex to achieve the enhancement number of external sewer flooding incidents</t>
  </si>
  <si>
    <t>11cii</t>
  </si>
  <si>
    <t xml:space="preserve">Total opex to achieve the enhancement number of external sewer flooding incidents. </t>
  </si>
  <si>
    <t>11ciii</t>
  </si>
  <si>
    <t xml:space="preserve">Total expenditure (totex) to achieve the enhancement number of external sewer flooding incidents. </t>
  </si>
  <si>
    <t>12a</t>
  </si>
  <si>
    <t>12b</t>
  </si>
  <si>
    <t>12bi</t>
  </si>
  <si>
    <t>12bii</t>
  </si>
  <si>
    <t>12biii</t>
  </si>
  <si>
    <t>13a</t>
  </si>
  <si>
    <t>13b</t>
  </si>
  <si>
    <t>13bi</t>
  </si>
  <si>
    <t>13bii</t>
  </si>
  <si>
    <t>13biii</t>
  </si>
  <si>
    <t>14a</t>
  </si>
  <si>
    <t>14b</t>
  </si>
  <si>
    <t>14bi</t>
  </si>
  <si>
    <t>14bii</t>
  </si>
  <si>
    <t>14biii</t>
  </si>
  <si>
    <t>15a</t>
  </si>
  <si>
    <t>15b</t>
  </si>
  <si>
    <t>15bi</t>
  </si>
  <si>
    <t>15bii</t>
  </si>
  <si>
    <t>15biii</t>
  </si>
  <si>
    <t>16a</t>
  </si>
  <si>
    <t>16b</t>
  </si>
  <si>
    <t>16bi</t>
  </si>
  <si>
    <t>16bii</t>
  </si>
  <si>
    <t>16biii</t>
  </si>
  <si>
    <t>Enhancement expenditure analysis - scenario A</t>
  </si>
  <si>
    <t xml:space="preserve">Captures what further expenditure (enhancement) may be required to address long-term risks. </t>
  </si>
  <si>
    <t xml:space="preserve">Captures the incremental improvement delivered by the intervention (output) type against a range of outcomes (planning objectives). </t>
  </si>
  <si>
    <t>NETWORK</t>
  </si>
  <si>
    <t>1A</t>
  </si>
  <si>
    <r>
      <t xml:space="preserve">Additional network storage / conveyance / containment
</t>
    </r>
    <r>
      <rPr>
        <b/>
        <sz val="10"/>
        <color theme="2" tint="-0.249977111117893"/>
        <rFont val="Calibri"/>
        <family val="2"/>
      </rPr>
      <t>TRADITIONAL GREY INTERVENTIONS</t>
    </r>
  </si>
  <si>
    <t>Units</t>
  </si>
  <si>
    <t>AMP9 
(2030-35)</t>
  </si>
  <si>
    <t>AMP10 
(2035-40)</t>
  </si>
  <si>
    <t>AMP11 
(2040-45)</t>
  </si>
  <si>
    <t>AMP12 
(2045-50)</t>
  </si>
  <si>
    <t>Additional Line Definitions</t>
  </si>
  <si>
    <t xml:space="preserve">Interventions to reduce the risk of sewer flooding in a storm including storage, or other containment, to reduce spill frequency at storm overflows (network only) </t>
  </si>
  <si>
    <t>Additional grey storage / containment volume to be delivered in the network (enhancement)</t>
  </si>
  <si>
    <t>1000m3</t>
  </si>
  <si>
    <t>Additional grey storage volume required in the network. The volume reported should be the volume estimated to be required to meet future flood reduction targets.</t>
  </si>
  <si>
    <t>Number of individual schemes</t>
  </si>
  <si>
    <t>Total number of individual schemes to be delivered. For AMP8 we expect companies to know how many individual schemes will be required, rather than just the number of catchments. For AMP9 onwards we acknowledge that individual scheme numbers may not yet be finalised but companies should provide this information where possible for consistency and transparency in their plans.</t>
  </si>
  <si>
    <t>Projected spend on grey network storage - capex</t>
  </si>
  <si>
    <t>Total capital expenditure forecast for all network storage solutions</t>
  </si>
  <si>
    <t>Projected spend on grey network storage - opex</t>
  </si>
  <si>
    <t>Total operational expenditure forecast for all network storage solutions</t>
  </si>
  <si>
    <t>Projected spend on grey network storage - totex</t>
  </si>
  <si>
    <t>Total expenditure forecast for all network storage solutions</t>
  </si>
  <si>
    <t>1B</t>
  </si>
  <si>
    <r>
      <rPr>
        <b/>
        <sz val="11"/>
        <color rgb="FFFFFFFF"/>
        <rFont val="Calibri"/>
        <family val="2"/>
      </rPr>
      <t xml:space="preserve">Upstream surface water separation / removal or other network storage
</t>
    </r>
    <r>
      <rPr>
        <b/>
        <sz val="10"/>
        <color rgb="FF70AD47"/>
        <rFont val="Calibri"/>
        <family val="2"/>
      </rPr>
      <t>BLUE / GREEN SEPARATION &amp; STORAGE</t>
    </r>
  </si>
  <si>
    <t>Additional blue/green interventions (including associated enabling works) to remove impermeable area inflow from entering the storm/foul/combined network.</t>
  </si>
  <si>
    <t>Permeable area inflow removed from entering the network or stored in environment (enhancement)</t>
  </si>
  <si>
    <t>Hectares</t>
  </si>
  <si>
    <t>Green schemes required in the network to remove / separate surface water from entering the combined network. The volume reported should be the volume estimated to be required to meet future requirements</t>
  </si>
  <si>
    <t>Projected spend on green network schemes - capex</t>
  </si>
  <si>
    <t>Total capital expenditure forecast for all green network separation / storage solutions</t>
  </si>
  <si>
    <t>Projected spend on green network schemes - opex</t>
  </si>
  <si>
    <t>Total operational expenditure forecast for all green network separation / storage solutions</t>
  </si>
  <si>
    <t>Projected spend on green network schemes - totex</t>
  </si>
  <si>
    <t>Total expenditure forecast for all green network separation / storage solutions</t>
  </si>
  <si>
    <t>Planning Objectives delivered by Tables 1A and 1B (multiple benefits)</t>
  </si>
  <si>
    <t>Reduced number of category 1-3 pollution incidents</t>
  </si>
  <si>
    <t>Forecast reduction in cat 1-3 pollution incidents as a result of DWMP intervention(s) delivered by Tables 1A and 1B</t>
  </si>
  <si>
    <t>Improvement in WwTW compliance</t>
  </si>
  <si>
    <t>Forecast percentage change in WwTW compliance as a result of DWMP intervention(s) delivered by Tables 1A and 1B</t>
  </si>
  <si>
    <t>Forecast reduction in number of sewer flooding incidents as a result of DWMP intervention(s) delivered by Tables 1A and 1B</t>
  </si>
  <si>
    <t>Storm overflow average spill reduction</t>
  </si>
  <si>
    <t>Forecast reduction in storm overflow spills as a result of DWMP intervention(s) delivered by Tables 1A and 1B</t>
  </si>
  <si>
    <t>Reduced number of overflows spilling 10 or more per year</t>
  </si>
  <si>
    <t>Forecast reduction of overflows operating more than 10 times per year as a result of DWMP intervention(s) delivered by Tables 1A and 1B</t>
  </si>
  <si>
    <t>Reduction in high priority overflows causing ecological harm per year</t>
  </si>
  <si>
    <t>Forecast reduction of overflows causing ecological harm at high priority sites as a result of DWMP intervention(s) delivered by Tables 1A and 1B</t>
  </si>
  <si>
    <t>Reduction in overflows causing ecological harm per year</t>
  </si>
  <si>
    <t>Forecast reduction of overflows causing ecological harm per year as a result of DWMP intervention(s) delivered by Tables 1A and 1B</t>
  </si>
  <si>
    <t>Reduction in sewer collapses</t>
  </si>
  <si>
    <t>Forecast reduction in sewer collapses as a result of DWMP intervention(s) delivered by Tables 1A and 1B</t>
  </si>
  <si>
    <t>Reduction in households with internal sewer flooding</t>
  </si>
  <si>
    <t>Forecast reduction of internal flooding incidents as a result of DWMP intervention(s) delivered by Tables 1A and 1B</t>
  </si>
  <si>
    <t>Reduction in households with external sewer flooding</t>
  </si>
  <si>
    <t>Forecast reduction of external flooding properties as a result of DWMP intervention(s) delivered by Tables 1A and 1B</t>
  </si>
  <si>
    <t>Bespoke outcomes (add here)</t>
  </si>
  <si>
    <t>&lt;add&gt;</t>
  </si>
  <si>
    <t>WwTW</t>
  </si>
  <si>
    <t>2A</t>
  </si>
  <si>
    <r>
      <t xml:space="preserve">Additional WwTW storage
</t>
    </r>
    <r>
      <rPr>
        <b/>
        <sz val="10"/>
        <color theme="2" tint="-0.249977111117893"/>
        <rFont val="Calibri"/>
        <family val="2"/>
      </rPr>
      <t>TRADITIONAL GREY INTERVENTIONS</t>
    </r>
  </si>
  <si>
    <t>Additional grey storage at WwTW</t>
  </si>
  <si>
    <t>Additional grey storage volume required at WwTW (enhancement)</t>
  </si>
  <si>
    <t xml:space="preserve">Additional grey storage volume required at WwTW. The volume reported should be the volume estimated to be required to meet future permit conditions </t>
  </si>
  <si>
    <t>Projected spend on grey WwTW storage - capex</t>
  </si>
  <si>
    <t>Total capital expenditure forecast for all grey WwTW storage solutions</t>
  </si>
  <si>
    <t>Projected spend on grey WwTW storage - opex</t>
  </si>
  <si>
    <t>Total operational expenditure forecast for all grey WwTW storage solutions</t>
  </si>
  <si>
    <t>Projected spend on grey WwTW storage - totex</t>
  </si>
  <si>
    <t>Total expenditure forecast for all grey WwTW storage solutions</t>
  </si>
  <si>
    <t>2B</t>
  </si>
  <si>
    <r>
      <rPr>
        <b/>
        <sz val="11"/>
        <color theme="9"/>
        <rFont val="Calibri"/>
        <family val="2"/>
      </rPr>
      <t>BLUE/GREEN</t>
    </r>
    <r>
      <rPr>
        <b/>
        <sz val="11"/>
        <color theme="0"/>
        <rFont val="Calibri"/>
        <family val="2"/>
      </rPr>
      <t xml:space="preserve"> Interventions at WwTWs
</t>
    </r>
  </si>
  <si>
    <t xml:space="preserve">Additional blue/green interventions at WwTW </t>
  </si>
  <si>
    <t xml:space="preserve">Number of individual blue/green interventions (schemes) required at WwTW to increase storm storage/reduce need for storm tanks on site </t>
  </si>
  <si>
    <t xml:space="preserve">Total number of individual schemes to be delivered. For AMP8 we expect companies to know how many individual schemes will be required, rather than just the number of catchments. For AMP9 onwards we acknowledge that individual scheme numbers may not yet be finalised but companies should provide this information where possible for consistency and transparency in their plans. </t>
  </si>
  <si>
    <t>Projected spend on green WwTW interventions - capex</t>
  </si>
  <si>
    <t>Total capital expenditure forecast for all green WwTW interventions</t>
  </si>
  <si>
    <t>Projected spend on green WwTW interventions- opex</t>
  </si>
  <si>
    <t>Total operational expenditure forecast for all green WwTW interventions</t>
  </si>
  <si>
    <t>Projected spend on green WwTW interventions - totex</t>
  </si>
  <si>
    <t>Total expenditure forecast for all green WwTW interventions</t>
  </si>
  <si>
    <t>Planning Objectives delivered by Tables 2A and 2B (multiple benefits)</t>
  </si>
  <si>
    <t>Forecast reduction in cat 1-3 pollution incidents as a result of DWMP intervention(s) delivered by Tables 2A and 2B</t>
  </si>
  <si>
    <t>Forecast percentage change in WwTW compliance as a result of DWMP intervention(s) delivered by Tables 2A and 2B</t>
  </si>
  <si>
    <t>Forecast reduction in number of sewer flooding incidents as a result of DWMP intervention(s) delivered by Tables 2A and 2B</t>
  </si>
  <si>
    <t>Forecast reduction in storm overflow spills as a result of DWMP intervention(s) delivered by Tables 2A and 2B</t>
  </si>
  <si>
    <t>Forecast reduction of overflows operating more than 10 times per year as a result of DWMP intervention(s) delivered by Tables 2A and 2B</t>
  </si>
  <si>
    <t>Forecast reduction of overflows causing ecological harm at high priority sites as a result of DWMP intervention(s) delivered by Tables 2A and 2B</t>
  </si>
  <si>
    <t>Forecast reduction of overflows causing ecological harm per year as a result of DWMP intervention(s) delivered by Tables 2A and 2B</t>
  </si>
  <si>
    <t>Forecast reduction in sewer collapses as a result of DWMP intervention(s) delivered by Tables 2A and 2B</t>
  </si>
  <si>
    <t>Forecast reduction of internal flooding incidents as a result of DWMP intervention(s) delivered by Tables 2A and 2B</t>
  </si>
  <si>
    <t>Forecast reduction of external flooding properties as a result of DWMP intervention(s) delivered by Tables 2A and 2B</t>
  </si>
  <si>
    <t>Interventions at WwTWs - additional treatment capacity</t>
  </si>
  <si>
    <t xml:space="preserve">Schemes at sewage treatment works to increase flow to full treatment capacity. </t>
  </si>
  <si>
    <t>Additional FFT treatment capacity required at WwTWs</t>
  </si>
  <si>
    <t>ML/day</t>
  </si>
  <si>
    <t xml:space="preserve">Additional daily flow passed to full treatment at WwTWs to maintain compliance. </t>
  </si>
  <si>
    <t>Projected spend on additional WwTW capacity - capex</t>
  </si>
  <si>
    <t>Total capital expenditure forecast for all additional WwTW capacity</t>
  </si>
  <si>
    <t>Projected spend on additional WwTW capacity - opex</t>
  </si>
  <si>
    <t>Total operational expenditure forecast for all additional WwTW capacity</t>
  </si>
  <si>
    <t>Projected spend on additional WwTW capacity - totex</t>
  </si>
  <si>
    <t>Total expenditure forecast for all additional WwTW capacity</t>
  </si>
  <si>
    <t>Planning Objectives delivered by Table 3 (multiple benefits)</t>
  </si>
  <si>
    <t>Forecast reduction in cat 1-3 pollution incidents as a result of DWMP intervention(s) delivered by Table 3</t>
  </si>
  <si>
    <t>Forecast percentage change in WwTW compliance as a result of DWMP intervention(s) delivered by Table 3</t>
  </si>
  <si>
    <t>Forecast reduction in number of sewer flooding incidents as a result of DWMP intervention(s) delivered by Table 3</t>
  </si>
  <si>
    <t>Forecast reduction in storm overflow spills as a result of DWMP intervention(s) delivered by Table 3</t>
  </si>
  <si>
    <t>Forecast reduction of overflows operating more than 10 times per year as a result of DWMP intervention(s) delivered by Table 3</t>
  </si>
  <si>
    <t>Forecast reduction of overflows causing ecological harm at high priority sites as a result of DWMP intervention(s) delivered by Table 3</t>
  </si>
  <si>
    <t>Forecast reduction of overflows causing ecological harm per year as a result of DWMP intervention(s) delivered by Table 3</t>
  </si>
  <si>
    <t>Forecast reduction in sewer collapses as a result of DWMP intervention(s) delivered by Table 3</t>
  </si>
  <si>
    <t>Forecast reduction of internal flooding incidents as a result of DWMP intervention(s) delivered by Table 3</t>
  </si>
  <si>
    <t xml:space="preserve">Forecast reduction of external flooding properties as a result of DWMP intervention(s) delivered by Table 3 </t>
  </si>
  <si>
    <t>Storm overflows screening interventions</t>
  </si>
  <si>
    <t>Table detailing interventions required at storm overflow locations to meet the requirements set out in the Storm Overflow Discharge Reduction Plan (published on 26 August 2022)</t>
  </si>
  <si>
    <t>Interventions at storm overflows - screening</t>
  </si>
  <si>
    <t>Interventions at storm overflows to provide screening required to meet the SODRP</t>
  </si>
  <si>
    <t xml:space="preserve">Total number of storm overflows </t>
  </si>
  <si>
    <t>Total number of overflows owned and operated by the company (regardless of screen status)</t>
  </si>
  <si>
    <t>Number of new screens required on overflows where the overflow has an existing screen (i.e. replacement screens)</t>
  </si>
  <si>
    <t xml:space="preserve">Forecast number of overflows that currently have screens but require screen upgrades i.e. replacements </t>
  </si>
  <si>
    <t xml:space="preserve">Number of new screens required on overflows where the overflow has not had a screen installed previously. </t>
  </si>
  <si>
    <t>Forecast number of overflows that require a screen that have not had a screen installed previously i.e. new installations</t>
  </si>
  <si>
    <t>Projected spend on storm discharge screening for SODRP - capex</t>
  </si>
  <si>
    <t xml:space="preserve">Total capital expenditure forecast for screen installations to meet the SODRP </t>
  </si>
  <si>
    <t>Projected spend on storm discharge screening for SODRP- opex</t>
  </si>
  <si>
    <t>Total operational expenditure forecast for screen installations to meet the SODRP</t>
  </si>
  <si>
    <t>Projected spend on storm discharge screening for SODRP - totex</t>
  </si>
  <si>
    <t>Total expenditure forecast for screen installations to meet the SODRP</t>
  </si>
  <si>
    <t>Reduction in GHG emissions</t>
  </si>
  <si>
    <t>Table detailing impact of interventions on Reduction in GHG emissions</t>
  </si>
  <si>
    <t>Reduction in OPERATIONAL GHG emissions</t>
  </si>
  <si>
    <t>Total operational GHG emissions</t>
  </si>
  <si>
    <t>tCO2/e</t>
  </si>
  <si>
    <t>Total forecast reduction in operational GHG emissions compared to the baseline (2020)</t>
  </si>
  <si>
    <t>Reduction in EMBODIED GHG emissions</t>
  </si>
  <si>
    <t>Total embodied GHG emissions</t>
  </si>
  <si>
    <t>Total forecast reduction in embodied GHG emissions compared to the baseline (2020)</t>
  </si>
  <si>
    <t>Significant DWMP and PR24 schemes</t>
  </si>
  <si>
    <t>Table to record details of any significant cost / scale schemes that will be required to meet long term planning objectives, in particular significant schemes likely to be required in PR24. There is no minimum value; these should be the schemes that the company considers to be material to the overall plan.</t>
  </si>
  <si>
    <t>Individual Scheme title</t>
  </si>
  <si>
    <t>Scheme description</t>
  </si>
  <si>
    <t>Benefits to be delivered (text)</t>
  </si>
  <si>
    <t>Benefits to be delivered (£m)</t>
  </si>
  <si>
    <t>Estimated totex expenditure (£m)</t>
  </si>
  <si>
    <t>Delivery date (YYYY)</t>
  </si>
  <si>
    <t xml:space="preserve">Primary Planning objective category </t>
  </si>
  <si>
    <t>Additional planning objective category</t>
  </si>
  <si>
    <t>Further information</t>
  </si>
  <si>
    <t>BECKTON STW catchment Risk Zone 1 treatment works upgrade.</t>
  </si>
  <si>
    <t>This is a treatment works upgrate option within Risk Zone 1 of the BECKTON STW catchment, which will accomodate for the impacts of growth and climate change.</t>
  </si>
  <si>
    <t>This scheme will increase wastewater treatment capacity to accommodate growth and climate change.</t>
  </si>
  <si>
    <t>2035</t>
  </si>
  <si>
    <t>STW Compliance.</t>
  </si>
  <si>
    <t>DWF Compliance</t>
  </si>
  <si>
    <t>Lee Valley - BECKS1ZZ-RZ1.T03.1</t>
  </si>
  <si>
    <t>LONG REACH STW catchment Risk Zone 1 phase 2  treatment works upgrade.</t>
  </si>
  <si>
    <t>This is the second phase of a treatment works upgrate option within Risk Zone 1 of the LONG REACH STW catchment, which will accomodate for the impacts of growth and climate change.</t>
  </si>
  <si>
    <t>2040</t>
  </si>
  <si>
    <t>South East London - LREAS1ZZ-RZ1.T02.2</t>
  </si>
  <si>
    <t>CROSSNESS STW catchment Risk Zone 1 treatment works upgrade.</t>
  </si>
  <si>
    <t>This is a treatment works upgrate option within Risk Zone 1 of the CROSSNESS STW catchment, which will accomodate for the impacts of growth and climate change.</t>
  </si>
  <si>
    <t>South East London - CROSS1ZZ-RZ1.T03.1</t>
  </si>
  <si>
    <t>MOGDEN STW catchment Risk Zone 1 phase 2  treatment works upgrade.</t>
  </si>
  <si>
    <t>This is the second phase of a treatment works upgrate option within Risk Zone 1 of the MOGDEN STW catchment, which will accomodate for the impacts of growth and climate change.</t>
  </si>
  <si>
    <t>North West London - MOGDS1ZZ-RZ1.T01.2</t>
  </si>
  <si>
    <t>HOGSMILL STW catchment Risk Zone 1 treatment works upgrade.</t>
  </si>
  <si>
    <t>This is a treatment works upgrate option within Risk Zone 1 of the HOGSMILL STW catchment, which will accomodate for the impacts of growth and climate change.</t>
  </si>
  <si>
    <t>South West London - HOGSS1ZZ-RZ1.T01.1</t>
  </si>
  <si>
    <t>BECKTON STW catchment Risk Zone 1 phase 2  treatment works upgrade.</t>
  </si>
  <si>
    <t>This is the second phase of a treatment works upgrate option within Risk Zone 1 of the BECKTON STW catchment, which will accomodate for the impacts of growth and climate change.</t>
  </si>
  <si>
    <t>2050</t>
  </si>
  <si>
    <t>Lee Valley - BECKS1ZZ-RZ1.T03.2</t>
  </si>
  <si>
    <t>BEDDINGTON STW catchment Risk Zone 1 treatment works upgrade.</t>
  </si>
  <si>
    <t>This is a treatment works upgrate option within Risk Zone 1 of the BEDDINGTON STW catchment, which will accomodate for the impacts of growth and climate change.</t>
  </si>
  <si>
    <t>South West London - BEDDS1ZZ-RZ1.T02.1</t>
  </si>
  <si>
    <t>MOGDEN STW catchment Risk Zone 1 treatment works upgrade.</t>
  </si>
  <si>
    <t>This is a treatment works upgrate option within Risk Zone 1 of the MOGDEN STW catchment, which will accomodate for the impacts of growth and climate change.</t>
  </si>
  <si>
    <t>North West London - MOGDS1ZZ-RZ1.T01.1</t>
  </si>
  <si>
    <t>LONG REACH STW catchment Risk Zone 1 treatment works upgrade.</t>
  </si>
  <si>
    <t>This is a treatment works upgrate option within Risk Zone 1 of the LONG REACH STW catchment, which will accomodate for the impacts of growth and climate change.</t>
  </si>
  <si>
    <t>South East London - LREAS1ZZ-RZ1.T02.1</t>
  </si>
  <si>
    <t>HOGSMILL STW catchment Risk Zone 1 phase 2  treatment works upgrade.</t>
  </si>
  <si>
    <t>This is the second phase of a treatment works upgrate option within Risk Zone 1 of the HOGSMILL STW catchment, which will accomodate for the impacts of growth and climate change.</t>
  </si>
  <si>
    <t>2045</t>
  </si>
  <si>
    <t>South West London - HOGSS1ZZ-RZ1.T01.2</t>
  </si>
  <si>
    <t>RIVERSIDE STW catchment Risk Zone 1 treatment works upgrade.</t>
  </si>
  <si>
    <t>This is a treatment works upgrate option within Risk Zone 1 of the RIVERSIDE STW catchment, which will accomodate for the impacts of growth and climate change.</t>
  </si>
  <si>
    <t>North East London - RIVES1ZZ-RZ1.T01.1</t>
  </si>
  <si>
    <t>SLOUGH STW catchment treatment works upgrade.</t>
  </si>
  <si>
    <t>This is a treatment works upgrate option within the SLOUGH STW catchment, which will accomodate for the impacts of growth and climate change.</t>
  </si>
  <si>
    <t>2030</t>
  </si>
  <si>
    <t>Maidenhead to Sunbury SLOUS1ZZ</t>
  </si>
  <si>
    <t>BRACKNELL STW catchment treatment works upgrade.</t>
  </si>
  <si>
    <t>This is a treatment works upgrate option within the BRACKNELL STW catchment, which will accomodate for the impacts of growth and climate change.</t>
  </si>
  <si>
    <t>West Berkshire, Reading, Wokingham, Bracknell Forest, Windsor and Maidenhead, Hampshire, West Sussex - BRACS1ZZ.T01.1</t>
  </si>
  <si>
    <t>MAPLE LODGE STW catchment treatment works upgrade.</t>
  </si>
  <si>
    <t>This is a treatment works upgrate option within the MAPLE LODGE STW catchment, which will accomodate for the impacts of growth and climate change.</t>
  </si>
  <si>
    <t>Hertfordshire - MAPLS1ZZ.T03.1</t>
  </si>
  <si>
    <t>DIDCOT STW catchment treatment works upgrade.</t>
  </si>
  <si>
    <t>This is a treatment works upgrate option within the DIDCOT STW catchment, which will accomodate for the impacts of growth and climate change.</t>
  </si>
  <si>
    <t>Vale of White Horse DIDCS1ZZ</t>
  </si>
  <si>
    <t>AYLESBURY STW catchment treatment works upgrade.</t>
  </si>
  <si>
    <t>This is a treatment works upgrate option within the AYLESBURY STW catchment, which will accomodate for the impacts of growth and climate change.</t>
  </si>
  <si>
    <t>Central Bedfordshire, Buckinghamshire, Slough, Luton - AYLES1ZZ.T01.1</t>
  </si>
  <si>
    <t>FLEET STW catchment treatment works upgrade.</t>
  </si>
  <si>
    <t>This is a treatment works upgrate option within the FLEET STW catchment, which will accomodate for the impacts of growth and climate change.</t>
  </si>
  <si>
    <t>West Berkshire, Reading, Wokingham, Bracknell Forest, Windsor and Maidenhead, Hampshire, West Sussex - FLEES1ZZ.T01.1</t>
  </si>
  <si>
    <t>BASINGSTOKE STW catchment treatment works upgrade.</t>
  </si>
  <si>
    <t>This is a treatment works upgrate option within the BASINGSTOKE STW catchment, which will accomodate for the impacts of growth and climate change.</t>
  </si>
  <si>
    <t>Loddon BASIS1ZZ</t>
  </si>
  <si>
    <t>THAME STW catchment treatment works upgrade.</t>
  </si>
  <si>
    <t>This is a treatment works upgrate option within the THAME STW catchment, which will accomodate for the impacts of growth and climate change.</t>
  </si>
  <si>
    <t>Oxfordshire, Swindon, Wiltshire, Gloucstershire,Warkwickshire - THAMS1ZZ.T01.1</t>
  </si>
  <si>
    <t>ARBORFIELD STW catchment treatment works upgrade.</t>
  </si>
  <si>
    <t>This is a treatment works upgrate option within the ARBORFIELD STW catchment, which will accomodate for the impacts of growth and climate change.</t>
  </si>
  <si>
    <t>West Berkshire, Reading, Wokingham, Bracknell Forest, Windsor and Maidenhead, Hampshire, West Sussex - ARBOS1ZZ.T01.1</t>
  </si>
  <si>
    <t>SWINDON STW catchment treatment works upgrade.</t>
  </si>
  <si>
    <t>This is a treatment works upgrate option within the SWINDON STW catchment, which will accomodate for the impacts of growth and climate change.</t>
  </si>
  <si>
    <t>Oxfordshire, Swindon, Wiltshire, Gloucstershire,Warkwickshire - SWINS1ZZ.T01.1</t>
  </si>
  <si>
    <t>WANTAGE STW catchment treatment works upgrade.</t>
  </si>
  <si>
    <t>This is a treatment works upgrate option within the WANTAGE STW catchment, which will accomodate for the impacts of growth and climate change.</t>
  </si>
  <si>
    <t>Oxfordshire, Swindon, Wiltshire, Gloucstershire,Warkwickshire - WANTS1ZZ.T01.1</t>
  </si>
  <si>
    <t>BICESTER STW catchment treatment works upgrade.</t>
  </si>
  <si>
    <t>This is a treatment works upgrate option within the BICESTER STW catchment, which will accomodate for the impacts of growth and climate change.</t>
  </si>
  <si>
    <t>Cherwell BICES1ZZ.T01.1</t>
  </si>
  <si>
    <t>BISHOPS STORTFORD STW catchment treatment works upgrade.</t>
  </si>
  <si>
    <t>This is a treatment works upgrate option within the BISHOPS STORTFORD STW catchment, which will accomodate for the impacts of growth and climate change.</t>
  </si>
  <si>
    <t>Essex and Thurrock - BISHS1ZZ.T02.1</t>
  </si>
  <si>
    <t>ABINGDON STW catchment treatment works upgrade.</t>
  </si>
  <si>
    <t>This is a treatment works upgrate option within the ABINGDON STW catchment, which will accomodate for the impacts of growth and climate change.</t>
  </si>
  <si>
    <t>Oxfordshire, Swindon, Wiltshire, Gloucstershire,Warkwickshire - ABINS1ZZ.T02.1</t>
  </si>
  <si>
    <t>BYFIELD STW catchment treatment works upgrade.</t>
  </si>
  <si>
    <t>This is a treatment works upgrate option within the BYFIELD STW catchment, which will accomodate for the impacts of growth and climate change.</t>
  </si>
  <si>
    <t>Oxfordshire, Swindon, Wiltshire, Gloucstershire,Warkwickshire - BYFIS1ZZ.T01.1</t>
  </si>
  <si>
    <t>MARLBOROUGH STW catchment treatment works upgrade.</t>
  </si>
  <si>
    <t>This is a treatment works upgrate option within the MARLBOROUGH STW catchment, which will accomodate for the impacts of growth and climate change.</t>
  </si>
  <si>
    <t>Oxfordshire, Swindon, Wiltshire, Gloucstershire,Warkwickshire - MARLS1ZZ.T01.1</t>
  </si>
  <si>
    <t>WARGRAVE STW catchment treatment works upgrade.</t>
  </si>
  <si>
    <t>This is a treatment works upgrate option within the WARGRAVE STW catchment, which will accomodate for the impacts of growth and climate change.</t>
  </si>
  <si>
    <t>Loddon WARGS1ZZ</t>
  </si>
  <si>
    <t>KINGSTON BAGPUIZE STW catchment treatment works upgrade.</t>
  </si>
  <si>
    <t>This is a treatment works upgrate option within the KINGSTON BAGPUIZE STW catchment, which will accomodate for the impacts of growth and climate change.</t>
  </si>
  <si>
    <t>Oxfordshire, Swindon, Wiltshire, Gloucstershire,Warkwickshire - KINGS3ZZ.T01.1</t>
  </si>
  <si>
    <t>STANSTED MOUNTFITCHET STW catchment treatment works upgrade.</t>
  </si>
  <si>
    <t>This is a treatment works upgrate option within the STANSTED MOUNTFITCHET STW catchment, which will accomodate for the impacts of growth and climate change.</t>
  </si>
  <si>
    <t>Essex and Thurrock - STANS5ZZ.T01.1</t>
  </si>
  <si>
    <t>CHIPPING NORTON STW catchment treatment works upgrade.</t>
  </si>
  <si>
    <t>This is a treatment works upgrate option within the CHIPPING NORTON STW catchment, which will accomodate for the impacts of growth and climate change.</t>
  </si>
  <si>
    <t>Cotswolds CHIPS1ZZ</t>
  </si>
  <si>
    <t>CULHAM STW catchment treatment works upgrade.</t>
  </si>
  <si>
    <t>This is a treatment works upgrate option within the CULHAM STW catchment, which will accomodate for the impacts of growth and climate change.</t>
  </si>
  <si>
    <t>Oxfordshire, Swindon, Wiltshire, Gloucstershire,Warkwickshire - CULHS1ZZ.T01.1</t>
  </si>
  <si>
    <t>CASSINGTON STW catchment treatment works upgrade.</t>
  </si>
  <si>
    <t>This is a treatment works upgrate option within the CASSINGTON STW catchment, which will accomodate for the impacts of growth and climate change.</t>
  </si>
  <si>
    <t>Thame and South Chilterns CASSS1ZZ</t>
  </si>
  <si>
    <t>SILCHESTER STW catchment treatment works upgrade.</t>
  </si>
  <si>
    <t>This is a treatment works upgrate option within the SILCHESTER STW catchment, which will accomodate for the impacts of growth and climate change.</t>
  </si>
  <si>
    <t>West Berkshire, Reading, Wokingham, Bracknell Forest, Windsor and Maidenhead, Hampshire, West Sussex - SILCS1ZZ.T01.1</t>
  </si>
  <si>
    <t>CHALGROVE STW catchment treatment works upgrade.</t>
  </si>
  <si>
    <t>This is a treatment works upgrate option within the CHALGROVE STW catchment, which will accomodate for the impacts of growth and climate change.</t>
  </si>
  <si>
    <t>Oxfordshire, Swindon, Wiltshire, Gloucstershire,Warkwickshire - CHALS1ZZ.T01.1</t>
  </si>
  <si>
    <t>BLUNSDON STW catchment treatment works upgrade.</t>
  </si>
  <si>
    <t>This is a treatment works upgrate option within the BLUNSDON STW catchment, which will accomodate for the impacts of growth and climate change.</t>
  </si>
  <si>
    <t>Oxfordshire, Swindon, Wiltshire, Gloucstershire,Warkwickshire - BLUNS1ZZ.T01.1</t>
  </si>
  <si>
    <t>HAMPSTEAD NORREYS STW catchment treatment works upgrade.</t>
  </si>
  <si>
    <t>This is a treatment works upgrate option within the HAMPSTEAD NORREYS STW catchment, which will accomodate for the impacts of growth and climate change.</t>
  </si>
  <si>
    <t>Kennet and Pang HAMPS2ZZ.T01.1</t>
  </si>
  <si>
    <t>RIPLEY STW catchment treatment works upgrade.</t>
  </si>
  <si>
    <t>This is a treatment works upgrate option within the RIPLEY STW catchment, which will accomodate for the impacts of growth and climate change.</t>
  </si>
  <si>
    <t>Surrey - RIPLS1ZZ.T01.1</t>
  </si>
  <si>
    <t>GREAT GADDESDEN STW catchment treatment works upgrade.</t>
  </si>
  <si>
    <t>This is a treatment works upgrate option within the GREAT GADDESDEN STW catchment, which will accomodate for the impacts of growth and climate change.</t>
  </si>
  <si>
    <t>Colne GGADS1ZZ.T01.1</t>
  </si>
  <si>
    <t>CAMBERLEY STW catchment treatment works upgrade.</t>
  </si>
  <si>
    <t>This is a treatment works upgrate option within the CAMBERLEY STW catchment, which will accomodate for the impacts of growth and climate change.</t>
  </si>
  <si>
    <t>Surrey - CAMBS1ZZ.T01.1</t>
  </si>
  <si>
    <t>READING STW catchment treatment works upgrade.</t>
  </si>
  <si>
    <t>This is a treatment works upgrate option within the READING STW catchment, which will accomodate for the impacts of growth and climate change.</t>
  </si>
  <si>
    <t>West Berkshire, Reading, Wokingham, Bracknell Forest, Windsor and Maidenhead, Hampshire, West Sussex - READS1ZZ.T01.1</t>
  </si>
  <si>
    <t>PRINCES RISBOROUGH STW catchment treatment works upgrade.</t>
  </si>
  <si>
    <t>This is a treatment works upgrate option within the PRINCES RISBOROUGH STW catchment, which will accomodate for the impacts of growth and climate change.</t>
  </si>
  <si>
    <t>Thame and South Chilterns PRINS1ZZ.T01.1</t>
  </si>
  <si>
    <t>SULHAMSTEAD STW catchment treatment works upgrade.</t>
  </si>
  <si>
    <t>This is a treatment works upgrate option within the SULHAMSTEAD STW catchment, which will accomodate for the impacts of growth and climate change.</t>
  </si>
  <si>
    <t>West Berkshire, Reading, Wokingham, Bracknell Forest, Windsor and Maidenhead, Hampshire, West Sussex - SULHS1ZZ.T01.1</t>
  </si>
  <si>
    <t>ASH RIDGE (WOKINGHAM) STW catchment treatment works upgrade.</t>
  </si>
  <si>
    <t>This is a treatment works upgrate option within the ASH RIDGE (WOKINGHAM) STW catchment, which will accomodate for the impacts of growth and climate change.</t>
  </si>
  <si>
    <t>West Berkshire, Reading, Wokingham, Bracknell Forest, Windsor and Maidenhead, Hampshire, West Sussex - ASHRS1ZZ.T01.1</t>
  </si>
  <si>
    <t>CHOLSEY STW catchment treatment works upgrade.</t>
  </si>
  <si>
    <t>This is a treatment works upgrate option within the CHOLSEY STW catchment, which will accomodate for the impacts of growth and climate change.</t>
  </si>
  <si>
    <t>Oxfordshire, Swindon, Wiltshire, Gloucstershire,Warkwickshire - CHOLS1ZZ.T01.1</t>
  </si>
  <si>
    <t>CRANLEIGH STW catchment treatment works upgrade.</t>
  </si>
  <si>
    <t>This is a treatment works upgrate option within the CRANLEIGH STW catchment, which will accomodate for the impacts of growth and climate change.</t>
  </si>
  <si>
    <t>Surrey - CRANS1ZZ.T01.1</t>
  </si>
  <si>
    <t>CADDINGTON STW catchment treatment works upgrade.</t>
  </si>
  <si>
    <t>This is a treatment works upgrate option within the CADDINGTON STW catchment, which will accomodate for the impacts of growth and climate change.</t>
  </si>
  <si>
    <t>Colne CADDS1ZZ.T01.1</t>
  </si>
  <si>
    <t>ASH VALE STW catchment treatment works upgrade.</t>
  </si>
  <si>
    <t>This is a treatment works upgrate option within the ASH VALE STW catchment, which will accomodate for the impacts of growth and climate change.</t>
  </si>
  <si>
    <t>Surrey - ASHVS1ZZ.T01.1</t>
  </si>
  <si>
    <t>CHARLTON-ON-OTMOOR STW catchment treatment works upgrade.</t>
  </si>
  <si>
    <t>This is a treatment works upgrate option within the CHARLTON-ON-OTMOOR STW catchment, which will accomodate for the impacts of growth and climate change.</t>
  </si>
  <si>
    <t>Cherwell CHARS2ZZ.T01.1</t>
  </si>
  <si>
    <t>MORETON-IN-MARSH STW catchment treatment works upgrade.</t>
  </si>
  <si>
    <t>This is a treatment works upgrate option within the MORETON-IN-MARSH STW catchment, which will accomodate for the impacts of growth and climate change.</t>
  </si>
  <si>
    <t>Oxfordshire, Swindon, Wiltshire, Gloucstershire,Warkwickshire - MORES3ZZ.T01.1</t>
  </si>
  <si>
    <t>WHEATLEY STW catchment treatment works upgrade.</t>
  </si>
  <si>
    <t>This is a treatment works upgrate option within the WHEATLEY STW catchment, which will accomodate for the impacts of growth and climate change.</t>
  </si>
  <si>
    <t>Thame and South Chilterns WHEAS1ZZ</t>
  </si>
  <si>
    <t>STADHAMPTON STW catchment treatment works upgrade.</t>
  </si>
  <si>
    <t>This is a treatment works upgrate option within the STADHAMPTON STW catchment, which will accomodate for the impacts of growth and climate change.</t>
  </si>
  <si>
    <t>Thame and South Chilterns STADS1ZZ</t>
  </si>
  <si>
    <t>MILL GREEN STW catchment treatment works upgrade.</t>
  </si>
  <si>
    <t>This is a treatment works upgrate option within the MILL GREEN STW catchment, which will accomodate for the impacts of growth and climate change.</t>
  </si>
  <si>
    <t>Hertfordshire - MILLS1ZZ.T01.1</t>
  </si>
  <si>
    <t>ANDOVERSFORD STW catchment treatment works upgrade.</t>
  </si>
  <si>
    <t>This is a treatment works upgrate option within the ANDOVERSFORD STW catchment, which will accomodate for the impacts of growth and climate change.</t>
  </si>
  <si>
    <t>Cotswolds ANDOS1ZZ</t>
  </si>
  <si>
    <t>PANGBOURNE STW catchment treatment works upgrade.</t>
  </si>
  <si>
    <t>This is a treatment works upgrate option within the PANGBOURNE STW catchment, which will accomodate for the impacts of growth and climate change.</t>
  </si>
  <si>
    <t>West Berkshire, Reading, Wokingham, Bracknell Forest, Windsor and Maidenhead, Hampshire, West Sussex - PANGS1ZZ.T01.1</t>
  </si>
  <si>
    <t>HIGHWORTH STW catchment treatment works upgrade.</t>
  </si>
  <si>
    <t>This is a treatment works upgrate option within the HIGHWORTH STW catchment, which will accomodate for the impacts of growth and climate change.</t>
  </si>
  <si>
    <t>Vale of White Horse HIGHS1ZZ</t>
  </si>
  <si>
    <t>NEWBURY STW catchment treatment works upgrade.</t>
  </si>
  <si>
    <t>This is a treatment works upgrate option within the NEWBURY STW catchment, which will accomodate for the impacts of growth and climate change.</t>
  </si>
  <si>
    <t>West Berkshire, Reading, Wokingham, Bracknell Forest, Windsor and Maidenhead, Hampshire, West Sussex - NEWBS1ZZ.T01.1</t>
  </si>
  <si>
    <t>CHARWELTON STW catchment treatment works upgrade.</t>
  </si>
  <si>
    <t>This is a treatment works upgrate option within the CHARWELTON STW catchment, which will accomodate for the impacts of growth and climate change.</t>
  </si>
  <si>
    <t>Oxfordshire, Swindon, Wiltshire, Gloucstershire,Warkwickshire - CHARS4ZZ.T01.1</t>
  </si>
  <si>
    <t>ASCOT STW catchment treatment works upgrade.</t>
  </si>
  <si>
    <t>This is a treatment works upgrate option within the ASCOT STW catchment, which will accomodate for the impacts of growth and climate change.</t>
  </si>
  <si>
    <t>West Berkshire, Reading, Wokingham, Bracknell Forest, Windsor and Maidenhead, Hampshire, West Sussex - ASCOS1ZZ.T01.1</t>
  </si>
  <si>
    <t>SHRIVENHAM STW catchment treatment works upgrade.</t>
  </si>
  <si>
    <t>This is a treatment works upgrate option within the SHRIVENHAM STW catchment, which will accomodate for the impacts of growth and climate change.</t>
  </si>
  <si>
    <t>Oxfordshire, Swindon, Wiltshire, Gloucstershire,Warkwickshire - SHRIS1ZZ.T01.1</t>
  </si>
  <si>
    <t>CRAWLEY STW catchment treatment works upgrade.</t>
  </si>
  <si>
    <t>This is a treatment works upgrate option within the CRAWLEY STW catchment, which will accomodate for the impacts of growth and climate change.</t>
  </si>
  <si>
    <t>West Berkshire, Reading, Wokingham, Bracknell Forest, Windsor and Maidenhead, Hampshire, West Sussex - CRAWS1ZZ.T01.1</t>
  </si>
  <si>
    <t>SHELLINGFORD STW catchment treatment works upgrade.</t>
  </si>
  <si>
    <t>This is a treatment works upgrate option within the SHELLINGFORD STW catchment, which will accomodate for the impacts of growth and climate change.</t>
  </si>
  <si>
    <t>Oxfordshire, Swindon, Wiltshire, Gloucstershire,Warkwickshire - SHELS1ZZ.T02.1</t>
  </si>
  <si>
    <t>ALDERSHOT STW catchment treatment works upgrade.</t>
  </si>
  <si>
    <t>This is a treatment works upgrate option within the ALDERSHOT STW catchment, which will accomodate for the impacts of growth and climate change.</t>
  </si>
  <si>
    <t>West Berkshire, Reading, Wokingham, Bracknell Forest, Windsor and Maidenhead, Hampshire, West Sussex - ALDES2ZZ.T01.1</t>
  </si>
  <si>
    <t>IVER (NORTH) STW catchment treatment works upgrade.</t>
  </si>
  <si>
    <t>This is a treatment works upgrate option within the IVER (NORTH) STW catchment, which will accomodate for the impacts of growth and climate change.</t>
  </si>
  <si>
    <t>Central Bedfordshire, Buckinghamshire, Slough, Luton - IVERS1ZZ.T01.1</t>
  </si>
  <si>
    <t>STANFORD RIVERS STW catchment treatment works upgrade.</t>
  </si>
  <si>
    <t>This is a treatment works upgrate option within the STANFORD RIVERS STW catchment, which will accomodate for the impacts of growth and climate change.</t>
  </si>
  <si>
    <t>Essex and Thurrock - STANS4ZZ.T02.1</t>
  </si>
  <si>
    <t>LONG CRENDON STW catchment treatment works upgrade.</t>
  </si>
  <si>
    <t>This is a treatment works upgrate option within the LONG CRENDON STW catchment, which will accomodate for the impacts of growth and climate change.</t>
  </si>
  <si>
    <t>Central Bedfordshire, Buckinghamshire, Slough, Luton - LCRES1ZZ.T01.1</t>
  </si>
  <si>
    <t>LEATHERHEAD STW catchment treatment works upgrade.</t>
  </si>
  <si>
    <t>This is a treatment works upgrate option within the LEATHERHEAD STW catchment, which will accomodate for the impacts of growth and climate change.</t>
  </si>
  <si>
    <t>Surrey - LEATS1ZZ.T01.1</t>
  </si>
  <si>
    <t>MIDGHAM STW catchment treatment works upgrade.</t>
  </si>
  <si>
    <t>This is a treatment works upgrate option within the MIDGHAM STW catchment, which will accomodate for the impacts of growth and climate change.</t>
  </si>
  <si>
    <t>West Berkshire, Reading, Wokingham, Bracknell Forest, Windsor and Maidenhead, Hampshire, West Sussex - MIDGS1ZZ.T01.1</t>
  </si>
  <si>
    <t>HORLEY (SURREY) STW catchment treatment works upgrade.</t>
  </si>
  <si>
    <t>This is a treatment works upgrate option within the HORLEY (SURREY) STW catchment, which will accomodate for the impacts of growth and climate change.</t>
  </si>
  <si>
    <t>Surrey - HORLS2ZZ.T01.1</t>
  </si>
  <si>
    <t>HENLEY STW catchment treatment works upgrade.</t>
  </si>
  <si>
    <t>This is a treatment works upgrate option within the HENLEY STW catchment, which will accomodate for the impacts of growth and climate change.</t>
  </si>
  <si>
    <t>Thame and South Chilterns HENLS1ZZ</t>
  </si>
  <si>
    <t>HASLEMERE STW catchment treatment works upgrade.</t>
  </si>
  <si>
    <t>This is a treatment works upgrate option within the HASLEMERE STW catchment, which will accomodate for the impacts of growth and climate change.</t>
  </si>
  <si>
    <t>Surrey - HASLS1ZZ.T01.1</t>
  </si>
  <si>
    <t>EASTHAMPSTEAD PARK STW catchment treatment works upgrade.</t>
  </si>
  <si>
    <t>This is a treatment works upgrate option within the EASTHAMPSTEAD PARK STW catchment, which will accomodate for the impacts of growth and climate change.</t>
  </si>
  <si>
    <t>West Berkshire, Reading, Wokingham, Bracknell Forest, Windsor and Maidenhead, Hampshire, West Sussex - EASTS1ZZ.T01.1</t>
  </si>
  <si>
    <t>TYLERS LANE (BUCKLEBURY) STW catchment treatment works upgrade.</t>
  </si>
  <si>
    <t>This is a treatment works upgrate option within the TYLERS LANE (BUCKLEBURY) STW catchment, which will accomodate for the impacts of growth and climate change.</t>
  </si>
  <si>
    <t>West Berkshire, Reading, Wokingham, Bracknell Forest, Windsor and Maidenhead, Hampshire, West Sussex - TYLES0ZZ.T01.1</t>
  </si>
  <si>
    <t>HOGSMILL STW catchment Risk Zone 4 surface water network upgrade.</t>
  </si>
  <si>
    <t>This is a network option within Risk Zone 4 of the HOGSMILL STW catchment which aims to increase capacity and prevent flooding and/or spills to the environment.</t>
  </si>
  <si>
    <t>This scheme will increase sewerage capacity and reduce the risk of flooding and/or spills to the environment.</t>
  </si>
  <si>
    <t>INT</t>
  </si>
  <si>
    <t>EXT</t>
  </si>
  <si>
    <t>South West London - HOGSS1ZZ-RZ4.N-02-S.1</t>
  </si>
  <si>
    <t>MOGDEN STW catchment CSO upgrade.</t>
  </si>
  <si>
    <t>This is a CSO option within the MOGDEN STW catchment aimed specifically at reducing spills to the environment.</t>
  </si>
  <si>
    <t>This scheme will increase sewerage and/or storm tank capacity to reduce spills to the environment.</t>
  </si>
  <si>
    <t>SOP</t>
  </si>
  <si>
    <t>North West London - MOGDS1ZZ-WINEP2020-SSO356-CNTD.0085</t>
  </si>
  <si>
    <t>BECKTON STW catchment Risk Zone 2 network upgrade SUDs part 3.</t>
  </si>
  <si>
    <t>This is the third phase of a network option within Risk Zone 2 of the BECKTON STW catchment which aims to increase capacity and prevent flooding and/or spills to the environment through the use of Sustainable Urban Drainage Systems.</t>
  </si>
  <si>
    <t>Lee Valley - BECKS1ZZ-RZ2.N-02-F.SUDs.3</t>
  </si>
  <si>
    <t>MOGDEN STW catchment Risk Zone 2 foul system network upgrade.</t>
  </si>
  <si>
    <t>This is a network option within Risk Zone 2 of the MOGDEN STW catchment which aims to increase capacity and prevent flooding and/or spills to the environment.</t>
  </si>
  <si>
    <t>North West London - MOGDS1ZZ-RZ2.N-02-F.1</t>
  </si>
  <si>
    <t>HOGSMILL STW catchment Risk Zone 4 foul system network upgrade.</t>
  </si>
  <si>
    <t>South West London - HOGSS1ZZ-RZ4.N-02-F.1</t>
  </si>
  <si>
    <t>HOGSMILL STW catchment Risk Zone 3 surface water network upgrade.</t>
  </si>
  <si>
    <t>This is a network option within Risk Zone 3 of the HOGSMILL STW catchment which aims to increase capacity and prevent flooding and/or spills to the environment.</t>
  </si>
  <si>
    <t>South West London - HOGSS1ZZ-RZ3.N-02-S.1</t>
  </si>
  <si>
    <t>CROSSNESS STW catchment Risk Zone 4 network upgrade SUDs part 3.</t>
  </si>
  <si>
    <t>This is the third phase of a network option within Risk Zone 4 of the CROSSNESS STW catchment which aims to increase capacity and prevent flooding and/or spills to the environment through the use of Sustainable Urban Drainage Systems.</t>
  </si>
  <si>
    <t>South East London - CROSS1ZZ-RZ4.N-02-F.SUDs.3</t>
  </si>
  <si>
    <t>ESHER STW catchment network upgrade.</t>
  </si>
  <si>
    <t>This is a network option within the ESHER STW catchment which aims to increase capacity and prevent flooding and/or spills to the environment.</t>
  </si>
  <si>
    <t>Surrey - ESHES1ZZ.N02.1</t>
  </si>
  <si>
    <t>MAPLE LODGE STW catchment network upgrade.</t>
  </si>
  <si>
    <t>This is a network option within the MAPLE LODGE STW catchment which aims to increase capacity and prevent flooding and/or spills to the environment.</t>
  </si>
  <si>
    <t>Hertfordshire - MAPLS1ZZ.N02.1</t>
  </si>
  <si>
    <t>SLOUGH STW catchment network upgrade.</t>
  </si>
  <si>
    <t>This is a network option within the SLOUGH STW catchment which aims to increase capacity and prevent flooding and/or spills to the environment.</t>
  </si>
  <si>
    <t>Central Bedfordshire, Buckinghamshire, Slough, Luton - SLOUS1ZZ.N02.1</t>
  </si>
  <si>
    <t>BORDON STW catchment network upgrade.</t>
  </si>
  <si>
    <t>This is a network option within the BORDON STW catchment which aims to increase capacity and prevent flooding and/or spills to the environment.</t>
  </si>
  <si>
    <t>West Berkshire, Reading, Wokingham, Bracknell Forest, Windsor and Maidenhead, Hampshire, West Sussex - BORDS1ZZ.N02.1</t>
  </si>
  <si>
    <t>SWINDON STW catchment network upgrade.</t>
  </si>
  <si>
    <t>This is a network option within the SWINDON STW catchment which aims to increase capacity and prevent flooding and/or spills to the environment.</t>
  </si>
  <si>
    <t>Oxfordshire, Swindon, Wiltshire, Gloucstershire,Warkwickshire - SWINS1ZZ.N02.1</t>
  </si>
  <si>
    <t>OXFORD STW catchment network upgrade.</t>
  </si>
  <si>
    <t>This is a network option within the OXFORD STW catchment which aims to increase capacity and prevent flooding and/or spills to the environment.</t>
  </si>
  <si>
    <t>Oxfordshire, Swindon, Wiltshire, Gloucstershire,Warkwickshire - OXFOS1ZZ.N02.1</t>
  </si>
  <si>
    <t>Oxfordshire, Swindon, Wiltshire, Gloucstershire,Warkwickshire - SWINS1ZZ.N07.1</t>
  </si>
  <si>
    <t>WITNEY STW catchment network upgrade.</t>
  </si>
  <si>
    <t>This is a network option within the WITNEY STW catchment which aims to increase capacity and prevent flooding and/or spills to the environment.</t>
  </si>
  <si>
    <t>Oxfordshire, Swindon, Wiltshire, Gloucstershire,Warkwickshire - WITNS1ZZ.N03.1</t>
  </si>
  <si>
    <t>LITTLE MARLOW STW catchment network upgrade.</t>
  </si>
  <si>
    <t>This is a network option within the LITTLE MARLOW STW catchment which aims to increase capacity and prevent flooding and/or spills to the environment.</t>
  </si>
  <si>
    <t>Central Bedfordshire, Buckinghamshire, Slough, Luton - LMARS1ZZ.N02.1</t>
  </si>
  <si>
    <t>CRAWLEY STW catchment network upgrade.</t>
  </si>
  <si>
    <t>This is a network option within the CRAWLEY STW catchment which aims to increase capacity and prevent flooding and/or spills to the environment.</t>
  </si>
  <si>
    <t>West Berkshire, Reading, Wokingham, Bracknell Forest, Windsor and Maidenhead, Hampshire, West Sussex - CRAWS1ZZ.N03.1</t>
  </si>
  <si>
    <t>READING STW catchment network upgrade.</t>
  </si>
  <si>
    <t>This is a network option within the READING STW catchment which aims to increase capacity and prevent flooding and/or spills to the environment.</t>
  </si>
  <si>
    <t>West Berkshire, Reading, Wokingham, Bracknell Forest, Windsor and Maidenhead, Hampshire, West Sussex - READS1ZZ.N02.1</t>
  </si>
  <si>
    <t>CHERTSEY STW catchment network upgrade.</t>
  </si>
  <si>
    <t>This is a network option within the CHERTSEY STW catchment which aims to increase capacity and prevent flooding and/or spills to the environment.</t>
  </si>
  <si>
    <t>Surrey - CHERS1ZZ.N02.1</t>
  </si>
  <si>
    <t>Add extra rows as required</t>
  </si>
  <si>
    <t xml:space="preserve">Key partnership schemes </t>
  </si>
  <si>
    <t xml:space="preserve">Table to record details of individual key partnership schemes that are likely to be progressed to deliver against long-term planning objectives. 
Values are based on the ambition for the planning horizon for partnership working. </t>
  </si>
  <si>
    <t>Where partnership details cannot be provided, this must be clearly indicated and supported with a clear explanation (either entered below this table or in separate commentary).</t>
  </si>
  <si>
    <t>Type of Scheme</t>
  </si>
  <si>
    <t>If 'other', please specify</t>
  </si>
  <si>
    <t>Names / details of partner(s)</t>
  </si>
  <si>
    <t>Company Input (£)</t>
  </si>
  <si>
    <t>Partnership Input (£)</t>
  </si>
  <si>
    <t>List</t>
  </si>
  <si>
    <t>New Spitalfield Market site</t>
  </si>
  <si>
    <t>6. Other interventions (please specify)</t>
  </si>
  <si>
    <t>Developing Masterplan and deculverting</t>
  </si>
  <si>
    <t>Waltham Forest Borough Council</t>
  </si>
  <si>
    <t>TBA</t>
  </si>
  <si>
    <t>&gt;500000</t>
  </si>
  <si>
    <t>N/A</t>
  </si>
  <si>
    <t>1. Storage</t>
  </si>
  <si>
    <t>Earls Court Area</t>
  </si>
  <si>
    <t>5. SuDS</t>
  </si>
  <si>
    <t>Hammersmith and Fulham Borough Council, Kensington and Chelsea Borough Council</t>
  </si>
  <si>
    <t>Not yet defined</t>
  </si>
  <si>
    <t>2. Surface water separation</t>
  </si>
  <si>
    <t>Holland Road</t>
  </si>
  <si>
    <t>3. WwTW capacity</t>
  </si>
  <si>
    <t>Leyton Sixth Form College</t>
  </si>
  <si>
    <t>Waltham Forest Borough Council, Environment Agency, Thames RFCC</t>
  </si>
  <si>
    <t>4. Schemes at Storm Overflows</t>
  </si>
  <si>
    <t>South and West Hampstead Cluster</t>
  </si>
  <si>
    <t>Environment Agency, Resident Groups, Transport Agencies</t>
  </si>
  <si>
    <t>Fairhazel Gardens and Goldhurst Terrace</t>
  </si>
  <si>
    <t>Camden Borough Council</t>
  </si>
  <si>
    <t>Willesden Green and Chamberlayne Road</t>
  </si>
  <si>
    <t>Brent Borough Council</t>
  </si>
  <si>
    <t>Cross Lanes - Priory Park Flood Alleviation Scheme</t>
  </si>
  <si>
    <t>Haringey Borough Council</t>
  </si>
  <si>
    <t>Westwood Recreation Ground – Environmental Improvement Scheme</t>
  </si>
  <si>
    <t>Wetland and river restoration</t>
  </si>
  <si>
    <t>Redbridge Borough Council, Environment Agency</t>
  </si>
  <si>
    <t>Junction of Osbaldeston Road with Northwold Road</t>
  </si>
  <si>
    <t>Undefined</t>
  </si>
  <si>
    <t xml:space="preserve">Hackney Borough Council, Transport for London
</t>
  </si>
  <si>
    <t>Junction of A10 (Stamford Hill) with Cazenove Road</t>
  </si>
  <si>
    <t xml:space="preserve">Hackney Borough Council, Transport for London, Thames RFCC
</t>
  </si>
  <si>
    <t>Chesham Scheme</t>
  </si>
  <si>
    <t>SuDS / NFM</t>
  </si>
  <si>
    <t>Buckinghamshire County Council, Colne Catchment Partnership</t>
  </si>
  <si>
    <t>Not yet defined. Develop scope in AMP8 for potential implementation in AMP9</t>
  </si>
  <si>
    <t>Farnham Common (Farnham Royal)</t>
  </si>
  <si>
    <t>Buckinghamshire County Council</t>
  </si>
  <si>
    <t>100,000 – 200,000
Develop further scope in AMP8 for potential implementation in AMP9</t>
  </si>
  <si>
    <t>100,000 – 200,000</t>
  </si>
  <si>
    <t>Chalfont St Peter and St Giles - Flood and Coastal Resilience Innovation Programme (FCRIP)</t>
  </si>
  <si>
    <t>Not yet defined.
Develop scope in AMP8 for potential implementation in AMP9</t>
  </si>
  <si>
    <t>Ickford Village</t>
  </si>
  <si>
    <t>Buckinghamshire County Council, River Thame Catchment Partnership</t>
  </si>
  <si>
    <t>Smarter flood resilience -sponge catchments for people and nature - Flood and Coastal Resilience Innovation Programme (FCRIP)</t>
  </si>
  <si>
    <t>Slough Borough Council, Buckinghamshire County Council, Environment Agency, The Wildfowl and Wetlands Trust, Thames21, National Flood Forum</t>
  </si>
  <si>
    <t>West Marlow</t>
  </si>
  <si>
    <t>SuDS in Schools- Warden Hill Junior School</t>
  </si>
  <si>
    <t>Luton Borough Council, Department for Education and Environment Agency</t>
  </si>
  <si>
    <t>Kingsway Rainwater Gardens, Blackwater</t>
  </si>
  <si>
    <t>SuDS / Property Level Protection</t>
  </si>
  <si>
    <t>Hart District Council, Loddon Catchment Partnership</t>
  </si>
  <si>
    <t>Central and South Aldershot</t>
  </si>
  <si>
    <t>Hampshire County Council, Loddon Catchment Partnership</t>
  </si>
  <si>
    <t>Manor Park Flood Alleviation Scheme</t>
  </si>
  <si>
    <t>Rushmoor Borough Council, Hampshire County Council</t>
  </si>
  <si>
    <t>Newbury Town Centre</t>
  </si>
  <si>
    <t>West Berkshire Council, Kennet Catchment Partnership</t>
  </si>
  <si>
    <t>Kennet Meadows (Southcote Biodiversity Area)</t>
  </si>
  <si>
    <t>NFM</t>
  </si>
  <si>
    <t>Reading Borough Council, Kennet Catchment Partnership</t>
  </si>
  <si>
    <t>50000 - 100000</t>
  </si>
  <si>
    <t>Raynes Park</t>
  </si>
  <si>
    <t>Merton Borough Council</t>
  </si>
  <si>
    <t>Southfield Grid</t>
  </si>
  <si>
    <t>Merton Borough Council, Wandsworth Borough Council</t>
  </si>
  <si>
    <t>Queenstown Road / Robertson Street</t>
  </si>
  <si>
    <t>Wandsworth Borough Council</t>
  </si>
  <si>
    <t>Sydenham Wells Park</t>
  </si>
  <si>
    <t>Lewisham Borough Council, Environment Agency</t>
  </si>
  <si>
    <t>Southwark, Camberwell Road SuDS</t>
  </si>
  <si>
    <t>Southwark Borough Council</t>
  </si>
  <si>
    <t>Animating America Street</t>
  </si>
  <si>
    <t>Better Bankside, Southwark Borough Council, Arch Company</t>
  </si>
  <si>
    <t>Verdant Lane</t>
  </si>
  <si>
    <t>Asset Improvement</t>
  </si>
  <si>
    <t>Lewisham Borough Council</t>
  </si>
  <si>
    <t>Tooting Bec Common</t>
  </si>
  <si>
    <t>Enfield SuDs</t>
  </si>
  <si>
    <t>Enfield Borough Council</t>
  </si>
  <si>
    <t>Chestnuts Park Rainscape Masterplan</t>
  </si>
  <si>
    <t>Haringey Borough Council, Environment Agency, Thames 21, Friends of Chestnuts Park Association</t>
  </si>
  <si>
    <t>Friary Park SuDS</t>
  </si>
  <si>
    <t>Barnet Borough Council</t>
  </si>
  <si>
    <t>Lower Sheering</t>
  </si>
  <si>
    <t>Essex County Council</t>
  </si>
  <si>
    <t>Hatfield</t>
  </si>
  <si>
    <t>Property Level Protection</t>
  </si>
  <si>
    <t>Hertfordshire County Council</t>
  </si>
  <si>
    <t>Chapel Lane, Long Marston</t>
  </si>
  <si>
    <t>Hertfordshire County Council, East Dacorum Borough Council, Highways Agency</t>
  </si>
  <si>
    <t>Not yet defined.</t>
  </si>
  <si>
    <t>Bishops Stortford – Benhooks Avenue and Potter Street/South Street</t>
  </si>
  <si>
    <t xml:space="preserve">East Hertfordshire Borough Council, Hertfordshire County Council and National Highways. </t>
  </si>
  <si>
    <t>Rye House/ Hoddesdon</t>
  </si>
  <si>
    <t>Hertfordshire County Council, Borough of Broxbourne Council, Highways Agency</t>
  </si>
  <si>
    <t>Groundwater Recharge in the Cray</t>
  </si>
  <si>
    <t xml:space="preserve">Thames21, South East Rivers Trust </t>
  </si>
  <si>
    <t>Lessness Heath Culverted Watercourses</t>
  </si>
  <si>
    <t>Property Level Protection/ Asset Improvement/ SuDS</t>
  </si>
  <si>
    <t>London Borough of Bexley</t>
  </si>
  <si>
    <t>100,000 - 200,000</t>
  </si>
  <si>
    <t>Silk Stream Flood Resilience  - Flood and Coastal Resilience Innovation Programme (FCRIP)</t>
  </si>
  <si>
    <t>Barnet Borough Council, Harrow Borough Council</t>
  </si>
  <si>
    <t>Roxbourne Park</t>
  </si>
  <si>
    <t>Harrow Borough Council, Hillingdon Borough Council</t>
  </si>
  <si>
    <t>Joel Street Ditch</t>
  </si>
  <si>
    <t>Hillingdon Borough Council</t>
  </si>
  <si>
    <t>Byron Recreation Ground, Harrow</t>
  </si>
  <si>
    <t>Harrow Borough Council</t>
  </si>
  <si>
    <t>Ruislip Manor Blue-Green Infrastructure</t>
  </si>
  <si>
    <t>Hillingdon Borough COuncil</t>
  </si>
  <si>
    <t>Marlow Crescent</t>
  </si>
  <si>
    <t>Richmond Council</t>
  </si>
  <si>
    <t>Deculverting the Yeading Brook, Hillingdon</t>
  </si>
  <si>
    <t>Deculverting</t>
  </si>
  <si>
    <t>Floodplain restoration and NFM on River Coln at Fairford</t>
  </si>
  <si>
    <t>Farming and Wildlife Advisory Group South West</t>
  </si>
  <si>
    <t>Bourton on the Water</t>
  </si>
  <si>
    <t>Gloucestershire County Council, Windrush Catchment Partnership</t>
  </si>
  <si>
    <t>NFM on River Churn</t>
  </si>
  <si>
    <t>NFM on Upper Coln</t>
  </si>
  <si>
    <t>Lye Valley catchment flow reduction</t>
  </si>
  <si>
    <t>Oxford City Council</t>
  </si>
  <si>
    <t>200000 - 500000</t>
  </si>
  <si>
    <t>Moreton-In-Marsh NFM</t>
  </si>
  <si>
    <t>Gloucestershire County Council</t>
  </si>
  <si>
    <t>Florence Park Road</t>
  </si>
  <si>
    <t>Oxfordshire County Council</t>
  </si>
  <si>
    <t>Florence Park/Headington</t>
  </si>
  <si>
    <t>Wanborough STW and Lower Wanborough Marsh</t>
  </si>
  <si>
    <t>Swindon Borough Council, The Upper Thames Catchment Partnership</t>
  </si>
  <si>
    <t>Barking Town Centre SuDS, East London</t>
  </si>
  <si>
    <t>Barking and Dagenham Borough Council, Environment Agency, Transport Agencies</t>
  </si>
  <si>
    <t>Ravensbourne, Havering</t>
  </si>
  <si>
    <t>London Borough of Havering</t>
  </si>
  <si>
    <t>Wantz River</t>
  </si>
  <si>
    <t>Barking and Dagenham</t>
  </si>
  <si>
    <t>Gallows Corner</t>
  </si>
  <si>
    <t>Havering Borough Counci</t>
  </si>
  <si>
    <t>Beddington Catchment FAS</t>
  </si>
  <si>
    <t>London Borough of Sutton</t>
  </si>
  <si>
    <t xml:space="preserve">Latchmere Park </t>
  </si>
  <si>
    <t xml:space="preserve">London Borough of Kingston </t>
  </si>
  <si>
    <t>Purley Oaks Station</t>
  </si>
  <si>
    <t xml:space="preserve">Croydon Borough Council </t>
  </si>
  <si>
    <t>100000 - 200000</t>
  </si>
  <si>
    <t>King George's Field</t>
  </si>
  <si>
    <t>Caterham on the Hill</t>
  </si>
  <si>
    <t>Surrey County Council, Croydon Council, Tandridge District Council, Environment Agency, Flood Action Group</t>
  </si>
  <si>
    <t xml:space="preserve">Sanway Flood Alleviation Scheme </t>
  </si>
  <si>
    <t>Environment Agency</t>
  </si>
  <si>
    <t>Brooklands Flood Alleviation Scheme</t>
  </si>
  <si>
    <t>Addlestone Bourne Catchment Flood Alleviation scheme</t>
  </si>
  <si>
    <t>Beverley Brook catchment   - Flood and Coastal Resilience Innovation Programme (FCRIP)</t>
  </si>
  <si>
    <t>London Borough of Richmond upon Thames, Wildlife and Wetland Trust, Barnes Common</t>
  </si>
  <si>
    <t>Fleet Flood Alleviation Scheme</t>
  </si>
  <si>
    <t>Hampshire County Council, Hart District Council</t>
  </si>
  <si>
    <t>Adaptive Plans</t>
  </si>
  <si>
    <t xml:space="preserve">Table to record components of adaptive planning
</t>
  </si>
  <si>
    <t>Each component block below should represent a different DWMP outcome</t>
  </si>
  <si>
    <t>Tables have been populated based on assumptions as outlined in column I</t>
  </si>
  <si>
    <t>AP0</t>
  </si>
  <si>
    <t>Adaptive Plan - Whole DWMP Plan</t>
  </si>
  <si>
    <t>Company L1 adaptive plan and alternative pathways</t>
  </si>
  <si>
    <t>Metric (totex)</t>
  </si>
  <si>
    <t>2025-2030</t>
  </si>
  <si>
    <t>2030-35</t>
  </si>
  <si>
    <t>2035-40</t>
  </si>
  <si>
    <t>2040-45</t>
  </si>
  <si>
    <t>2045-50</t>
  </si>
  <si>
    <t>Description of differences between pathways, including trigger and decision points</t>
  </si>
  <si>
    <t>Core pathway</t>
  </si>
  <si>
    <t>No/Low-regret investment - methodology outlined in Technical Appendix G</t>
  </si>
  <si>
    <t>Preferred plan (if different to core)</t>
  </si>
  <si>
    <t>Plan assessed as best value - methodology outlined in Technical Appendix G</t>
  </si>
  <si>
    <t>AP1 - Alternative pathway 1</t>
  </si>
  <si>
    <t>AP1 Storm overflow discharges and Flooding: High Plausible Future AMP10 Decision (Switch to Plausible Most Adverse)  | WWTW: High Plausible Future AMP8 Decision (Preferred Plan)</t>
  </si>
  <si>
    <t>AP1 - Alternative pathway 2</t>
  </si>
  <si>
    <t>AP2 Storm overflow discharges and Flooding: Low Plausible Future AMP10 Decision (Switch to Core) | WWTW: High Plausible Future AMP8 Decision (Preferred Plan)</t>
  </si>
  <si>
    <t>AP1 - Alternative pathway 3</t>
  </si>
  <si>
    <t>AP3 Storm overflow discharges and Flooding: High Plausible Future AMP11 Decision (Switch to Plausible Most Adverse)  | WWTW: High Plausible Future AMP8 Decision (Preferred Plan)</t>
  </si>
  <si>
    <t>AP1 - Alternative pathway 4</t>
  </si>
  <si>
    <t>AP4 Storm overflow discharges and Flooding: Low Plausible Future AMP11 Decision (Switch to Core) | WWTW: High Plausible Future AMP8 Decision (Preferred Plan)</t>
  </si>
  <si>
    <t>AP1 - Alternative pathway 5</t>
  </si>
  <si>
    <t>AP5 Storm overflow discharges and Flooding: High Plausible Future AMP10 Decision (Switch to Plausible Most Adverse) | WWTW: Low Plausible Future AMP8 Decision</t>
  </si>
  <si>
    <t>AP1 - Alternative pathway 6</t>
  </si>
  <si>
    <t>AP6 Storm overflow discharges and Flooding: Low Plausible Future AMP10 Decision (Switch to Core) | WWTW: Low Plausible Future AMP8 Decision</t>
  </si>
  <si>
    <t>AP1 - Alternative pathway 7</t>
  </si>
  <si>
    <t>AP7 Storm overflow discharges and Flooding: High Plausible Future AMP11 Decision (Switch to Plausible Most Adverse) | WWTW: Low Plausible Future AMP8 Decision</t>
  </si>
  <si>
    <t>AP1 - Alternative pathway 8</t>
  </si>
  <si>
    <t>AP8Storm overflow discharges and Flooding:  Low Plausible Future AMP11 Decision (Switch to Core) | WWTW: Low Plausible Future AMP8 Decision</t>
  </si>
  <si>
    <t>AP1 - Alternative pathway 9</t>
  </si>
  <si>
    <t>AP9: Storm overflow discharges and Flooding:  Preferred Plan| WWTW: Low Plausible Future AMP8 Decision</t>
  </si>
  <si>
    <t>AP1</t>
  </si>
  <si>
    <t xml:space="preserve">Adaptive Plan Component 1 </t>
  </si>
  <si>
    <t>Addressing harm from storm overflows</t>
  </si>
  <si>
    <t>AP1 High Plausible Future AMP10 Decision (switch to Plausible Most Adverse)</t>
  </si>
  <si>
    <t>AP2 Low Plausible Future AMP10 Decision (switch to Core)</t>
  </si>
  <si>
    <t xml:space="preserve">AP3 High Plausible Future AMP11 Decision (Switch to Plausible Most Adverse) </t>
  </si>
  <si>
    <t>AP4 Low Plausible Future AMP11 Decision (Switch to Core)</t>
  </si>
  <si>
    <t>AP2</t>
  </si>
  <si>
    <t>Adaptive Plan Component 2</t>
  </si>
  <si>
    <t>Reducing the risk of sewer flooding in 1-in-50 yr storm</t>
  </si>
  <si>
    <t>No/Low-regret investment</t>
  </si>
  <si>
    <t>Plan assessed as best value</t>
  </si>
  <si>
    <t>AP2 Low Plausible Future AMP10 Decision (switch to core)</t>
  </si>
  <si>
    <t>AP3</t>
  </si>
  <si>
    <t>Adaptive Plan Component 3</t>
  </si>
  <si>
    <t>Addressing Sewage Treatment Works Compliance Risk</t>
  </si>
  <si>
    <t>AP1 Low Plausible Future AMP8 Decision (Switch to Low) (Equals Core)</t>
  </si>
  <si>
    <t> </t>
  </si>
  <si>
    <t>AP4</t>
  </si>
  <si>
    <t>Adaptive Plan Component 4</t>
  </si>
  <si>
    <t>Other – elements of our Plan where an adaptive planning approach is not considered viable</t>
  </si>
  <si>
    <t>Repeat blocks AP1-3 as required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</si>
</sst>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0.00_ ;\-#,##0.00\ "/>
  </numFmts>
  <fonts count="52" x14ac:knownFonts="1">
    <font>
      <sz val="11"/>
      <color theme="1"/>
      <name val="Arial"/>
      <family val="2"/>
    </font>
    <font>
      <sz val="11"/>
      <color theme="1"/>
      <name val="Calibri"/>
      <family val="2"/>
      <scheme val="minor"/>
    </font>
    <font>
      <sz val="11"/>
      <color theme="1"/>
      <name val="Arial"/>
      <family val="2"/>
    </font>
    <font>
      <b/>
      <sz val="11"/>
      <color theme="1"/>
      <name val="Arial"/>
      <family val="2"/>
    </font>
    <font>
      <b/>
      <sz val="11"/>
      <color theme="0"/>
      <name val="Arial"/>
      <family val="2"/>
    </font>
    <font>
      <b/>
      <sz val="11"/>
      <color theme="4"/>
      <name val="Arial"/>
      <family val="2"/>
    </font>
    <font>
      <sz val="11"/>
      <name val="Arial"/>
      <family val="2"/>
    </font>
    <font>
      <b/>
      <sz val="15"/>
      <color theme="3"/>
      <name val="Arial"/>
      <family val="2"/>
    </font>
    <font>
      <sz val="11"/>
      <color theme="4"/>
      <name val="Calibri"/>
      <family val="2"/>
    </font>
    <font>
      <b/>
      <sz val="11"/>
      <color theme="4"/>
      <name val="Calibri"/>
      <family val="2"/>
    </font>
    <font>
      <sz val="12"/>
      <color theme="1"/>
      <name val="Arial"/>
      <family val="2"/>
    </font>
    <font>
      <sz val="10"/>
      <name val="Arial"/>
      <family val="2"/>
    </font>
    <font>
      <sz val="11"/>
      <color theme="0"/>
      <name val="Calibri"/>
      <family val="2"/>
    </font>
    <font>
      <b/>
      <sz val="11"/>
      <color theme="0"/>
      <name val="Calibri"/>
      <family val="2"/>
    </font>
    <font>
      <b/>
      <sz val="14"/>
      <color theme="4"/>
      <name val="Calibri"/>
      <family val="2"/>
      <scheme val="minor"/>
    </font>
    <font>
      <sz val="10"/>
      <color theme="4"/>
      <name val="Calibri"/>
      <family val="2"/>
      <scheme val="minor"/>
    </font>
    <font>
      <b/>
      <sz val="11"/>
      <color theme="4"/>
      <name val="Calibri"/>
      <family val="2"/>
      <scheme val="minor"/>
    </font>
    <font>
      <sz val="11"/>
      <color theme="4"/>
      <name val="Calibri"/>
      <family val="2"/>
      <scheme val="minor"/>
    </font>
    <font>
      <sz val="11"/>
      <color rgb="FF4472C4"/>
      <name val="Calibri"/>
      <family val="2"/>
    </font>
    <font>
      <sz val="12"/>
      <color theme="0"/>
      <name val="Calibri"/>
      <family val="2"/>
    </font>
    <font>
      <b/>
      <sz val="14"/>
      <name val="Calibri"/>
      <family val="2"/>
      <scheme val="minor"/>
    </font>
    <font>
      <sz val="10"/>
      <name val="Calibri"/>
      <family val="2"/>
      <scheme val="minor"/>
    </font>
    <font>
      <sz val="11"/>
      <name val="Calibri"/>
      <family val="2"/>
      <scheme val="minor"/>
    </font>
    <font>
      <sz val="11"/>
      <name val="Calibri"/>
      <family val="2"/>
    </font>
    <font>
      <sz val="8"/>
      <name val="Arial"/>
      <family val="2"/>
    </font>
    <font>
      <b/>
      <sz val="11"/>
      <name val="Calibri"/>
      <family val="2"/>
      <scheme val="minor"/>
    </font>
    <font>
      <b/>
      <sz val="12"/>
      <color theme="0"/>
      <name val="Calibri"/>
      <family val="2"/>
    </font>
    <font>
      <sz val="11"/>
      <color rgb="FF4472C4"/>
      <name val="Calibri"/>
      <family val="2"/>
      <scheme val="minor"/>
    </font>
    <font>
      <sz val="11"/>
      <color rgb="FFFF0000"/>
      <name val="Arial"/>
      <family val="2"/>
    </font>
    <font>
      <u/>
      <sz val="11"/>
      <color theme="10"/>
      <name val="Arial"/>
      <family val="2"/>
    </font>
    <font>
      <b/>
      <sz val="10"/>
      <color theme="2" tint="-0.249977111117893"/>
      <name val="Calibri"/>
      <family val="2"/>
    </font>
    <font>
      <sz val="11"/>
      <color theme="9"/>
      <name val="Calibri"/>
      <family val="2"/>
    </font>
    <font>
      <sz val="11"/>
      <color theme="9"/>
      <name val="Arial"/>
      <family val="2"/>
    </font>
    <font>
      <sz val="12"/>
      <color theme="9"/>
      <name val="Calibri"/>
      <family val="2"/>
    </font>
    <font>
      <sz val="11"/>
      <color theme="4"/>
      <name val="Arial"/>
      <family val="2"/>
    </font>
    <font>
      <sz val="11"/>
      <color theme="1"/>
      <name val="Calibri"/>
      <family val="2"/>
    </font>
    <font>
      <sz val="10"/>
      <name val="Calibri"/>
      <family val="2"/>
    </font>
    <font>
      <sz val="12"/>
      <color theme="1"/>
      <name val="Calibri"/>
      <family val="2"/>
    </font>
    <font>
      <sz val="12"/>
      <color theme="4"/>
      <name val="Calibri"/>
      <family val="2"/>
    </font>
    <font>
      <b/>
      <sz val="10"/>
      <color theme="0"/>
      <name val="Calibri"/>
      <family val="2"/>
    </font>
    <font>
      <b/>
      <sz val="15"/>
      <color theme="3"/>
      <name val="Calibri"/>
      <family val="2"/>
      <scheme val="minor"/>
    </font>
    <font>
      <b/>
      <sz val="11"/>
      <color rgb="FF000000"/>
      <name val="Arial"/>
      <family val="2"/>
    </font>
    <font>
      <b/>
      <sz val="16"/>
      <color rgb="FF4472C4"/>
      <name val="Calibri"/>
      <family val="2"/>
    </font>
    <font>
      <b/>
      <sz val="14"/>
      <color rgb="FF4472C4"/>
      <name val="Calibri"/>
      <family val="2"/>
    </font>
    <font>
      <sz val="11"/>
      <color rgb="FFFFFFFF"/>
      <name val="Calibri"/>
      <family val="2"/>
    </font>
    <font>
      <b/>
      <sz val="11"/>
      <color theme="9"/>
      <name val="Calibri"/>
      <family val="2"/>
    </font>
    <font>
      <b/>
      <sz val="11"/>
      <color rgb="FF4472C4"/>
      <name val="Calibri"/>
      <family val="2"/>
    </font>
    <font>
      <b/>
      <sz val="12"/>
      <color rgb="FF4472C4"/>
      <name val="Calibri"/>
      <family val="2"/>
    </font>
    <font>
      <b/>
      <sz val="18"/>
      <color theme="4"/>
      <name val="Calibri"/>
      <family val="2"/>
      <scheme val="minor"/>
    </font>
    <font>
      <sz val="10"/>
      <color theme="1"/>
      <name val="Arial"/>
      <family val="2"/>
    </font>
    <font>
      <b/>
      <sz val="11"/>
      <color rgb="FFFFFFFF"/>
      <name val="Calibri"/>
      <family val="2"/>
    </font>
    <font>
      <b/>
      <sz val="10"/>
      <color rgb="FF70AD47"/>
      <name val="Calibri"/>
      <family val="2"/>
    </font>
  </fonts>
  <fills count="17">
    <fill>
      <patternFill patternType="none"/>
    </fill>
    <fill>
      <patternFill patternType="gray125"/>
    </fill>
    <fill>
      <patternFill patternType="solid">
        <fgColor theme="0"/>
        <bgColor indexed="64"/>
      </patternFill>
    </fill>
    <fill>
      <patternFill patternType="solid">
        <fgColor rgb="FF18497A"/>
        <bgColor indexed="64"/>
      </patternFill>
    </fill>
    <fill>
      <patternFill patternType="solid">
        <fgColor theme="8" tint="0.79998168889431442"/>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0070C0"/>
        <bgColor indexed="64"/>
      </patternFill>
    </fill>
    <fill>
      <patternFill patternType="solid">
        <fgColor theme="9" tint="0.59999389629810485"/>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rgb="FFFFFFFF"/>
        <bgColor rgb="FF000000"/>
      </patternFill>
    </fill>
    <fill>
      <patternFill patternType="solid">
        <fgColor rgb="FFD9D9D9"/>
        <bgColor rgb="FF000000"/>
      </patternFill>
    </fill>
    <fill>
      <patternFill patternType="solid">
        <fgColor rgb="FF18497A"/>
        <bgColor rgb="FF000000"/>
      </patternFill>
    </fill>
    <fill>
      <patternFill patternType="solid">
        <fgColor theme="7" tint="0.59999389629810485"/>
        <bgColor indexed="64"/>
      </patternFill>
    </fill>
    <fill>
      <patternFill patternType="solid">
        <fgColor theme="4" tint="0.59999389629810485"/>
        <bgColor indexed="64"/>
      </patternFill>
    </fill>
    <fill>
      <patternFill patternType="solid">
        <fgColor rgb="FFC6E0B4"/>
        <bgColor rgb="FF000000"/>
      </patternFill>
    </fill>
  </fills>
  <borders count="94">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ck">
        <color theme="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thin">
        <color indexed="64"/>
      </bottom>
      <diagonal/>
    </border>
    <border>
      <left/>
      <right/>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rgb="FF000000"/>
      </top>
      <bottom style="thin">
        <color indexed="64"/>
      </bottom>
      <diagonal/>
    </border>
    <border>
      <left/>
      <right style="medium">
        <color indexed="64"/>
      </right>
      <top/>
      <bottom style="medium">
        <color indexed="64"/>
      </bottom>
      <diagonal/>
    </border>
    <border>
      <left style="thin">
        <color rgb="FF000000"/>
      </left>
      <right/>
      <top style="thin">
        <color rgb="FF000000"/>
      </top>
      <bottom style="thin">
        <color rgb="FF000000"/>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bottom/>
      <diagonal/>
    </border>
    <border>
      <left/>
      <right style="medium">
        <color indexed="64"/>
      </right>
      <top style="medium">
        <color indexed="64"/>
      </top>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right/>
      <top style="medium">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thin">
        <color indexed="64"/>
      </top>
      <bottom/>
      <diagonal/>
    </border>
    <border>
      <left/>
      <right/>
      <top style="thin">
        <color indexed="64"/>
      </top>
      <bottom style="medium">
        <color indexed="64"/>
      </bottom>
      <diagonal/>
    </border>
    <border>
      <left style="medium">
        <color indexed="64"/>
      </left>
      <right/>
      <top style="thin">
        <color indexed="64"/>
      </top>
      <bottom/>
      <diagonal/>
    </border>
    <border>
      <left style="medium">
        <color rgb="FF000000"/>
      </left>
      <right/>
      <top/>
      <bottom/>
      <diagonal/>
    </border>
    <border>
      <left/>
      <right style="medium">
        <color indexed="64"/>
      </right>
      <top style="thin">
        <color indexed="64"/>
      </top>
      <bottom style="thin">
        <color indexed="64"/>
      </bottom>
      <diagonal/>
    </border>
    <border>
      <left style="thin">
        <color rgb="FF000000"/>
      </left>
      <right/>
      <top style="thin">
        <color rgb="FF000000"/>
      </top>
      <bottom/>
      <diagonal/>
    </border>
    <border>
      <left style="thin">
        <color indexed="64"/>
      </left>
      <right style="medium">
        <color indexed="64"/>
      </right>
      <top/>
      <bottom style="thin">
        <color indexed="64"/>
      </bottom>
      <diagonal/>
    </border>
    <border>
      <left style="thin">
        <color indexed="64"/>
      </left>
      <right style="medium">
        <color rgb="FF000000"/>
      </right>
      <top style="medium">
        <color rgb="FF000000"/>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bottom/>
      <diagonal/>
    </border>
    <border>
      <left style="medium">
        <color rgb="FF000000"/>
      </left>
      <right style="thin">
        <color indexed="64"/>
      </right>
      <top style="medium">
        <color rgb="FF000000"/>
      </top>
      <bottom style="medium">
        <color rgb="FF000000"/>
      </bottom>
      <diagonal/>
    </border>
    <border>
      <left style="medium">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rgb="FF000000"/>
      </left>
      <right style="thin">
        <color indexed="64"/>
      </right>
      <top style="medium">
        <color rgb="FF000000"/>
      </top>
      <bottom style="thin">
        <color indexed="64"/>
      </bottom>
      <diagonal/>
    </border>
    <border>
      <left style="thin">
        <color indexed="64"/>
      </left>
      <right style="thin">
        <color indexed="64"/>
      </right>
      <top/>
      <bottom style="medium">
        <color indexed="64"/>
      </bottom>
      <diagonal/>
    </border>
    <border>
      <left style="medium">
        <color indexed="64"/>
      </left>
      <right style="medium">
        <color rgb="FF000000"/>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rgb="FF000000"/>
      </right>
      <top style="medium">
        <color rgb="FF000000"/>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top style="medium">
        <color indexed="64"/>
      </top>
      <bottom style="medium">
        <color rgb="FF000000"/>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rgb="FF000000"/>
      </bottom>
      <diagonal/>
    </border>
    <border>
      <left style="medium">
        <color indexed="64"/>
      </left>
      <right/>
      <top style="medium">
        <color indexed="64"/>
      </top>
      <bottom style="medium">
        <color rgb="FF000000"/>
      </bottom>
      <diagonal/>
    </border>
    <border>
      <left style="thin">
        <color indexed="64"/>
      </left>
      <right style="medium">
        <color indexed="64"/>
      </right>
      <top style="medium">
        <color indexed="64"/>
      </top>
      <bottom style="medium">
        <color rgb="FF000000"/>
      </bottom>
      <diagonal/>
    </border>
    <border>
      <left style="medium">
        <color indexed="64"/>
      </left>
      <right style="medium">
        <color indexed="64"/>
      </right>
      <top style="medium">
        <color indexed="64"/>
      </top>
      <bottom style="thin">
        <color indexed="64"/>
      </bottom>
      <diagonal/>
    </border>
    <border>
      <left style="medium">
        <color rgb="FF000000"/>
      </left>
      <right style="medium">
        <color indexed="64"/>
      </right>
      <top style="medium">
        <color indexed="64"/>
      </top>
      <bottom style="medium">
        <color indexed="64"/>
      </bottom>
      <diagonal/>
    </border>
    <border>
      <left/>
      <right/>
      <top style="medium">
        <color indexed="64"/>
      </top>
      <bottom style="medium">
        <color rgb="FF000000"/>
      </bottom>
      <diagonal/>
    </border>
    <border>
      <left style="medium">
        <color indexed="64"/>
      </left>
      <right style="medium">
        <color rgb="FF000000"/>
      </right>
      <top/>
      <bottom style="medium">
        <color indexed="64"/>
      </bottom>
      <diagonal/>
    </border>
    <border>
      <left style="thin">
        <color indexed="64"/>
      </left>
      <right/>
      <top/>
      <bottom/>
      <diagonal/>
    </border>
    <border>
      <left/>
      <right/>
      <top style="thin">
        <color indexed="64"/>
      </top>
      <bottom/>
      <diagonal/>
    </border>
    <border>
      <left style="thin">
        <color indexed="64"/>
      </left>
      <right style="thin">
        <color indexed="64"/>
      </right>
      <top/>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
      <left style="medium">
        <color rgb="FF000000"/>
      </left>
      <right/>
      <top style="medium">
        <color rgb="FF000000"/>
      </top>
      <bottom style="thin">
        <color rgb="FF000000"/>
      </bottom>
      <diagonal/>
    </border>
    <border>
      <left style="medium">
        <color rgb="FF000000"/>
      </left>
      <right/>
      <top style="thin">
        <color rgb="FF000000"/>
      </top>
      <bottom style="thin">
        <color rgb="FF000000"/>
      </bottom>
      <diagonal/>
    </border>
    <border>
      <left style="medium">
        <color rgb="FF000000"/>
      </left>
      <right/>
      <top style="thin">
        <color rgb="FF000000"/>
      </top>
      <bottom style="medium">
        <color rgb="FF000000"/>
      </bottom>
      <diagonal/>
    </border>
    <border>
      <left/>
      <right style="medium">
        <color indexed="64"/>
      </right>
      <top style="thin">
        <color indexed="64"/>
      </top>
      <bottom style="medium">
        <color indexed="64"/>
      </bottom>
      <diagonal/>
    </border>
    <border>
      <left style="medium">
        <color indexed="64"/>
      </left>
      <right style="medium">
        <color indexed="64"/>
      </right>
      <top style="thin">
        <color rgb="FF000000"/>
      </top>
      <bottom style="thin">
        <color rgb="FF000000"/>
      </bottom>
      <diagonal/>
    </border>
    <border>
      <left/>
      <right style="medium">
        <color indexed="64"/>
      </right>
      <top style="thin">
        <color indexed="64"/>
      </top>
      <bottom/>
      <diagonal/>
    </border>
    <border>
      <left style="medium">
        <color indexed="64"/>
      </left>
      <right style="thin">
        <color indexed="64"/>
      </right>
      <top style="medium">
        <color indexed="64"/>
      </top>
      <bottom/>
      <diagonal/>
    </border>
    <border>
      <left style="medium">
        <color indexed="64"/>
      </left>
      <right style="medium">
        <color rgb="FF000000"/>
      </right>
      <top style="medium">
        <color indexed="64"/>
      </top>
      <bottom/>
      <diagonal/>
    </border>
    <border>
      <left style="medium">
        <color rgb="FF000000"/>
      </left>
      <right/>
      <top style="medium">
        <color indexed="64"/>
      </top>
      <bottom style="thin">
        <color rgb="FF000000"/>
      </bottom>
      <diagonal/>
    </border>
    <border>
      <left style="medium">
        <color indexed="64"/>
      </left>
      <right style="medium">
        <color rgb="FF000000"/>
      </right>
      <top/>
      <bottom/>
      <diagonal/>
    </border>
    <border>
      <left style="medium">
        <color rgb="FF000000"/>
      </left>
      <right/>
      <top style="thin">
        <color rgb="FF000000"/>
      </top>
      <bottom style="medium">
        <color indexed="64"/>
      </bottom>
      <diagonal/>
    </border>
    <border>
      <left style="medium">
        <color indexed="64"/>
      </left>
      <right style="medium">
        <color indexed="64"/>
      </right>
      <top style="thin">
        <color rgb="FF000000"/>
      </top>
      <bottom style="medium">
        <color indexed="64"/>
      </bottom>
      <diagonal/>
    </border>
    <border>
      <left style="medium">
        <color rgb="FF000000"/>
      </left>
      <right/>
      <top/>
      <bottom style="medium">
        <color indexed="64"/>
      </bottom>
      <diagonal/>
    </border>
    <border>
      <left style="thin">
        <color indexed="64"/>
      </left>
      <right style="medium">
        <color indexed="64"/>
      </right>
      <top style="thin">
        <color indexed="64"/>
      </top>
      <bottom/>
      <diagonal/>
    </border>
    <border>
      <left/>
      <right/>
      <top/>
      <bottom style="thin">
        <color indexed="64"/>
      </bottom>
      <diagonal/>
    </border>
    <border>
      <left style="medium">
        <color indexed="64"/>
      </left>
      <right style="medium">
        <color indexed="64"/>
      </right>
      <top/>
      <bottom style="thin">
        <color rgb="FF000000"/>
      </bottom>
      <diagonal/>
    </border>
    <border>
      <left/>
      <right style="medium">
        <color indexed="64"/>
      </right>
      <top/>
      <bottom style="thin">
        <color indexed="64"/>
      </bottom>
      <diagonal/>
    </border>
    <border>
      <left/>
      <right style="medium">
        <color indexed="64"/>
      </right>
      <top style="medium">
        <color indexed="64"/>
      </top>
      <bottom style="thin">
        <color indexed="64"/>
      </bottom>
      <diagonal/>
    </border>
  </borders>
  <cellStyleXfs count="10">
    <xf numFmtId="0" fontId="0" fillId="0" borderId="0"/>
    <xf numFmtId="0" fontId="2" fillId="0" borderId="0"/>
    <xf numFmtId="0" fontId="7" fillId="0" borderId="4" applyNumberFormat="0" applyFill="0" applyAlignment="0" applyProtection="0"/>
    <xf numFmtId="0" fontId="11" fillId="0" borderId="0"/>
    <xf numFmtId="0" fontId="29" fillId="0" borderId="0" applyNumberFormat="0" applyFill="0" applyBorder="0" applyAlignment="0" applyProtection="0"/>
    <xf numFmtId="0" fontId="2" fillId="0" borderId="0"/>
    <xf numFmtId="0" fontId="11" fillId="0" borderId="0"/>
    <xf numFmtId="0" fontId="1" fillId="0" borderId="0"/>
    <xf numFmtId="0" fontId="40" fillId="0" borderId="4" applyNumberFormat="0" applyFill="0" applyAlignment="0" applyProtection="0"/>
    <xf numFmtId="43" fontId="2" fillId="0" borderId="0" applyFont="0" applyFill="0" applyBorder="0" applyAlignment="0" applyProtection="0"/>
  </cellStyleXfs>
  <cellXfs count="462">
    <xf numFmtId="0" fontId="0" fillId="0" borderId="0" xfId="0"/>
    <xf numFmtId="0" fontId="0" fillId="0" borderId="0" xfId="0" applyAlignment="1">
      <alignment vertical="top"/>
    </xf>
    <xf numFmtId="0" fontId="0" fillId="0" borderId="0" xfId="0" applyAlignment="1">
      <alignment horizontal="center" vertical="top"/>
    </xf>
    <xf numFmtId="0" fontId="8" fillId="2" borderId="0" xfId="0" applyFont="1" applyFill="1" applyAlignment="1">
      <alignment horizontal="left" vertical="center" wrapText="1"/>
    </xf>
    <xf numFmtId="0" fontId="10" fillId="0" borderId="0" xfId="0" applyFont="1"/>
    <xf numFmtId="0" fontId="9" fillId="0" borderId="0" xfId="0" applyFont="1" applyAlignment="1">
      <alignment horizontal="center" vertical="center" wrapText="1"/>
    </xf>
    <xf numFmtId="0" fontId="8" fillId="0" borderId="0" xfId="0" applyFont="1" applyAlignment="1">
      <alignment horizontal="left" vertical="center" wrapText="1"/>
    </xf>
    <xf numFmtId="0" fontId="14" fillId="0" borderId="0" xfId="0" applyFont="1" applyAlignment="1">
      <alignment vertical="top"/>
    </xf>
    <xf numFmtId="0" fontId="8" fillId="2" borderId="0" xfId="0" applyFont="1" applyFill="1" applyAlignment="1">
      <alignment horizontal="left" vertical="center"/>
    </xf>
    <xf numFmtId="0" fontId="0" fillId="0" borderId="0" xfId="0" applyAlignment="1">
      <alignment horizontal="center"/>
    </xf>
    <xf numFmtId="0" fontId="0" fillId="0" borderId="0" xfId="0" applyAlignment="1">
      <alignment vertical="center"/>
    </xf>
    <xf numFmtId="0" fontId="0" fillId="0" borderId="0" xfId="0" applyAlignment="1">
      <alignment horizontal="center" vertical="center"/>
    </xf>
    <xf numFmtId="0" fontId="17" fillId="4" borderId="7" xfId="0" applyFont="1" applyFill="1" applyBorder="1" applyAlignment="1">
      <alignment horizontal="center" vertical="center" wrapText="1"/>
    </xf>
    <xf numFmtId="0" fontId="17" fillId="4" borderId="9" xfId="0" applyFont="1" applyFill="1" applyBorder="1" applyAlignment="1">
      <alignment horizontal="center" vertical="center" wrapText="1"/>
    </xf>
    <xf numFmtId="0" fontId="18" fillId="0" borderId="0" xfId="0" applyFont="1" applyAlignment="1">
      <alignment horizontal="left" vertical="center" wrapText="1"/>
    </xf>
    <xf numFmtId="0" fontId="16" fillId="0" borderId="0" xfId="0" applyFont="1" applyAlignment="1">
      <alignment vertical="center" wrapText="1"/>
    </xf>
    <xf numFmtId="0" fontId="14" fillId="0" borderId="0" xfId="0" applyFont="1" applyAlignment="1">
      <alignment horizontal="left" vertical="top"/>
    </xf>
    <xf numFmtId="0" fontId="8" fillId="4" borderId="35" xfId="0" applyFont="1" applyFill="1" applyBorder="1" applyAlignment="1">
      <alignment horizontal="left" vertical="center" wrapText="1"/>
    </xf>
    <xf numFmtId="0" fontId="8" fillId="2" borderId="35" xfId="0" applyFont="1" applyFill="1" applyBorder="1" applyAlignment="1">
      <alignment horizontal="left" vertical="center" wrapText="1"/>
    </xf>
    <xf numFmtId="0" fontId="8" fillId="2" borderId="36" xfId="0" applyFont="1" applyFill="1" applyBorder="1" applyAlignment="1">
      <alignment horizontal="left" vertical="center" wrapText="1"/>
    </xf>
    <xf numFmtId="0" fontId="12" fillId="3" borderId="32" xfId="2" applyFont="1" applyFill="1" applyBorder="1" applyAlignment="1">
      <alignment horizontal="center" vertical="center" wrapText="1"/>
    </xf>
    <xf numFmtId="0" fontId="8" fillId="4" borderId="35" xfId="0" applyFont="1" applyFill="1" applyBorder="1" applyAlignment="1">
      <alignment horizontal="center" vertical="center" wrapText="1"/>
    </xf>
    <xf numFmtId="0" fontId="8" fillId="2" borderId="35" xfId="0" applyFont="1" applyFill="1" applyBorder="1" applyAlignment="1">
      <alignment horizontal="center" vertical="center" wrapText="1"/>
    </xf>
    <xf numFmtId="0" fontId="0" fillId="0" borderId="0" xfId="0" applyAlignment="1">
      <alignment wrapText="1"/>
    </xf>
    <xf numFmtId="0" fontId="21" fillId="0" borderId="0" xfId="0" applyFont="1" applyAlignment="1">
      <alignment horizontal="left" vertical="top" wrapText="1"/>
    </xf>
    <xf numFmtId="0" fontId="3" fillId="0" borderId="0" xfId="0" applyFont="1" applyAlignment="1">
      <alignment horizontal="center" vertical="center"/>
    </xf>
    <xf numFmtId="0" fontId="0" fillId="2" borderId="0" xfId="0" applyFill="1" applyAlignment="1">
      <alignment vertical="top"/>
    </xf>
    <xf numFmtId="0" fontId="12" fillId="3" borderId="0" xfId="2" applyFont="1" applyFill="1" applyBorder="1" applyAlignment="1">
      <alignment horizontal="center" vertical="center" wrapText="1"/>
    </xf>
    <xf numFmtId="0" fontId="0" fillId="0" borderId="0" xfId="0" applyAlignment="1">
      <alignment vertical="top" wrapText="1"/>
    </xf>
    <xf numFmtId="0" fontId="0" fillId="0" borderId="0" xfId="0" applyAlignment="1">
      <alignment vertical="center" wrapText="1"/>
    </xf>
    <xf numFmtId="0" fontId="8" fillId="0" borderId="0" xfId="0" applyFont="1" applyAlignment="1">
      <alignment horizontal="center" vertical="center" wrapText="1"/>
    </xf>
    <xf numFmtId="0" fontId="8" fillId="2" borderId="2" xfId="0" applyFont="1" applyFill="1" applyBorder="1" applyAlignment="1">
      <alignment horizontal="left" vertical="center" wrapText="1"/>
    </xf>
    <xf numFmtId="0" fontId="13" fillId="3" borderId="51" xfId="2" applyFont="1" applyFill="1" applyBorder="1" applyAlignment="1">
      <alignment horizontal="center" vertical="center" wrapText="1"/>
    </xf>
    <xf numFmtId="0" fontId="16" fillId="0" borderId="0" xfId="0" applyFont="1" applyAlignment="1">
      <alignment horizontal="left" vertical="top" wrapText="1"/>
    </xf>
    <xf numFmtId="0" fontId="17" fillId="0" borderId="0" xfId="0" applyFont="1" applyAlignment="1">
      <alignment horizontal="left" vertical="top"/>
    </xf>
    <xf numFmtId="0" fontId="27" fillId="0" borderId="0" xfId="0" applyFont="1" applyAlignment="1">
      <alignment vertical="top"/>
    </xf>
    <xf numFmtId="0" fontId="17" fillId="0" borderId="0" xfId="0" applyFont="1" applyAlignment="1">
      <alignment vertical="top"/>
    </xf>
    <xf numFmtId="0" fontId="17" fillId="0" borderId="0" xfId="0" applyFont="1" applyAlignment="1">
      <alignment vertical="center"/>
    </xf>
    <xf numFmtId="0" fontId="0" fillId="0" borderId="0" xfId="0" applyAlignment="1">
      <alignment horizontal="left" vertical="center" wrapText="1"/>
    </xf>
    <xf numFmtId="0" fontId="27" fillId="0" borderId="0" xfId="0" applyFont="1" applyAlignment="1">
      <alignment vertical="top" wrapText="1"/>
    </xf>
    <xf numFmtId="0" fontId="8" fillId="2" borderId="1" xfId="0" applyFont="1" applyFill="1" applyBorder="1" applyAlignment="1">
      <alignment horizontal="left" vertical="center" wrapText="1"/>
    </xf>
    <xf numFmtId="0" fontId="6" fillId="0" borderId="0" xfId="0" applyFont="1" applyAlignment="1">
      <alignment vertical="center" wrapText="1"/>
    </xf>
    <xf numFmtId="0" fontId="4" fillId="7" borderId="54" xfId="0" applyFont="1" applyFill="1" applyBorder="1" applyAlignment="1">
      <alignment wrapText="1"/>
    </xf>
    <xf numFmtId="0" fontId="4" fillId="7" borderId="48" xfId="0" applyFont="1" applyFill="1" applyBorder="1"/>
    <xf numFmtId="0" fontId="0" fillId="0" borderId="0" xfId="0" applyAlignment="1">
      <alignment horizontal="left"/>
    </xf>
    <xf numFmtId="0" fontId="4" fillId="7" borderId="24" xfId="0" applyFont="1" applyFill="1" applyBorder="1" applyAlignment="1">
      <alignment horizontal="left"/>
    </xf>
    <xf numFmtId="0" fontId="0" fillId="0" borderId="5" xfId="0" applyBorder="1" applyAlignment="1">
      <alignment horizontal="left" vertical="center" wrapText="1"/>
    </xf>
    <xf numFmtId="0" fontId="16" fillId="0" borderId="0" xfId="0" applyFont="1" applyAlignment="1">
      <alignment horizontal="left" vertical="top"/>
    </xf>
    <xf numFmtId="0" fontId="28" fillId="0" borderId="0" xfId="0" applyFont="1" applyAlignment="1">
      <alignment horizontal="left" vertical="top" wrapText="1"/>
    </xf>
    <xf numFmtId="0" fontId="29" fillId="0" borderId="0" xfId="4" applyAlignment="1">
      <alignment horizontal="left" vertical="center" wrapText="1"/>
    </xf>
    <xf numFmtId="0" fontId="0" fillId="0" borderId="10" xfId="0" applyBorder="1" applyAlignment="1">
      <alignment horizontal="left" vertical="center" wrapText="1"/>
    </xf>
    <xf numFmtId="0" fontId="13" fillId="3" borderId="40" xfId="2" applyFont="1" applyFill="1" applyBorder="1" applyAlignment="1">
      <alignment horizontal="center" vertical="center" wrapText="1"/>
    </xf>
    <xf numFmtId="0" fontId="13" fillId="3" borderId="32" xfId="2" applyFont="1" applyFill="1" applyBorder="1" applyAlignment="1">
      <alignment horizontal="center" vertical="center" wrapText="1"/>
    </xf>
    <xf numFmtId="0" fontId="13" fillId="3" borderId="40" xfId="2" applyFont="1" applyFill="1" applyBorder="1" applyAlignment="1">
      <alignment horizontal="left" vertical="center" wrapText="1"/>
    </xf>
    <xf numFmtId="0" fontId="26" fillId="3" borderId="32" xfId="2" applyFont="1" applyFill="1" applyBorder="1" applyAlignment="1">
      <alignment horizontal="center" vertical="center" wrapText="1"/>
    </xf>
    <xf numFmtId="0" fontId="13" fillId="3" borderId="59" xfId="2" applyFont="1" applyFill="1" applyBorder="1" applyAlignment="1">
      <alignment horizontal="left" vertical="center" wrapText="1"/>
    </xf>
    <xf numFmtId="0" fontId="13" fillId="3" borderId="62" xfId="2" applyFont="1" applyFill="1" applyBorder="1" applyAlignment="1">
      <alignment horizontal="center" vertical="center" wrapText="1"/>
    </xf>
    <xf numFmtId="0" fontId="32" fillId="0" borderId="0" xfId="0" applyFont="1" applyAlignment="1">
      <alignment horizontal="left" vertical="center"/>
    </xf>
    <xf numFmtId="0" fontId="13" fillId="3" borderId="64" xfId="2" applyFont="1" applyFill="1" applyBorder="1" applyAlignment="1">
      <alignment horizontal="center" vertical="center" wrapText="1"/>
    </xf>
    <xf numFmtId="0" fontId="8" fillId="2" borderId="34" xfId="0" applyFont="1" applyFill="1" applyBorder="1" applyAlignment="1">
      <alignment horizontal="left" vertical="center" wrapText="1"/>
    </xf>
    <xf numFmtId="0" fontId="8" fillId="2" borderId="41" xfId="0" applyFont="1" applyFill="1" applyBorder="1" applyAlignment="1">
      <alignment horizontal="left" vertical="center" wrapText="1"/>
    </xf>
    <xf numFmtId="0" fontId="8" fillId="2" borderId="52" xfId="0" applyFont="1" applyFill="1" applyBorder="1" applyAlignment="1">
      <alignment horizontal="center" vertical="center" wrapText="1"/>
    </xf>
    <xf numFmtId="0" fontId="8" fillId="2" borderId="41" xfId="0" applyFont="1" applyFill="1" applyBorder="1" applyAlignment="1">
      <alignment horizontal="center" vertical="center" wrapText="1"/>
    </xf>
    <xf numFmtId="0" fontId="8" fillId="2" borderId="36" xfId="0" applyFont="1" applyFill="1" applyBorder="1" applyAlignment="1">
      <alignment horizontal="center" vertical="center" wrapText="1"/>
    </xf>
    <xf numFmtId="0" fontId="13" fillId="3" borderId="66" xfId="2" applyFont="1" applyFill="1" applyBorder="1" applyAlignment="1">
      <alignment horizontal="center" vertical="center" wrapText="1"/>
    </xf>
    <xf numFmtId="0" fontId="17" fillId="4" borderId="67" xfId="0" applyFont="1" applyFill="1" applyBorder="1" applyAlignment="1">
      <alignment horizontal="center" vertical="center" wrapText="1"/>
    </xf>
    <xf numFmtId="0" fontId="17" fillId="4" borderId="35" xfId="0" applyFont="1" applyFill="1" applyBorder="1" applyAlignment="1">
      <alignment horizontal="center" vertical="center" wrapText="1"/>
    </xf>
    <xf numFmtId="0" fontId="17" fillId="4" borderId="36" xfId="0" applyFont="1" applyFill="1" applyBorder="1" applyAlignment="1">
      <alignment horizontal="center" vertical="center" wrapText="1"/>
    </xf>
    <xf numFmtId="0" fontId="17" fillId="4" borderId="52" xfId="0" applyFont="1" applyFill="1" applyBorder="1" applyAlignment="1">
      <alignment horizontal="center" vertical="center" wrapText="1"/>
    </xf>
    <xf numFmtId="0" fontId="17" fillId="4" borderId="61" xfId="0" applyFont="1" applyFill="1" applyBorder="1" applyAlignment="1">
      <alignment horizontal="center" vertical="center" wrapText="1"/>
    </xf>
    <xf numFmtId="0" fontId="12" fillId="3" borderId="60" xfId="2" applyFont="1" applyFill="1" applyBorder="1" applyAlignment="1">
      <alignment horizontal="center" vertical="center" wrapText="1"/>
    </xf>
    <xf numFmtId="0" fontId="13" fillId="3" borderId="32" xfId="2" applyFont="1" applyFill="1" applyBorder="1" applyAlignment="1">
      <alignment horizontal="left" vertical="center" wrapText="1"/>
    </xf>
    <xf numFmtId="0" fontId="13" fillId="3" borderId="68" xfId="2" applyFont="1" applyFill="1" applyBorder="1" applyAlignment="1">
      <alignment horizontal="center" vertical="center" wrapText="1"/>
    </xf>
    <xf numFmtId="0" fontId="13" fillId="3" borderId="69" xfId="2" applyFont="1" applyFill="1" applyBorder="1" applyAlignment="1">
      <alignment horizontal="center" vertical="center" wrapText="1"/>
    </xf>
    <xf numFmtId="0" fontId="13" fillId="3" borderId="56" xfId="2" applyFont="1" applyFill="1" applyBorder="1" applyAlignment="1">
      <alignment horizontal="center" vertical="center" wrapText="1"/>
    </xf>
    <xf numFmtId="0" fontId="13" fillId="3" borderId="38" xfId="2" applyFont="1" applyFill="1" applyBorder="1" applyAlignment="1">
      <alignment horizontal="center" vertical="center" wrapText="1"/>
    </xf>
    <xf numFmtId="0" fontId="6" fillId="9" borderId="63" xfId="0" applyFont="1" applyFill="1" applyBorder="1" applyAlignment="1">
      <alignment horizontal="center" vertical="center"/>
    </xf>
    <xf numFmtId="0" fontId="20" fillId="9" borderId="14" xfId="0" applyFont="1" applyFill="1" applyBorder="1" applyAlignment="1">
      <alignment vertical="top" wrapText="1"/>
    </xf>
    <xf numFmtId="0" fontId="20" fillId="9" borderId="14" xfId="0" applyFont="1" applyFill="1" applyBorder="1" applyAlignment="1">
      <alignment vertical="top"/>
    </xf>
    <xf numFmtId="0" fontId="6" fillId="9" borderId="14" xfId="0" applyFont="1" applyFill="1" applyBorder="1"/>
    <xf numFmtId="0" fontId="21" fillId="9" borderId="14" xfId="0" applyFont="1" applyFill="1" applyBorder="1" applyAlignment="1">
      <alignment horizontal="left" vertical="top" wrapText="1"/>
    </xf>
    <xf numFmtId="0" fontId="21" fillId="9" borderId="30" xfId="0" applyFont="1" applyFill="1" applyBorder="1" applyAlignment="1">
      <alignment horizontal="left" vertical="top" wrapText="1"/>
    </xf>
    <xf numFmtId="0" fontId="6" fillId="9" borderId="18" xfId="0" applyFont="1" applyFill="1" applyBorder="1" applyAlignment="1">
      <alignment horizontal="center" vertical="center"/>
    </xf>
    <xf numFmtId="0" fontId="6" fillId="9" borderId="21" xfId="0" applyFont="1" applyFill="1" applyBorder="1"/>
    <xf numFmtId="0" fontId="21" fillId="9" borderId="63" xfId="0" applyFont="1" applyFill="1" applyBorder="1" applyAlignment="1">
      <alignment horizontal="center" vertical="center" wrapText="1"/>
    </xf>
    <xf numFmtId="0" fontId="21" fillId="9" borderId="18" xfId="0" applyFont="1" applyFill="1" applyBorder="1" applyAlignment="1">
      <alignment horizontal="center" vertical="center" wrapText="1"/>
    </xf>
    <xf numFmtId="0" fontId="22" fillId="9" borderId="14" xfId="0" applyFont="1" applyFill="1" applyBorder="1" applyAlignment="1">
      <alignment vertical="top"/>
    </xf>
    <xf numFmtId="0" fontId="33" fillId="0" borderId="0" xfId="0" applyFont="1" applyAlignment="1">
      <alignment vertical="center" wrapText="1"/>
    </xf>
    <xf numFmtId="0" fontId="25" fillId="9" borderId="63" xfId="0" applyFont="1" applyFill="1" applyBorder="1" applyAlignment="1">
      <alignment horizontal="center" vertical="center"/>
    </xf>
    <xf numFmtId="0" fontId="23" fillId="9" borderId="14" xfId="0" applyFont="1" applyFill="1" applyBorder="1" applyAlignment="1">
      <alignment horizontal="left" vertical="center"/>
    </xf>
    <xf numFmtId="0" fontId="32" fillId="0" borderId="0" xfId="0" applyFont="1" applyAlignment="1">
      <alignment vertical="center"/>
    </xf>
    <xf numFmtId="0" fontId="23" fillId="9" borderId="21" xfId="0" applyFont="1" applyFill="1" applyBorder="1" applyAlignment="1">
      <alignment horizontal="left" vertical="center"/>
    </xf>
    <xf numFmtId="0" fontId="34" fillId="0" borderId="0" xfId="0" applyFont="1" applyAlignment="1">
      <alignment vertical="top"/>
    </xf>
    <xf numFmtId="0" fontId="23" fillId="9" borderId="30" xfId="0" applyFont="1" applyFill="1" applyBorder="1"/>
    <xf numFmtId="0" fontId="35" fillId="10" borderId="35" xfId="0" applyFont="1" applyFill="1" applyBorder="1" applyAlignment="1">
      <alignment vertical="center" wrapText="1"/>
    </xf>
    <xf numFmtId="0" fontId="35" fillId="10" borderId="35" xfId="0" applyFont="1" applyFill="1" applyBorder="1" applyAlignment="1">
      <alignment vertical="center"/>
    </xf>
    <xf numFmtId="0" fontId="35" fillId="10" borderId="36" xfId="0" applyFont="1" applyFill="1" applyBorder="1" applyAlignment="1">
      <alignment vertical="center"/>
    </xf>
    <xf numFmtId="0" fontId="35" fillId="2" borderId="0" xfId="0" applyFont="1" applyFill="1" applyAlignment="1">
      <alignment horizontal="center" vertical="center"/>
    </xf>
    <xf numFmtId="0" fontId="35" fillId="2" borderId="0" xfId="0" applyFont="1" applyFill="1" applyAlignment="1">
      <alignment vertical="top"/>
    </xf>
    <xf numFmtId="0" fontId="23" fillId="9" borderId="25" xfId="0" applyFont="1" applyFill="1" applyBorder="1"/>
    <xf numFmtId="0" fontId="31" fillId="0" borderId="0" xfId="0" applyFont="1" applyAlignment="1">
      <alignment vertical="center"/>
    </xf>
    <xf numFmtId="0" fontId="35" fillId="0" borderId="0" xfId="0" applyFont="1"/>
    <xf numFmtId="0" fontId="35" fillId="2" borderId="0" xfId="0" applyFont="1" applyFill="1"/>
    <xf numFmtId="0" fontId="35" fillId="0" borderId="0" xfId="0" applyFont="1" applyAlignment="1">
      <alignment vertical="top"/>
    </xf>
    <xf numFmtId="0" fontId="36" fillId="2" borderId="0" xfId="0" applyFont="1" applyFill="1" applyAlignment="1">
      <alignment horizontal="left" vertical="top" wrapText="1"/>
    </xf>
    <xf numFmtId="0" fontId="37" fillId="2" borderId="0" xfId="0" applyFont="1" applyFill="1"/>
    <xf numFmtId="0" fontId="35" fillId="0" borderId="0" xfId="0" applyFont="1" applyAlignment="1">
      <alignment horizontal="center" vertical="top"/>
    </xf>
    <xf numFmtId="0" fontId="8" fillId="2" borderId="18" xfId="0" applyFont="1" applyFill="1" applyBorder="1" applyAlignment="1">
      <alignment horizontal="center" vertical="center" wrapText="1"/>
    </xf>
    <xf numFmtId="0" fontId="44" fillId="13" borderId="28" xfId="8" applyFont="1" applyFill="1" applyBorder="1" applyAlignment="1">
      <alignment horizontal="center" vertical="center" wrapText="1"/>
    </xf>
    <xf numFmtId="0" fontId="44" fillId="13" borderId="11" xfId="8" applyFont="1" applyFill="1" applyBorder="1" applyAlignment="1">
      <alignment vertical="center" wrapText="1"/>
    </xf>
    <xf numFmtId="0" fontId="44" fillId="13" borderId="11" xfId="8" applyFont="1" applyFill="1" applyBorder="1" applyAlignment="1">
      <alignment horizontal="center" vertical="center" wrapText="1"/>
    </xf>
    <xf numFmtId="0" fontId="44" fillId="13" borderId="26" xfId="8" applyFont="1" applyFill="1" applyBorder="1" applyAlignment="1">
      <alignment horizontal="center" vertical="center" wrapText="1"/>
    </xf>
    <xf numFmtId="0" fontId="44" fillId="13" borderId="5" xfId="8" applyFont="1" applyFill="1" applyBorder="1" applyAlignment="1">
      <alignment horizontal="center" vertical="center" wrapText="1"/>
    </xf>
    <xf numFmtId="0" fontId="44" fillId="13" borderId="71" xfId="8" applyFont="1" applyFill="1" applyBorder="1" applyAlignment="1">
      <alignment horizontal="center" vertical="center" wrapText="1"/>
    </xf>
    <xf numFmtId="0" fontId="44" fillId="13" borderId="27" xfId="8" applyFont="1" applyFill="1" applyBorder="1" applyAlignment="1">
      <alignment horizontal="center" vertical="center" wrapText="1"/>
    </xf>
    <xf numFmtId="0" fontId="41" fillId="0" borderId="0" xfId="0" applyFont="1" applyAlignment="1">
      <alignment horizontal="center" vertical="center"/>
    </xf>
    <xf numFmtId="0" fontId="2" fillId="0" borderId="0" xfId="0" applyFont="1" applyAlignment="1">
      <alignment vertical="top"/>
    </xf>
    <xf numFmtId="0" fontId="42" fillId="0" borderId="0" xfId="0" applyFont="1" applyAlignment="1">
      <alignment vertical="top"/>
    </xf>
    <xf numFmtId="0" fontId="18" fillId="0" borderId="0" xfId="0" applyFont="1" applyAlignment="1">
      <alignment horizontal="left" vertical="top"/>
    </xf>
    <xf numFmtId="0" fontId="43" fillId="0" borderId="0" xfId="0" applyFont="1" applyAlignment="1">
      <alignment horizontal="center" vertical="center"/>
    </xf>
    <xf numFmtId="0" fontId="43" fillId="0" borderId="0" xfId="0" applyFont="1" applyAlignment="1">
      <alignment vertical="top"/>
    </xf>
    <xf numFmtId="0" fontId="2" fillId="0" borderId="0" xfId="0" applyFont="1"/>
    <xf numFmtId="0" fontId="2" fillId="0" borderId="0" xfId="0" applyFont="1" applyAlignment="1">
      <alignment horizontal="center" vertical="center"/>
    </xf>
    <xf numFmtId="0" fontId="18" fillId="11" borderId="5" xfId="0" applyFont="1" applyFill="1" applyBorder="1" applyAlignment="1">
      <alignment horizontal="left" vertical="center" wrapText="1"/>
    </xf>
    <xf numFmtId="0" fontId="18" fillId="12" borderId="5" xfId="0" applyFont="1" applyFill="1" applyBorder="1" applyAlignment="1">
      <alignment horizontal="center" vertical="center" wrapText="1"/>
    </xf>
    <xf numFmtId="0" fontId="2" fillId="0" borderId="0" xfId="0" applyFont="1" applyAlignment="1">
      <alignment horizontal="center"/>
    </xf>
    <xf numFmtId="0" fontId="33" fillId="0" borderId="0" xfId="0" applyFont="1" applyAlignment="1">
      <alignment horizontal="left" vertical="center" wrapText="1"/>
    </xf>
    <xf numFmtId="0" fontId="21" fillId="9" borderId="21" xfId="0" applyFont="1" applyFill="1" applyBorder="1" applyAlignment="1">
      <alignment horizontal="left" vertical="top" wrapText="1"/>
    </xf>
    <xf numFmtId="0" fontId="21" fillId="9" borderId="25" xfId="0" applyFont="1" applyFill="1" applyBorder="1" applyAlignment="1">
      <alignment horizontal="left" vertical="top" wrapText="1"/>
    </xf>
    <xf numFmtId="0" fontId="8" fillId="2" borderId="61" xfId="0" applyFont="1" applyFill="1" applyBorder="1" applyAlignment="1">
      <alignment horizontal="center" vertical="center" wrapText="1"/>
    </xf>
    <xf numFmtId="0" fontId="13" fillId="3" borderId="65" xfId="2" applyFont="1" applyFill="1" applyBorder="1" applyAlignment="1">
      <alignment horizontal="center" vertical="center" wrapText="1"/>
    </xf>
    <xf numFmtId="0" fontId="17" fillId="4" borderId="0" xfId="0" applyFont="1" applyFill="1" applyAlignment="1">
      <alignment horizontal="center" vertical="center" wrapText="1"/>
    </xf>
    <xf numFmtId="0" fontId="21" fillId="9" borderId="21" xfId="0" applyFont="1" applyFill="1" applyBorder="1" applyAlignment="1">
      <alignment vertical="top" wrapText="1"/>
    </xf>
    <xf numFmtId="0" fontId="21" fillId="9" borderId="25" xfId="0" applyFont="1" applyFill="1" applyBorder="1" applyAlignment="1">
      <alignment vertical="top" wrapText="1"/>
    </xf>
    <xf numFmtId="0" fontId="8" fillId="2" borderId="0" xfId="0" applyFont="1" applyFill="1" applyAlignment="1">
      <alignment horizontal="center" vertical="center" wrapText="1"/>
    </xf>
    <xf numFmtId="0" fontId="35" fillId="10" borderId="0" xfId="0" applyFont="1" applyFill="1" applyAlignment="1">
      <alignment vertical="center"/>
    </xf>
    <xf numFmtId="0" fontId="17" fillId="4" borderId="5" xfId="0" applyFont="1" applyFill="1" applyBorder="1" applyAlignment="1">
      <alignment horizontal="center" vertical="center" wrapText="1"/>
    </xf>
    <xf numFmtId="0" fontId="1" fillId="0" borderId="0" xfId="0" applyFont="1" applyAlignment="1">
      <alignment horizontal="center" vertical="center"/>
    </xf>
    <xf numFmtId="0" fontId="8" fillId="2" borderId="72" xfId="0" applyFont="1" applyFill="1" applyBorder="1" applyAlignment="1">
      <alignment horizontal="left" vertical="center" wrapText="1"/>
    </xf>
    <xf numFmtId="0" fontId="8" fillId="2" borderId="72" xfId="0" applyFont="1" applyFill="1" applyBorder="1" applyAlignment="1">
      <alignment horizontal="center" vertical="center" wrapText="1"/>
    </xf>
    <xf numFmtId="0" fontId="8" fillId="2" borderId="34" xfId="0" applyFont="1" applyFill="1" applyBorder="1" applyAlignment="1">
      <alignment horizontal="center" vertical="center" wrapText="1"/>
    </xf>
    <xf numFmtId="0" fontId="2" fillId="0" borderId="0" xfId="0" applyFont="1" applyAlignment="1">
      <alignment horizontal="center" vertical="top"/>
    </xf>
    <xf numFmtId="0" fontId="12" fillId="3" borderId="73" xfId="2" applyFont="1" applyFill="1" applyBorder="1" applyAlignment="1">
      <alignment horizontal="center" vertical="center" wrapText="1"/>
    </xf>
    <xf numFmtId="0" fontId="12" fillId="3" borderId="74" xfId="2" applyFont="1" applyFill="1" applyBorder="1" applyAlignment="1">
      <alignment horizontal="center" vertical="center" wrapText="1"/>
    </xf>
    <xf numFmtId="0" fontId="8" fillId="0" borderId="0" xfId="0" applyFont="1" applyAlignment="1">
      <alignment horizontal="center" vertical="center"/>
    </xf>
    <xf numFmtId="0" fontId="17" fillId="0" borderId="0" xfId="0" applyFont="1" applyAlignment="1">
      <alignment horizontal="center" vertical="center" wrapText="1"/>
    </xf>
    <xf numFmtId="0" fontId="35" fillId="0" borderId="0" xfId="0" applyFont="1" applyAlignment="1">
      <alignment horizontal="center" vertical="center"/>
    </xf>
    <xf numFmtId="0" fontId="13" fillId="3" borderId="31" xfId="2" applyFont="1" applyFill="1" applyBorder="1" applyAlignment="1">
      <alignment horizontal="center" vertical="center" wrapText="1"/>
    </xf>
    <xf numFmtId="0" fontId="13" fillId="3" borderId="77" xfId="2" applyFont="1" applyFill="1" applyBorder="1" applyAlignment="1">
      <alignment horizontal="center" vertical="center" wrapText="1"/>
    </xf>
    <xf numFmtId="0" fontId="13" fillId="3" borderId="78" xfId="2" applyFont="1" applyFill="1" applyBorder="1" applyAlignment="1">
      <alignment horizontal="center" vertical="center" wrapText="1"/>
    </xf>
    <xf numFmtId="0" fontId="13" fillId="3" borderId="44" xfId="2" applyFont="1" applyFill="1" applyBorder="1" applyAlignment="1">
      <alignment horizontal="center" vertical="center" wrapText="1"/>
    </xf>
    <xf numFmtId="0" fontId="13" fillId="3" borderId="43" xfId="2" applyFont="1" applyFill="1" applyBorder="1" applyAlignment="1">
      <alignment horizontal="center" vertical="center" wrapText="1"/>
    </xf>
    <xf numFmtId="0" fontId="8" fillId="4" borderId="1" xfId="0" applyFont="1" applyFill="1" applyBorder="1" applyAlignment="1">
      <alignment horizontal="left" vertical="center" wrapText="1"/>
    </xf>
    <xf numFmtId="0" fontId="8" fillId="4" borderId="67" xfId="0" applyFont="1" applyFill="1" applyBorder="1" applyAlignment="1">
      <alignment horizontal="left" vertical="center" wrapText="1"/>
    </xf>
    <xf numFmtId="0" fontId="8" fillId="0" borderId="1" xfId="0" applyFont="1" applyBorder="1" applyAlignment="1">
      <alignment horizontal="left" vertical="center" wrapText="1"/>
    </xf>
    <xf numFmtId="0" fontId="8" fillId="4" borderId="67" xfId="0" applyFont="1" applyFill="1" applyBorder="1" applyAlignment="1">
      <alignment horizontal="center" vertical="center" wrapText="1"/>
    </xf>
    <xf numFmtId="0" fontId="8" fillId="2" borderId="28" xfId="0" applyFont="1" applyFill="1" applyBorder="1" applyAlignment="1">
      <alignment horizontal="left" vertical="center" wrapText="1"/>
    </xf>
    <xf numFmtId="0" fontId="13" fillId="3" borderId="19" xfId="2" applyFont="1" applyFill="1" applyBorder="1" applyAlignment="1">
      <alignment horizontal="center" vertical="center" wrapText="1"/>
    </xf>
    <xf numFmtId="0" fontId="13" fillId="3" borderId="74" xfId="2" applyFont="1" applyFill="1" applyBorder="1" applyAlignment="1">
      <alignment horizontal="center" vertical="center" wrapText="1"/>
    </xf>
    <xf numFmtId="0" fontId="17" fillId="14" borderId="53" xfId="0" applyFont="1" applyFill="1" applyBorder="1" applyAlignment="1">
      <alignment horizontal="center" vertical="center" wrapText="1"/>
    </xf>
    <xf numFmtId="0" fontId="17" fillId="14" borderId="11" xfId="0" applyFont="1" applyFill="1" applyBorder="1" applyAlignment="1">
      <alignment horizontal="center" vertical="center" wrapText="1"/>
    </xf>
    <xf numFmtId="0" fontId="17" fillId="14" borderId="47" xfId="0" applyFont="1" applyFill="1" applyBorder="1" applyAlignment="1">
      <alignment horizontal="center" vertical="center" wrapText="1"/>
    </xf>
    <xf numFmtId="0" fontId="17" fillId="14" borderId="52" xfId="0" applyFont="1" applyFill="1" applyBorder="1" applyAlignment="1">
      <alignment horizontal="center" vertical="center" wrapText="1"/>
    </xf>
    <xf numFmtId="0" fontId="15" fillId="0" borderId="0" xfId="0" applyFont="1" applyAlignment="1">
      <alignment horizontal="left" vertical="top" wrapText="1"/>
    </xf>
    <xf numFmtId="0" fontId="5" fillId="0" borderId="0" xfId="0" applyFont="1" applyAlignment="1">
      <alignment vertical="top"/>
    </xf>
    <xf numFmtId="0" fontId="8" fillId="0" borderId="0" xfId="0" applyFont="1" applyAlignment="1">
      <alignment horizontal="left" vertical="center"/>
    </xf>
    <xf numFmtId="0" fontId="17" fillId="14" borderId="5" xfId="0" applyFont="1" applyFill="1" applyBorder="1" applyAlignment="1">
      <alignment horizontal="center" vertical="center" wrapText="1"/>
    </xf>
    <xf numFmtId="0" fontId="17" fillId="8" borderId="53" xfId="0" applyFont="1" applyFill="1" applyBorder="1" applyAlignment="1">
      <alignment horizontal="center" vertical="center" wrapText="1"/>
    </xf>
    <xf numFmtId="0" fontId="17" fillId="8" borderId="11" xfId="0" applyFont="1" applyFill="1" applyBorder="1" applyAlignment="1">
      <alignment horizontal="center" vertical="center" wrapText="1"/>
    </xf>
    <xf numFmtId="0" fontId="17" fillId="8" borderId="47" xfId="0" applyFont="1" applyFill="1" applyBorder="1" applyAlignment="1">
      <alignment horizontal="center" vertical="center" wrapText="1"/>
    </xf>
    <xf numFmtId="0" fontId="17" fillId="8" borderId="50" xfId="0" applyFont="1" applyFill="1" applyBorder="1" applyAlignment="1">
      <alignment horizontal="center" vertical="center" wrapText="1"/>
    </xf>
    <xf numFmtId="0" fontId="17" fillId="8" borderId="73" xfId="0" applyFont="1" applyFill="1" applyBorder="1" applyAlignment="1">
      <alignment horizontal="center" vertical="center" wrapText="1"/>
    </xf>
    <xf numFmtId="0" fontId="17" fillId="8" borderId="7" xfId="0" applyFont="1" applyFill="1" applyBorder="1" applyAlignment="1">
      <alignment horizontal="center" vertical="center" wrapText="1"/>
    </xf>
    <xf numFmtId="0" fontId="17" fillId="8" borderId="6" xfId="0" applyFont="1" applyFill="1" applyBorder="1" applyAlignment="1">
      <alignment horizontal="center" vertical="center" wrapText="1"/>
    </xf>
    <xf numFmtId="0" fontId="17" fillId="8" borderId="5" xfId="0" applyFont="1" applyFill="1" applyBorder="1" applyAlignment="1">
      <alignment horizontal="center" vertical="center" wrapText="1"/>
    </xf>
    <xf numFmtId="0" fontId="17" fillId="8" borderId="52" xfId="0" applyFont="1" applyFill="1" applyBorder="1" applyAlignment="1">
      <alignment horizontal="center" vertical="center" wrapText="1"/>
    </xf>
    <xf numFmtId="0" fontId="17" fillId="8" borderId="35" xfId="0" applyFont="1" applyFill="1" applyBorder="1" applyAlignment="1">
      <alignment horizontal="center" vertical="center" wrapText="1"/>
    </xf>
    <xf numFmtId="0" fontId="17" fillId="8" borderId="8" xfId="0" applyFont="1" applyFill="1" applyBorder="1" applyAlignment="1">
      <alignment horizontal="center" vertical="center" wrapText="1"/>
    </xf>
    <xf numFmtId="0" fontId="17" fillId="8" borderId="9" xfId="0" applyFont="1" applyFill="1" applyBorder="1" applyAlignment="1">
      <alignment horizontal="center" vertical="center" wrapText="1"/>
    </xf>
    <xf numFmtId="0" fontId="17" fillId="8" borderId="36" xfId="0" applyFont="1" applyFill="1" applyBorder="1" applyAlignment="1">
      <alignment horizontal="center" vertical="center" wrapText="1"/>
    </xf>
    <xf numFmtId="0" fontId="17" fillId="8" borderId="2" xfId="0" applyFont="1" applyFill="1" applyBorder="1" applyAlignment="1">
      <alignment horizontal="center" vertical="center" wrapText="1"/>
    </xf>
    <xf numFmtId="0" fontId="17" fillId="8" borderId="49" xfId="0" applyFont="1" applyFill="1" applyBorder="1" applyAlignment="1">
      <alignment horizontal="center" vertical="center" wrapText="1"/>
    </xf>
    <xf numFmtId="0" fontId="14" fillId="0" borderId="0" xfId="0" applyFont="1" applyAlignment="1">
      <alignment horizontal="center" vertical="top"/>
    </xf>
    <xf numFmtId="0" fontId="8" fillId="8" borderId="67" xfId="0" applyFont="1" applyFill="1" applyBorder="1" applyAlignment="1">
      <alignment horizontal="left" vertical="center" wrapText="1"/>
    </xf>
    <xf numFmtId="0" fontId="8" fillId="8" borderId="33" xfId="0" applyFont="1" applyFill="1" applyBorder="1" applyAlignment="1">
      <alignment horizontal="left" vertical="center" wrapText="1"/>
    </xf>
    <xf numFmtId="0" fontId="8" fillId="8" borderId="35" xfId="0" applyFont="1" applyFill="1" applyBorder="1" applyAlignment="1">
      <alignment horizontal="left" vertical="center" wrapText="1"/>
    </xf>
    <xf numFmtId="0" fontId="8" fillId="8" borderId="1" xfId="0" applyFont="1" applyFill="1" applyBorder="1" applyAlignment="1">
      <alignment horizontal="left" vertical="center" wrapText="1"/>
    </xf>
    <xf numFmtId="0" fontId="17" fillId="8" borderId="15" xfId="0" applyFont="1" applyFill="1" applyBorder="1" applyAlignment="1">
      <alignment horizontal="center" vertical="center" wrapText="1"/>
    </xf>
    <xf numFmtId="0" fontId="13" fillId="3" borderId="60" xfId="2" applyFont="1" applyFill="1" applyBorder="1" applyAlignment="1">
      <alignment horizontal="center" vertical="center" wrapText="1"/>
    </xf>
    <xf numFmtId="0" fontId="0" fillId="10" borderId="45" xfId="0" applyFill="1" applyBorder="1" applyAlignment="1">
      <alignment vertical="center"/>
    </xf>
    <xf numFmtId="0" fontId="17" fillId="8" borderId="23" xfId="0" applyFont="1" applyFill="1" applyBorder="1" applyAlignment="1">
      <alignment horizontal="center" vertical="center" wrapText="1"/>
    </xf>
    <xf numFmtId="0" fontId="17" fillId="8" borderId="3" xfId="0" applyFont="1" applyFill="1" applyBorder="1" applyAlignment="1">
      <alignment horizontal="center" vertical="center" wrapText="1"/>
    </xf>
    <xf numFmtId="0" fontId="17" fillId="8" borderId="22" xfId="0" applyFont="1" applyFill="1" applyBorder="1" applyAlignment="1">
      <alignment horizontal="center" vertical="center" wrapText="1"/>
    </xf>
    <xf numFmtId="0" fontId="17" fillId="8" borderId="20" xfId="0" applyFont="1" applyFill="1" applyBorder="1" applyAlignment="1">
      <alignment horizontal="center" vertical="center" wrapText="1"/>
    </xf>
    <xf numFmtId="0" fontId="17" fillId="8" borderId="33" xfId="0" applyFont="1" applyFill="1" applyBorder="1" applyAlignment="1">
      <alignment horizontal="center" vertical="center" wrapText="1"/>
    </xf>
    <xf numFmtId="0" fontId="17" fillId="8" borderId="1" xfId="0" applyFont="1" applyFill="1" applyBorder="1" applyAlignment="1">
      <alignment horizontal="center" vertical="center" wrapText="1"/>
    </xf>
    <xf numFmtId="0" fontId="17" fillId="8" borderId="42" xfId="0" applyFont="1" applyFill="1" applyBorder="1" applyAlignment="1">
      <alignment horizontal="center" vertical="center" wrapText="1"/>
    </xf>
    <xf numFmtId="0" fontId="17" fillId="8" borderId="67" xfId="0" applyFont="1" applyFill="1" applyBorder="1" applyAlignment="1">
      <alignment horizontal="center" vertical="center" wrapText="1"/>
    </xf>
    <xf numFmtId="0" fontId="0" fillId="10" borderId="79" xfId="0" applyFill="1" applyBorder="1" applyAlignment="1">
      <alignment vertical="center"/>
    </xf>
    <xf numFmtId="0" fontId="8" fillId="0" borderId="67" xfId="0" applyFont="1" applyBorder="1" applyAlignment="1">
      <alignment horizontal="left" vertical="center" wrapText="1"/>
    </xf>
    <xf numFmtId="0" fontId="8" fillId="2" borderId="67" xfId="0" applyFont="1" applyFill="1" applyBorder="1" applyAlignment="1">
      <alignment horizontal="center" vertical="center" wrapText="1"/>
    </xf>
    <xf numFmtId="0" fontId="6" fillId="5" borderId="14" xfId="0" applyFont="1" applyFill="1" applyBorder="1"/>
    <xf numFmtId="0" fontId="23" fillId="5" borderId="30" xfId="0" applyFont="1" applyFill="1" applyBorder="1"/>
    <xf numFmtId="0" fontId="21" fillId="5" borderId="21" xfId="0" applyFont="1" applyFill="1" applyBorder="1" applyAlignment="1">
      <alignment vertical="top" wrapText="1"/>
    </xf>
    <xf numFmtId="0" fontId="21" fillId="5" borderId="25" xfId="0" applyFont="1" applyFill="1" applyBorder="1" applyAlignment="1">
      <alignment vertical="top" wrapText="1"/>
    </xf>
    <xf numFmtId="0" fontId="2" fillId="5" borderId="14" xfId="0" applyFont="1" applyFill="1" applyBorder="1"/>
    <xf numFmtId="0" fontId="2" fillId="5" borderId="21" xfId="0" applyFont="1" applyFill="1" applyBorder="1"/>
    <xf numFmtId="0" fontId="4" fillId="7" borderId="82" xfId="0" applyFont="1" applyFill="1" applyBorder="1" applyAlignment="1">
      <alignment horizontal="left" vertical="top" wrapText="1"/>
    </xf>
    <xf numFmtId="0" fontId="4" fillId="7" borderId="75" xfId="0" applyFont="1" applyFill="1" applyBorder="1"/>
    <xf numFmtId="0" fontId="0" fillId="0" borderId="82" xfId="0" applyBorder="1" applyAlignment="1">
      <alignment horizontal="left" vertical="center" wrapText="1"/>
    </xf>
    <xf numFmtId="0" fontId="0" fillId="5" borderId="34" xfId="0" applyFill="1" applyBorder="1" applyAlignment="1">
      <alignment vertical="center" textRotation="90" wrapText="1"/>
    </xf>
    <xf numFmtId="0" fontId="44" fillId="13" borderId="12" xfId="8" applyFont="1" applyFill="1" applyBorder="1" applyAlignment="1">
      <alignment horizontal="center" vertical="center" wrapText="1"/>
    </xf>
    <xf numFmtId="0" fontId="44" fillId="13" borderId="46" xfId="8" applyFont="1" applyFill="1" applyBorder="1" applyAlignment="1">
      <alignment horizontal="center" vertical="center" wrapText="1"/>
    </xf>
    <xf numFmtId="0" fontId="0" fillId="0" borderId="16" xfId="0" applyBorder="1" applyAlignment="1">
      <alignment horizontal="left" vertical="center" wrapText="1"/>
    </xf>
    <xf numFmtId="0" fontId="0" fillId="0" borderId="9" xfId="0" applyBorder="1" applyAlignment="1">
      <alignment horizontal="left" vertical="center" wrapText="1"/>
    </xf>
    <xf numFmtId="0" fontId="17" fillId="8" borderId="2" xfId="0" applyFont="1" applyFill="1" applyBorder="1" applyAlignment="1">
      <alignment horizontal="center" vertical="center"/>
    </xf>
    <xf numFmtId="0" fontId="17" fillId="8" borderId="5" xfId="0" applyFont="1" applyFill="1" applyBorder="1" applyAlignment="1">
      <alignment horizontal="center" vertical="center"/>
    </xf>
    <xf numFmtId="0" fontId="17" fillId="4" borderId="11" xfId="0" applyFont="1" applyFill="1" applyBorder="1" applyAlignment="1">
      <alignment horizontal="center" vertical="center"/>
    </xf>
    <xf numFmtId="0" fontId="17" fillId="8" borderId="45" xfId="0" applyFont="1" applyFill="1" applyBorder="1" applyAlignment="1">
      <alignment horizontal="center" vertical="center"/>
    </xf>
    <xf numFmtId="0" fontId="17" fillId="4" borderId="5" xfId="0" applyFont="1" applyFill="1" applyBorder="1" applyAlignment="1">
      <alignment horizontal="center" vertical="center"/>
    </xf>
    <xf numFmtId="0" fontId="16" fillId="8" borderId="5" xfId="0" applyFont="1" applyFill="1" applyBorder="1" applyAlignment="1">
      <alignment horizontal="center" vertical="center"/>
    </xf>
    <xf numFmtId="0" fontId="17" fillId="8" borderId="79" xfId="0" applyFont="1" applyFill="1" applyBorder="1" applyAlignment="1">
      <alignment horizontal="center" vertical="center"/>
    </xf>
    <xf numFmtId="0" fontId="13" fillId="3" borderId="84" xfId="2" applyFont="1" applyFill="1" applyBorder="1" applyAlignment="1">
      <alignment horizontal="center" vertical="center" wrapText="1"/>
    </xf>
    <xf numFmtId="0" fontId="17" fillId="8" borderId="49" xfId="0" applyFont="1" applyFill="1" applyBorder="1" applyAlignment="1">
      <alignment horizontal="center" vertical="center"/>
    </xf>
    <xf numFmtId="0" fontId="17" fillId="8" borderId="8" xfId="0" applyFont="1" applyFill="1" applyBorder="1" applyAlignment="1">
      <alignment horizontal="center" vertical="center"/>
    </xf>
    <xf numFmtId="0" fontId="16" fillId="8" borderId="8" xfId="0" applyFont="1" applyFill="1" applyBorder="1" applyAlignment="1">
      <alignment horizontal="center" vertical="center"/>
    </xf>
    <xf numFmtId="0" fontId="17" fillId="4" borderId="8" xfId="0" applyFont="1" applyFill="1" applyBorder="1" applyAlignment="1">
      <alignment horizontal="center" vertical="center"/>
    </xf>
    <xf numFmtId="0" fontId="17" fillId="4" borderId="55" xfId="0" applyFont="1" applyFill="1" applyBorder="1" applyAlignment="1">
      <alignment horizontal="center" vertical="center"/>
    </xf>
    <xf numFmtId="0" fontId="12" fillId="3" borderId="63" xfId="2" applyFont="1" applyFill="1" applyBorder="1" applyAlignment="1">
      <alignment horizontal="center" vertical="center" wrapText="1"/>
    </xf>
    <xf numFmtId="0" fontId="13" fillId="3" borderId="37" xfId="2" applyFont="1" applyFill="1" applyBorder="1" applyAlignment="1">
      <alignment horizontal="center" vertical="center" wrapText="1"/>
    </xf>
    <xf numFmtId="0" fontId="8" fillId="4" borderId="33" xfId="0" applyFont="1" applyFill="1" applyBorder="1" applyAlignment="1">
      <alignment horizontal="left" vertical="center" wrapText="1"/>
    </xf>
    <xf numFmtId="0" fontId="0" fillId="5" borderId="61" xfId="0" applyFill="1" applyBorder="1" applyAlignment="1">
      <alignment vertical="center" textRotation="90" wrapText="1"/>
    </xf>
    <xf numFmtId="0" fontId="13" fillId="3" borderId="88" xfId="2" applyFont="1" applyFill="1" applyBorder="1" applyAlignment="1">
      <alignment horizontal="center" vertical="center" wrapText="1"/>
    </xf>
    <xf numFmtId="0" fontId="46" fillId="11" borderId="5" xfId="0" applyFont="1" applyFill="1" applyBorder="1" applyAlignment="1">
      <alignment horizontal="left" vertical="center" wrapText="1"/>
    </xf>
    <xf numFmtId="0" fontId="43" fillId="11" borderId="0" xfId="0" applyFont="1" applyFill="1" applyAlignment="1">
      <alignment horizontal="left" vertical="center"/>
    </xf>
    <xf numFmtId="0" fontId="47" fillId="11" borderId="5" xfId="0" applyFont="1" applyFill="1" applyBorder="1" applyAlignment="1">
      <alignment horizontal="left" vertical="center" wrapText="1"/>
    </xf>
    <xf numFmtId="0" fontId="48" fillId="0" borderId="0" xfId="0" applyFont="1" applyAlignment="1">
      <alignment vertical="top"/>
    </xf>
    <xf numFmtId="0" fontId="0" fillId="0" borderId="5" xfId="0" applyBorder="1" applyAlignment="1">
      <alignment horizontal="center" vertical="center"/>
    </xf>
    <xf numFmtId="0" fontId="0" fillId="0" borderId="5" xfId="0" applyBorder="1" applyAlignment="1">
      <alignment vertical="center" wrapText="1"/>
    </xf>
    <xf numFmtId="0" fontId="6" fillId="0" borderId="5" xfId="0" applyFont="1" applyBorder="1" applyAlignment="1">
      <alignment vertical="center" wrapText="1"/>
    </xf>
    <xf numFmtId="17" fontId="0" fillId="0" borderId="5" xfId="0" quotePrefix="1" applyNumberFormat="1" applyBorder="1" applyAlignment="1">
      <alignment horizontal="center" vertical="center"/>
    </xf>
    <xf numFmtId="0" fontId="8" fillId="0" borderId="35" xfId="0" applyFont="1" applyBorder="1" applyAlignment="1">
      <alignment horizontal="left" vertical="center" wrapText="1"/>
    </xf>
    <xf numFmtId="0" fontId="0" fillId="0" borderId="35" xfId="0" applyBorder="1" applyAlignment="1">
      <alignment horizontal="left" vertical="center" wrapText="1"/>
    </xf>
    <xf numFmtId="0" fontId="8" fillId="0" borderId="35" xfId="0" applyFont="1" applyBorder="1" applyAlignment="1">
      <alignment horizontal="center" vertical="center" wrapText="1"/>
    </xf>
    <xf numFmtId="0" fontId="0" fillId="0" borderId="67" xfId="0" applyBorder="1" applyAlignment="1">
      <alignment horizontal="left" vertical="center" wrapText="1"/>
    </xf>
    <xf numFmtId="0" fontId="6" fillId="0" borderId="35" xfId="0" applyFont="1" applyBorder="1" applyAlignment="1">
      <alignment horizontal="left" vertical="center" wrapText="1"/>
    </xf>
    <xf numFmtId="0" fontId="0" fillId="0" borderId="36" xfId="0" applyBorder="1" applyAlignment="1">
      <alignment horizontal="left" vertical="center" wrapText="1"/>
    </xf>
    <xf numFmtId="0" fontId="0" fillId="0" borderId="52" xfId="0" applyBorder="1" applyAlignment="1">
      <alignment horizontal="left" vertical="center" wrapText="1"/>
    </xf>
    <xf numFmtId="0" fontId="49" fillId="0" borderId="5" xfId="0" applyFont="1" applyBorder="1"/>
    <xf numFmtId="0" fontId="49" fillId="0" borderId="5" xfId="0" applyFont="1" applyBorder="1" applyAlignment="1">
      <alignment vertical="top"/>
    </xf>
    <xf numFmtId="0" fontId="8" fillId="0" borderId="81" xfId="0" applyFont="1" applyBorder="1" applyAlignment="1">
      <alignment horizontal="left" vertical="center" wrapText="1"/>
    </xf>
    <xf numFmtId="0" fontId="8" fillId="0" borderId="79" xfId="0" applyFont="1" applyBorder="1" applyAlignment="1">
      <alignment horizontal="left" vertical="center" wrapText="1"/>
    </xf>
    <xf numFmtId="0" fontId="35" fillId="0" borderId="0" xfId="0" applyFont="1" applyAlignment="1">
      <alignment wrapText="1"/>
    </xf>
    <xf numFmtId="0" fontId="36" fillId="0" borderId="0" xfId="0" applyFont="1" applyAlignment="1">
      <alignment horizontal="left" vertical="top" wrapText="1"/>
    </xf>
    <xf numFmtId="0" fontId="6" fillId="9" borderId="31" xfId="0" applyFont="1" applyFill="1" applyBorder="1" applyAlignment="1">
      <alignment horizontal="center" vertical="center"/>
    </xf>
    <xf numFmtId="0" fontId="20" fillId="9" borderId="0" xfId="0" applyFont="1" applyFill="1" applyAlignment="1">
      <alignment vertical="top"/>
    </xf>
    <xf numFmtId="0" fontId="6" fillId="9" borderId="0" xfId="0" applyFont="1" applyFill="1"/>
    <xf numFmtId="0" fontId="21" fillId="9" borderId="0" xfId="0" applyFont="1" applyFill="1" applyAlignment="1">
      <alignment horizontal="left" vertical="top" wrapText="1"/>
    </xf>
    <xf numFmtId="0" fontId="21" fillId="9" borderId="29" xfId="0" applyFont="1" applyFill="1" applyBorder="1" applyAlignment="1">
      <alignment horizontal="left" vertical="top" wrapText="1"/>
    </xf>
    <xf numFmtId="0" fontId="35" fillId="10" borderId="67" xfId="0" applyFont="1" applyFill="1" applyBorder="1" applyAlignment="1">
      <alignment vertical="center"/>
    </xf>
    <xf numFmtId="0" fontId="17" fillId="8" borderId="45" xfId="0" applyFont="1" applyFill="1" applyBorder="1" applyAlignment="1">
      <alignment horizontal="center" vertical="center" wrapText="1"/>
    </xf>
    <xf numFmtId="2" fontId="17" fillId="8" borderId="45" xfId="0" applyNumberFormat="1" applyFont="1" applyFill="1" applyBorder="1" applyAlignment="1">
      <alignment horizontal="center" vertical="center"/>
    </xf>
    <xf numFmtId="2" fontId="17" fillId="8" borderId="45" xfId="0" applyNumberFormat="1" applyFont="1" applyFill="1" applyBorder="1" applyAlignment="1">
      <alignment horizontal="center" vertical="center" wrapText="1"/>
    </xf>
    <xf numFmtId="0" fontId="1" fillId="0" borderId="0" xfId="0" applyFont="1" applyAlignment="1">
      <alignment vertical="top"/>
    </xf>
    <xf numFmtId="0" fontId="17" fillId="4" borderId="45" xfId="0" applyFont="1" applyFill="1" applyBorder="1" applyAlignment="1">
      <alignment horizontal="center" vertical="center"/>
    </xf>
    <xf numFmtId="0" fontId="1" fillId="6" borderId="35" xfId="0" applyFont="1" applyFill="1" applyBorder="1" applyAlignment="1">
      <alignment horizontal="center" vertical="center"/>
    </xf>
    <xf numFmtId="0" fontId="1" fillId="6" borderId="1" xfId="0" applyFont="1" applyFill="1" applyBorder="1" applyAlignment="1">
      <alignment horizontal="center" vertical="center"/>
    </xf>
    <xf numFmtId="0" fontId="1" fillId="6" borderId="80" xfId="0" applyFont="1" applyFill="1" applyBorder="1" applyAlignment="1">
      <alignment horizontal="center" vertical="center"/>
    </xf>
    <xf numFmtId="0" fontId="1" fillId="5" borderId="35" xfId="0" applyFont="1" applyFill="1" applyBorder="1" applyAlignment="1">
      <alignment horizontal="center" vertical="center"/>
    </xf>
    <xf numFmtId="0" fontId="1" fillId="5" borderId="1" xfId="0" applyFont="1" applyFill="1" applyBorder="1" applyAlignment="1">
      <alignment horizontal="center" vertical="center"/>
    </xf>
    <xf numFmtId="0" fontId="1" fillId="5" borderId="80" xfId="0" applyFont="1" applyFill="1" applyBorder="1" applyAlignment="1">
      <alignment horizontal="center" vertical="center"/>
    </xf>
    <xf numFmtId="0" fontId="13" fillId="3" borderId="76" xfId="2" applyFont="1" applyFill="1" applyBorder="1" applyAlignment="1">
      <alignment horizontal="center" vertical="center" wrapText="1"/>
    </xf>
    <xf numFmtId="0" fontId="13" fillId="3" borderId="86" xfId="2" applyFont="1" applyFill="1" applyBorder="1" applyAlignment="1">
      <alignment horizontal="center" vertical="center" wrapText="1"/>
    </xf>
    <xf numFmtId="0" fontId="1" fillId="6" borderId="36" xfId="0" applyFont="1" applyFill="1" applyBorder="1" applyAlignment="1">
      <alignment horizontal="center" vertical="center"/>
    </xf>
    <xf numFmtId="0" fontId="1" fillId="6" borderId="42" xfId="0" applyFont="1" applyFill="1" applyBorder="1" applyAlignment="1">
      <alignment horizontal="center" vertical="center"/>
    </xf>
    <xf numFmtId="0" fontId="1" fillId="6" borderId="87" xfId="0" applyFont="1" applyFill="1" applyBorder="1" applyAlignment="1">
      <alignment horizontal="center" vertical="center"/>
    </xf>
    <xf numFmtId="0" fontId="22" fillId="9" borderId="0" xfId="0" applyFont="1" applyFill="1" applyAlignment="1">
      <alignment vertical="top"/>
    </xf>
    <xf numFmtId="0" fontId="22" fillId="9" borderId="21" xfId="0" applyFont="1" applyFill="1" applyBorder="1" applyAlignment="1">
      <alignment vertical="top"/>
    </xf>
    <xf numFmtId="0" fontId="17" fillId="8" borderId="13" xfId="0" applyFont="1" applyFill="1" applyBorder="1" applyAlignment="1">
      <alignment horizontal="center" vertical="center" wrapText="1"/>
    </xf>
    <xf numFmtId="0" fontId="17" fillId="8" borderId="16" xfId="0" applyFont="1" applyFill="1" applyBorder="1" applyAlignment="1">
      <alignment horizontal="center" vertical="center" wrapText="1"/>
    </xf>
    <xf numFmtId="0" fontId="20" fillId="5" borderId="63" xfId="0" applyFont="1" applyFill="1" applyBorder="1" applyAlignment="1">
      <alignment vertical="top"/>
    </xf>
    <xf numFmtId="0" fontId="21" fillId="5" borderId="18" xfId="0" applyFont="1" applyFill="1" applyBorder="1" applyAlignment="1">
      <alignment vertical="top"/>
    </xf>
    <xf numFmtId="0" fontId="8" fillId="0" borderId="41" xfId="0" applyFont="1" applyBorder="1" applyAlignment="1">
      <alignment horizontal="left" vertical="center" wrapText="1"/>
    </xf>
    <xf numFmtId="0" fontId="17" fillId="4" borderId="81" xfId="0" applyFont="1" applyFill="1" applyBorder="1" applyAlignment="1">
      <alignment horizontal="center" vertical="center"/>
    </xf>
    <xf numFmtId="0" fontId="0" fillId="0" borderId="41" xfId="0" applyBorder="1" applyAlignment="1">
      <alignment horizontal="left" vertical="center" wrapText="1"/>
    </xf>
    <xf numFmtId="0" fontId="1" fillId="6" borderId="52" xfId="0" applyFont="1" applyFill="1" applyBorder="1" applyAlignment="1">
      <alignment horizontal="center" vertical="center"/>
    </xf>
    <xf numFmtId="0" fontId="1" fillId="6" borderId="90" xfId="0" applyFont="1" applyFill="1" applyBorder="1" applyAlignment="1">
      <alignment horizontal="center" vertical="center"/>
    </xf>
    <xf numFmtId="0" fontId="1" fillId="6" borderId="91" xfId="0" applyFont="1" applyFill="1" applyBorder="1" applyAlignment="1">
      <alignment horizontal="center" vertical="center"/>
    </xf>
    <xf numFmtId="0" fontId="17" fillId="8" borderId="92" xfId="0" applyFont="1" applyFill="1" applyBorder="1" applyAlignment="1">
      <alignment horizontal="center" vertical="center"/>
    </xf>
    <xf numFmtId="0" fontId="17" fillId="8" borderId="28" xfId="0" applyFont="1" applyFill="1" applyBorder="1" applyAlignment="1">
      <alignment horizontal="center" vertical="center"/>
    </xf>
    <xf numFmtId="0" fontId="17" fillId="8" borderId="11" xfId="0" applyFont="1" applyFill="1" applyBorder="1" applyAlignment="1">
      <alignment horizontal="center" vertical="center"/>
    </xf>
    <xf numFmtId="0" fontId="16" fillId="8" borderId="11" xfId="0" applyFont="1" applyFill="1" applyBorder="1" applyAlignment="1">
      <alignment horizontal="center" vertical="center"/>
    </xf>
    <xf numFmtId="0" fontId="17" fillId="4" borderId="47" xfId="0" applyFont="1" applyFill="1" applyBorder="1" applyAlignment="1">
      <alignment horizontal="center" vertical="center" wrapText="1"/>
    </xf>
    <xf numFmtId="0" fontId="8" fillId="4" borderId="36" xfId="0" applyFont="1" applyFill="1" applyBorder="1" applyAlignment="1">
      <alignment horizontal="left" vertical="center" wrapText="1"/>
    </xf>
    <xf numFmtId="0" fontId="8" fillId="4" borderId="42" xfId="0" applyFont="1" applyFill="1" applyBorder="1" applyAlignment="1">
      <alignment horizontal="left" vertical="center" wrapText="1"/>
    </xf>
    <xf numFmtId="0" fontId="8" fillId="4" borderId="36" xfId="0" applyFont="1" applyFill="1" applyBorder="1" applyAlignment="1">
      <alignment horizontal="center" vertical="center" wrapText="1"/>
    </xf>
    <xf numFmtId="0" fontId="17" fillId="4" borderId="1" xfId="0" applyFont="1" applyFill="1" applyBorder="1" applyAlignment="1">
      <alignment horizontal="center" vertical="center"/>
    </xf>
    <xf numFmtId="0" fontId="17" fillId="8" borderId="1" xfId="0" applyFont="1" applyFill="1" applyBorder="1" applyAlignment="1">
      <alignment horizontal="center" vertical="center"/>
    </xf>
    <xf numFmtId="2" fontId="17" fillId="8" borderId="93" xfId="0" applyNumberFormat="1" applyFont="1" applyFill="1" applyBorder="1" applyAlignment="1">
      <alignment horizontal="center" vertical="center"/>
    </xf>
    <xf numFmtId="2" fontId="17" fillId="8" borderId="15" xfId="0" applyNumberFormat="1" applyFont="1" applyFill="1" applyBorder="1" applyAlignment="1">
      <alignment horizontal="center" vertical="center"/>
    </xf>
    <xf numFmtId="2" fontId="17" fillId="8" borderId="2" xfId="0" applyNumberFormat="1" applyFont="1" applyFill="1" applyBorder="1" applyAlignment="1">
      <alignment horizontal="center" vertical="center"/>
    </xf>
    <xf numFmtId="2" fontId="17" fillId="8" borderId="5" xfId="0" applyNumberFormat="1" applyFont="1" applyFill="1" applyBorder="1" applyAlignment="1">
      <alignment horizontal="center" vertical="center"/>
    </xf>
    <xf numFmtId="2" fontId="17" fillId="8" borderId="3" xfId="0" applyNumberFormat="1" applyFont="1" applyFill="1" applyBorder="1" applyAlignment="1">
      <alignment horizontal="center" vertical="center"/>
    </xf>
    <xf numFmtId="2" fontId="17" fillId="8" borderId="1" xfId="0" applyNumberFormat="1" applyFont="1" applyFill="1" applyBorder="1" applyAlignment="1">
      <alignment horizontal="center" vertical="center"/>
    </xf>
    <xf numFmtId="2" fontId="17" fillId="8" borderId="13" xfId="0" applyNumberFormat="1" applyFont="1" applyFill="1" applyBorder="1" applyAlignment="1">
      <alignment horizontal="center" vertical="center"/>
    </xf>
    <xf numFmtId="2" fontId="17" fillId="8" borderId="6" xfId="0" applyNumberFormat="1" applyFont="1" applyFill="1" applyBorder="1" applyAlignment="1">
      <alignment horizontal="center" vertical="center"/>
    </xf>
    <xf numFmtId="2" fontId="17" fillId="8" borderId="52" xfId="0" applyNumberFormat="1" applyFont="1" applyFill="1" applyBorder="1" applyAlignment="1">
      <alignment horizontal="center" vertical="center" wrapText="1"/>
    </xf>
    <xf numFmtId="2" fontId="17" fillId="8" borderId="35" xfId="0" applyNumberFormat="1" applyFont="1" applyFill="1" applyBorder="1" applyAlignment="1">
      <alignment horizontal="center" vertical="center" wrapText="1"/>
    </xf>
    <xf numFmtId="2" fontId="17" fillId="8" borderId="53" xfId="0" applyNumberFormat="1" applyFont="1" applyFill="1" applyBorder="1" applyAlignment="1">
      <alignment horizontal="center" vertical="center" wrapText="1"/>
    </xf>
    <xf numFmtId="2" fontId="17" fillId="8" borderId="11" xfId="0" applyNumberFormat="1" applyFont="1" applyFill="1" applyBorder="1" applyAlignment="1">
      <alignment horizontal="center" vertical="center" wrapText="1"/>
    </xf>
    <xf numFmtId="2" fontId="17" fillId="8" borderId="47" xfId="0" applyNumberFormat="1" applyFont="1" applyFill="1" applyBorder="1" applyAlignment="1">
      <alignment horizontal="center" vertical="center" wrapText="1"/>
    </xf>
    <xf numFmtId="2" fontId="17" fillId="8" borderId="6" xfId="0" applyNumberFormat="1" applyFont="1" applyFill="1" applyBorder="1" applyAlignment="1">
      <alignment horizontal="center" vertical="center" wrapText="1"/>
    </xf>
    <xf numFmtId="2" fontId="17" fillId="8" borderId="5" xfId="0" applyNumberFormat="1" applyFont="1" applyFill="1" applyBorder="1" applyAlignment="1">
      <alignment horizontal="center" vertical="center" wrapText="1"/>
    </xf>
    <xf numFmtId="2" fontId="17" fillId="8" borderId="7" xfId="0" applyNumberFormat="1" applyFont="1" applyFill="1" applyBorder="1" applyAlignment="1">
      <alignment horizontal="center" vertical="center" wrapText="1"/>
    </xf>
    <xf numFmtId="2" fontId="17" fillId="8" borderId="17" xfId="0" applyNumberFormat="1" applyFont="1" applyFill="1" applyBorder="1" applyAlignment="1">
      <alignment horizontal="center" vertical="center" wrapText="1"/>
    </xf>
    <xf numFmtId="2" fontId="17" fillId="8" borderId="12" xfId="0" applyNumberFormat="1" applyFont="1" applyFill="1" applyBorder="1" applyAlignment="1">
      <alignment horizontal="center" vertical="center" wrapText="1"/>
    </xf>
    <xf numFmtId="1" fontId="17" fillId="8" borderId="50" xfId="0" applyNumberFormat="1" applyFont="1" applyFill="1" applyBorder="1" applyAlignment="1">
      <alignment horizontal="center" vertical="center" wrapText="1"/>
    </xf>
    <xf numFmtId="1" fontId="17" fillId="8" borderId="73" xfId="0" applyNumberFormat="1" applyFont="1" applyFill="1" applyBorder="1" applyAlignment="1">
      <alignment horizontal="center" vertical="center" wrapText="1"/>
    </xf>
    <xf numFmtId="1" fontId="17" fillId="8" borderId="47" xfId="0" applyNumberFormat="1" applyFont="1" applyFill="1" applyBorder="1" applyAlignment="1">
      <alignment horizontal="center" vertical="center" wrapText="1"/>
    </xf>
    <xf numFmtId="1" fontId="17" fillId="14" borderId="53" xfId="0" applyNumberFormat="1" applyFont="1" applyFill="1" applyBorder="1" applyAlignment="1">
      <alignment horizontal="center" vertical="center" wrapText="1"/>
    </xf>
    <xf numFmtId="1" fontId="17" fillId="14" borderId="11" xfId="0" applyNumberFormat="1" applyFont="1" applyFill="1" applyBorder="1" applyAlignment="1">
      <alignment horizontal="center" vertical="center" wrapText="1"/>
    </xf>
    <xf numFmtId="1" fontId="17" fillId="14" borderId="47" xfId="0" applyNumberFormat="1" applyFont="1" applyFill="1" applyBorder="1" applyAlignment="1">
      <alignment horizontal="center" vertical="center" wrapText="1"/>
    </xf>
    <xf numFmtId="1" fontId="17" fillId="14" borderId="52" xfId="0" applyNumberFormat="1" applyFont="1" applyFill="1" applyBorder="1" applyAlignment="1">
      <alignment horizontal="center" vertical="center" wrapText="1"/>
    </xf>
    <xf numFmtId="2" fontId="17" fillId="8" borderId="10" xfId="0" applyNumberFormat="1" applyFont="1" applyFill="1" applyBorder="1" applyAlignment="1">
      <alignment horizontal="center" vertical="center" wrapText="1"/>
    </xf>
    <xf numFmtId="2" fontId="17" fillId="8" borderId="8" xfId="0" applyNumberFormat="1" applyFont="1" applyFill="1" applyBorder="1" applyAlignment="1">
      <alignment horizontal="center" vertical="center" wrapText="1"/>
    </xf>
    <xf numFmtId="2" fontId="17" fillId="8" borderId="9" xfId="0" applyNumberFormat="1" applyFont="1" applyFill="1" applyBorder="1" applyAlignment="1">
      <alignment horizontal="center" vertical="center" wrapText="1"/>
    </xf>
    <xf numFmtId="2" fontId="17" fillId="8" borderId="36" xfId="0" applyNumberFormat="1" applyFont="1" applyFill="1" applyBorder="1" applyAlignment="1">
      <alignment horizontal="center" vertical="center" wrapText="1"/>
    </xf>
    <xf numFmtId="0" fontId="26" fillId="3" borderId="13" xfId="2" applyFont="1" applyFill="1" applyBorder="1" applyAlignment="1">
      <alignment horizontal="center" vertical="center" wrapText="1"/>
    </xf>
    <xf numFmtId="0" fontId="13" fillId="3" borderId="6" xfId="2" applyFont="1" applyFill="1" applyBorder="1" applyAlignment="1">
      <alignment horizontal="center" vertical="center" wrapText="1"/>
    </xf>
    <xf numFmtId="0" fontId="26" fillId="3" borderId="6" xfId="2" applyFont="1" applyFill="1" applyBorder="1" applyAlignment="1">
      <alignment horizontal="center" vertical="center" wrapText="1"/>
    </xf>
    <xf numFmtId="0" fontId="13" fillId="3" borderId="10" xfId="2" applyFont="1" applyFill="1" applyBorder="1" applyAlignment="1">
      <alignment horizontal="center" vertical="center" wrapText="1"/>
    </xf>
    <xf numFmtId="2" fontId="17" fillId="8" borderId="15" xfId="0" applyNumberFormat="1" applyFont="1" applyFill="1" applyBorder="1" applyAlignment="1">
      <alignment horizontal="center" vertical="center" wrapText="1"/>
    </xf>
    <xf numFmtId="1" fontId="17" fillId="8" borderId="15" xfId="0" applyNumberFormat="1" applyFont="1" applyFill="1" applyBorder="1" applyAlignment="1">
      <alignment horizontal="center" vertical="center" wrapText="1"/>
    </xf>
    <xf numFmtId="1" fontId="17" fillId="8" borderId="5" xfId="0" applyNumberFormat="1" applyFont="1" applyFill="1" applyBorder="1" applyAlignment="1">
      <alignment horizontal="center" vertical="center" wrapText="1"/>
    </xf>
    <xf numFmtId="1" fontId="17" fillId="8" borderId="8" xfId="0" applyNumberFormat="1" applyFont="1" applyFill="1" applyBorder="1" applyAlignment="1">
      <alignment horizontal="center" vertical="center" wrapText="1"/>
    </xf>
    <xf numFmtId="164" fontId="17" fillId="8" borderId="5" xfId="9" applyNumberFormat="1" applyFont="1" applyFill="1" applyBorder="1" applyAlignment="1">
      <alignment horizontal="center" vertical="center" wrapText="1"/>
    </xf>
    <xf numFmtId="1" fontId="17" fillId="8" borderId="2" xfId="0" applyNumberFormat="1" applyFont="1" applyFill="1" applyBorder="1" applyAlignment="1">
      <alignment horizontal="center" vertical="center" wrapText="1"/>
    </xf>
    <xf numFmtId="1" fontId="17" fillId="8" borderId="3" xfId="0" applyNumberFormat="1" applyFont="1" applyFill="1" applyBorder="1" applyAlignment="1">
      <alignment horizontal="center" vertical="center" wrapText="1"/>
    </xf>
    <xf numFmtId="2" fontId="17" fillId="4" borderId="15" xfId="0" applyNumberFormat="1" applyFont="1" applyFill="1" applyBorder="1" applyAlignment="1">
      <alignment horizontal="center" vertical="center"/>
    </xf>
    <xf numFmtId="2" fontId="17" fillId="4" borderId="5" xfId="0" applyNumberFormat="1" applyFont="1" applyFill="1" applyBorder="1" applyAlignment="1">
      <alignment horizontal="center" vertical="center"/>
    </xf>
    <xf numFmtId="2" fontId="17" fillId="4" borderId="11" xfId="0" applyNumberFormat="1" applyFont="1" applyFill="1" applyBorder="1" applyAlignment="1">
      <alignment horizontal="center" vertical="center"/>
    </xf>
    <xf numFmtId="2" fontId="17" fillId="4" borderId="16" xfId="0" applyNumberFormat="1" applyFont="1" applyFill="1" applyBorder="1" applyAlignment="1">
      <alignment horizontal="center" vertical="center" wrapText="1"/>
    </xf>
    <xf numFmtId="2" fontId="17" fillId="4" borderId="7" xfId="0" applyNumberFormat="1" applyFont="1" applyFill="1" applyBorder="1" applyAlignment="1">
      <alignment horizontal="center" vertical="center" wrapText="1"/>
    </xf>
    <xf numFmtId="2" fontId="17" fillId="4" borderId="45" xfId="0" applyNumberFormat="1" applyFont="1" applyFill="1" applyBorder="1" applyAlignment="1">
      <alignment horizontal="center" vertical="center"/>
    </xf>
    <xf numFmtId="2" fontId="17" fillId="4" borderId="1" xfId="0" applyNumberFormat="1" applyFont="1" applyFill="1" applyBorder="1" applyAlignment="1">
      <alignment horizontal="center" vertical="center"/>
    </xf>
    <xf numFmtId="2" fontId="17" fillId="4" borderId="12" xfId="0" applyNumberFormat="1" applyFont="1" applyFill="1" applyBorder="1" applyAlignment="1">
      <alignment horizontal="center" vertical="center"/>
    </xf>
    <xf numFmtId="2" fontId="17" fillId="4" borderId="89" xfId="0" applyNumberFormat="1" applyFont="1" applyFill="1" applyBorder="1" applyAlignment="1">
      <alignment horizontal="center" vertical="center" wrapText="1"/>
    </xf>
    <xf numFmtId="2" fontId="17" fillId="4" borderId="8" xfId="0" applyNumberFormat="1" applyFont="1" applyFill="1" applyBorder="1" applyAlignment="1">
      <alignment horizontal="center" vertical="center"/>
    </xf>
    <xf numFmtId="2" fontId="17" fillId="4" borderId="9" xfId="0" applyNumberFormat="1" applyFont="1" applyFill="1" applyBorder="1" applyAlignment="1">
      <alignment horizontal="center" vertical="center" wrapText="1"/>
    </xf>
    <xf numFmtId="2" fontId="17" fillId="8" borderId="2" xfId="0" applyNumberFormat="1" applyFont="1" applyFill="1" applyBorder="1" applyAlignment="1">
      <alignment horizontal="center" vertical="center" wrapText="1"/>
    </xf>
    <xf numFmtId="2" fontId="17" fillId="8" borderId="3" xfId="0" applyNumberFormat="1" applyFont="1" applyFill="1" applyBorder="1" applyAlignment="1">
      <alignment horizontal="center" vertical="center" wrapText="1"/>
    </xf>
    <xf numFmtId="2" fontId="17" fillId="4" borderId="35" xfId="0" applyNumberFormat="1" applyFont="1" applyFill="1" applyBorder="1" applyAlignment="1">
      <alignment horizontal="center" vertical="center" wrapText="1"/>
    </xf>
    <xf numFmtId="2" fontId="17" fillId="8" borderId="1" xfId="0" applyNumberFormat="1" applyFont="1" applyFill="1" applyBorder="1" applyAlignment="1">
      <alignment horizontal="center" vertical="center" wrapText="1"/>
    </xf>
    <xf numFmtId="2" fontId="17" fillId="4" borderId="52" xfId="0" applyNumberFormat="1" applyFont="1" applyFill="1" applyBorder="1" applyAlignment="1">
      <alignment horizontal="center" vertical="center" wrapText="1"/>
    </xf>
    <xf numFmtId="2" fontId="17" fillId="4" borderId="39" xfId="0" applyNumberFormat="1" applyFont="1" applyFill="1" applyBorder="1" applyAlignment="1">
      <alignment horizontal="center" vertical="center" wrapText="1"/>
    </xf>
    <xf numFmtId="2" fontId="17" fillId="4" borderId="22" xfId="0" applyNumberFormat="1" applyFont="1" applyFill="1" applyBorder="1" applyAlignment="1">
      <alignment horizontal="center" vertical="center" wrapText="1"/>
    </xf>
    <xf numFmtId="2" fontId="17" fillId="4" borderId="36" xfId="0" applyNumberFormat="1" applyFont="1" applyFill="1" applyBorder="1" applyAlignment="1">
      <alignment horizontal="center" vertical="center" wrapText="1"/>
    </xf>
    <xf numFmtId="2" fontId="17" fillId="4" borderId="61" xfId="0" applyNumberFormat="1" applyFont="1" applyFill="1" applyBorder="1" applyAlignment="1">
      <alignment horizontal="center" vertical="center" wrapText="1"/>
    </xf>
    <xf numFmtId="4" fontId="17" fillId="8" borderId="17" xfId="0" applyNumberFormat="1" applyFont="1" applyFill="1" applyBorder="1" applyAlignment="1">
      <alignment horizontal="center" vertical="center" wrapText="1"/>
    </xf>
    <xf numFmtId="4" fontId="17" fillId="8" borderId="12" xfId="0" applyNumberFormat="1" applyFont="1" applyFill="1" applyBorder="1" applyAlignment="1">
      <alignment horizontal="center" vertical="center" wrapText="1"/>
    </xf>
    <xf numFmtId="4" fontId="17" fillId="8" borderId="7" xfId="0" applyNumberFormat="1" applyFont="1" applyFill="1" applyBorder="1" applyAlignment="1">
      <alignment horizontal="center" vertical="center" wrapText="1"/>
    </xf>
    <xf numFmtId="4" fontId="17" fillId="4" borderId="35" xfId="0" applyNumberFormat="1" applyFont="1" applyFill="1" applyBorder="1" applyAlignment="1">
      <alignment horizontal="center" vertical="center" wrapText="1"/>
    </xf>
    <xf numFmtId="4" fontId="17" fillId="8" borderId="6" xfId="0" applyNumberFormat="1" applyFont="1" applyFill="1" applyBorder="1" applyAlignment="1">
      <alignment horizontal="center" vertical="center" wrapText="1"/>
    </xf>
    <xf numFmtId="4" fontId="17" fillId="8" borderId="5" xfId="0" applyNumberFormat="1" applyFont="1" applyFill="1" applyBorder="1" applyAlignment="1">
      <alignment horizontal="center" vertical="center" wrapText="1"/>
    </xf>
    <xf numFmtId="4" fontId="17" fillId="8" borderId="35" xfId="0" applyNumberFormat="1" applyFont="1" applyFill="1" applyBorder="1" applyAlignment="1">
      <alignment horizontal="center" vertical="center" wrapText="1"/>
    </xf>
    <xf numFmtId="4" fontId="17" fillId="4" borderId="52" xfId="0" applyNumberFormat="1" applyFont="1" applyFill="1" applyBorder="1" applyAlignment="1">
      <alignment horizontal="center" vertical="center" wrapText="1"/>
    </xf>
    <xf numFmtId="4" fontId="17" fillId="4" borderId="39" xfId="0" applyNumberFormat="1" applyFont="1" applyFill="1" applyBorder="1" applyAlignment="1">
      <alignment horizontal="center" vertical="center" wrapText="1"/>
    </xf>
    <xf numFmtId="4" fontId="17" fillId="4" borderId="22" xfId="0" applyNumberFormat="1" applyFont="1" applyFill="1" applyBorder="1" applyAlignment="1">
      <alignment horizontal="center" vertical="center" wrapText="1"/>
    </xf>
    <xf numFmtId="4" fontId="17" fillId="4" borderId="36" xfId="0" applyNumberFormat="1" applyFont="1" applyFill="1" applyBorder="1" applyAlignment="1">
      <alignment horizontal="center" vertical="center" wrapText="1"/>
    </xf>
    <xf numFmtId="4" fontId="17" fillId="4" borderId="9" xfId="0" applyNumberFormat="1" applyFont="1" applyFill="1" applyBorder="1" applyAlignment="1">
      <alignment horizontal="center" vertical="center" wrapText="1"/>
    </xf>
    <xf numFmtId="4" fontId="17" fillId="4" borderId="61" xfId="0" applyNumberFormat="1" applyFont="1" applyFill="1" applyBorder="1" applyAlignment="1">
      <alignment horizontal="center" vertical="center" wrapText="1"/>
    </xf>
    <xf numFmtId="1" fontId="17" fillId="8" borderId="45" xfId="0" applyNumberFormat="1" applyFont="1" applyFill="1" applyBorder="1" applyAlignment="1">
      <alignment horizontal="center" vertical="center"/>
    </xf>
    <xf numFmtId="1" fontId="17" fillId="8" borderId="2" xfId="0" applyNumberFormat="1" applyFont="1" applyFill="1" applyBorder="1" applyAlignment="1">
      <alignment horizontal="center" vertical="center"/>
    </xf>
    <xf numFmtId="1" fontId="17" fillId="8" borderId="5" xfId="0" applyNumberFormat="1" applyFont="1" applyFill="1" applyBorder="1" applyAlignment="1">
      <alignment horizontal="center" vertical="center"/>
    </xf>
    <xf numFmtId="1" fontId="17" fillId="4" borderId="5" xfId="0" applyNumberFormat="1" applyFont="1" applyFill="1" applyBorder="1" applyAlignment="1">
      <alignment horizontal="center" vertical="center"/>
    </xf>
    <xf numFmtId="1" fontId="17" fillId="4" borderId="11" xfId="0" applyNumberFormat="1" applyFont="1" applyFill="1" applyBorder="1" applyAlignment="1">
      <alignment horizontal="center" vertical="center"/>
    </xf>
    <xf numFmtId="1" fontId="17" fillId="4" borderId="7" xfId="0" applyNumberFormat="1" applyFont="1" applyFill="1" applyBorder="1" applyAlignment="1">
      <alignment horizontal="center" vertical="center" wrapText="1"/>
    </xf>
    <xf numFmtId="1" fontId="17" fillId="8" borderId="45" xfId="0" applyNumberFormat="1" applyFont="1" applyFill="1" applyBorder="1" applyAlignment="1">
      <alignment horizontal="center" vertical="center" wrapText="1"/>
    </xf>
    <xf numFmtId="1" fontId="17" fillId="8" borderId="1" xfId="0" applyNumberFormat="1" applyFont="1" applyFill="1" applyBorder="1" applyAlignment="1">
      <alignment horizontal="center" vertical="center"/>
    </xf>
    <xf numFmtId="1" fontId="17" fillId="8" borderId="3" xfId="0" applyNumberFormat="1" applyFont="1" applyFill="1" applyBorder="1" applyAlignment="1">
      <alignment horizontal="center" vertical="center"/>
    </xf>
    <xf numFmtId="2" fontId="17" fillId="4" borderId="79" xfId="0" applyNumberFormat="1" applyFont="1" applyFill="1" applyBorder="1" applyAlignment="1">
      <alignment horizontal="center" vertical="center"/>
    </xf>
    <xf numFmtId="2" fontId="17" fillId="4" borderId="39" xfId="0" applyNumberFormat="1" applyFont="1" applyFill="1" applyBorder="1" applyAlignment="1">
      <alignment horizontal="center" vertical="center"/>
    </xf>
    <xf numFmtId="2" fontId="17" fillId="4" borderId="67" xfId="0" applyNumberFormat="1" applyFont="1" applyFill="1" applyBorder="1" applyAlignment="1">
      <alignment horizontal="center" vertical="center" wrapText="1"/>
    </xf>
    <xf numFmtId="0" fontId="18" fillId="16" borderId="5" xfId="0" applyFont="1" applyFill="1" applyBorder="1" applyAlignment="1">
      <alignment horizontal="center" vertical="center"/>
    </xf>
    <xf numFmtId="0" fontId="18" fillId="16" borderId="93" xfId="0" applyFont="1" applyFill="1" applyBorder="1" applyAlignment="1">
      <alignment horizontal="center" vertical="center"/>
    </xf>
    <xf numFmtId="0" fontId="18" fillId="16" borderId="45" xfId="0" applyFont="1" applyFill="1" applyBorder="1" applyAlignment="1">
      <alignment horizontal="center" vertical="center"/>
    </xf>
    <xf numFmtId="0" fontId="18" fillId="16" borderId="2" xfId="0" applyFont="1" applyFill="1" applyBorder="1" applyAlignment="1">
      <alignment horizontal="center" vertical="center"/>
    </xf>
    <xf numFmtId="0" fontId="18" fillId="16" borderId="3" xfId="0" applyFont="1" applyFill="1" applyBorder="1" applyAlignment="1">
      <alignment horizontal="center" vertical="center"/>
    </xf>
    <xf numFmtId="2" fontId="17" fillId="4" borderId="27" xfId="0" applyNumberFormat="1" applyFont="1" applyFill="1" applyBorder="1" applyAlignment="1">
      <alignment horizontal="center" vertical="center"/>
    </xf>
    <xf numFmtId="2" fontId="17" fillId="4" borderId="45" xfId="0" applyNumberFormat="1" applyFont="1" applyFill="1" applyBorder="1" applyAlignment="1">
      <alignment horizontal="center" vertical="center" wrapText="1"/>
    </xf>
    <xf numFmtId="2" fontId="17" fillId="4" borderId="90" xfId="0" applyNumberFormat="1" applyFont="1" applyFill="1" applyBorder="1" applyAlignment="1">
      <alignment horizontal="center" vertical="center"/>
    </xf>
    <xf numFmtId="2" fontId="17" fillId="4" borderId="3" xfId="0" applyNumberFormat="1" applyFont="1" applyFill="1" applyBorder="1" applyAlignment="1">
      <alignment horizontal="center" vertical="center"/>
    </xf>
    <xf numFmtId="0" fontId="18" fillId="16" borderId="28" xfId="0" applyFont="1" applyFill="1" applyBorder="1" applyAlignment="1">
      <alignment horizontal="center" vertical="center"/>
    </xf>
    <xf numFmtId="0" fontId="18" fillId="16" borderId="11" xfId="0" applyFont="1" applyFill="1" applyBorder="1" applyAlignment="1">
      <alignment horizontal="center" vertical="center"/>
    </xf>
    <xf numFmtId="0" fontId="18" fillId="16" borderId="27" xfId="0" applyFont="1" applyFill="1" applyBorder="1" applyAlignment="1">
      <alignment horizontal="center" vertical="center"/>
    </xf>
    <xf numFmtId="2" fontId="17" fillId="4" borderId="92" xfId="0" applyNumberFormat="1" applyFont="1" applyFill="1" applyBorder="1" applyAlignment="1">
      <alignment horizontal="center" vertical="center" wrapText="1"/>
    </xf>
    <xf numFmtId="0" fontId="39" fillId="3" borderId="40" xfId="2" applyFont="1" applyFill="1" applyBorder="1" applyAlignment="1">
      <alignment horizontal="center" vertical="center" wrapText="1"/>
    </xf>
    <xf numFmtId="0" fontId="39" fillId="3" borderId="19" xfId="2" applyFont="1" applyFill="1" applyBorder="1" applyAlignment="1">
      <alignment horizontal="center" vertical="center" wrapText="1"/>
    </xf>
    <xf numFmtId="0" fontId="39" fillId="3" borderId="74" xfId="2" applyFont="1" applyFill="1" applyBorder="1" applyAlignment="1">
      <alignment horizontal="center" vertical="center" wrapText="1"/>
    </xf>
    <xf numFmtId="0" fontId="39" fillId="3" borderId="32" xfId="2" applyFont="1" applyFill="1" applyBorder="1" applyAlignment="1">
      <alignment horizontal="center" vertical="center" wrapText="1"/>
    </xf>
    <xf numFmtId="0" fontId="18" fillId="16" borderId="2" xfId="0" applyFont="1" applyFill="1" applyBorder="1" applyAlignment="1">
      <alignment horizontal="center" vertical="center" wrapText="1"/>
    </xf>
    <xf numFmtId="2" fontId="18" fillId="16" borderId="11" xfId="0" applyNumberFormat="1" applyFont="1" applyFill="1" applyBorder="1" applyAlignment="1">
      <alignment horizontal="center" vertical="center"/>
    </xf>
    <xf numFmtId="2" fontId="17" fillId="4" borderId="72" xfId="0" applyNumberFormat="1" applyFont="1" applyFill="1" applyBorder="1" applyAlignment="1">
      <alignment horizontal="center" vertical="center"/>
    </xf>
    <xf numFmtId="0" fontId="26" fillId="3" borderId="40" xfId="8" applyFont="1" applyFill="1" applyBorder="1" applyAlignment="1">
      <alignment horizontal="center" vertical="center" wrapText="1"/>
    </xf>
    <xf numFmtId="0" fontId="26" fillId="3" borderId="57" xfId="8" applyFont="1" applyFill="1" applyBorder="1" applyAlignment="1">
      <alignment horizontal="center" vertical="center" wrapText="1"/>
    </xf>
    <xf numFmtId="0" fontId="19" fillId="3" borderId="57" xfId="8" applyFont="1" applyFill="1" applyBorder="1" applyAlignment="1">
      <alignment horizontal="center" vertical="center" wrapText="1"/>
    </xf>
    <xf numFmtId="0" fontId="19" fillId="3" borderId="58" xfId="8" applyFont="1" applyFill="1" applyBorder="1" applyAlignment="1">
      <alignment horizontal="center" vertical="center" wrapText="1"/>
    </xf>
    <xf numFmtId="0" fontId="26" fillId="3" borderId="70" xfId="8" applyFont="1" applyFill="1" applyBorder="1" applyAlignment="1">
      <alignment horizontal="center" vertical="center" wrapText="1"/>
    </xf>
    <xf numFmtId="0" fontId="13" fillId="3" borderId="21" xfId="8" applyFont="1" applyFill="1" applyBorder="1" applyAlignment="1">
      <alignment horizontal="center" vertical="center" wrapText="1"/>
    </xf>
    <xf numFmtId="0" fontId="13" fillId="3" borderId="18" xfId="8" applyFont="1" applyFill="1" applyBorder="1" applyAlignment="1">
      <alignment horizontal="center" vertical="center" wrapText="1"/>
    </xf>
    <xf numFmtId="0" fontId="13" fillId="3" borderId="40" xfId="8" applyFont="1" applyFill="1" applyBorder="1" applyAlignment="1">
      <alignment horizontal="center" vertical="center" wrapText="1"/>
    </xf>
    <xf numFmtId="0" fontId="13" fillId="3" borderId="32" xfId="8" applyFont="1" applyFill="1" applyBorder="1" applyAlignment="1">
      <alignment horizontal="center" vertical="center" wrapText="1"/>
    </xf>
    <xf numFmtId="0" fontId="26" fillId="3" borderId="37" xfId="8" applyFont="1" applyFill="1" applyBorder="1" applyAlignment="1">
      <alignment horizontal="center" vertical="center" wrapText="1"/>
    </xf>
    <xf numFmtId="0" fontId="13" fillId="3" borderId="38" xfId="8" applyFont="1" applyFill="1" applyBorder="1" applyAlignment="1">
      <alignment horizontal="center" vertical="center" wrapText="1"/>
    </xf>
    <xf numFmtId="0" fontId="26" fillId="3" borderId="38" xfId="8" applyFont="1" applyFill="1" applyBorder="1" applyAlignment="1">
      <alignment horizontal="center" vertical="center" wrapText="1"/>
    </xf>
    <xf numFmtId="0" fontId="8" fillId="8" borderId="52" xfId="0" applyFont="1" applyFill="1" applyBorder="1" applyAlignment="1">
      <alignment horizontal="left" vertical="center" wrapText="1"/>
    </xf>
    <xf numFmtId="0" fontId="14" fillId="0" borderId="0" xfId="0" applyFont="1" applyAlignment="1">
      <alignment horizontal="center" vertical="top"/>
    </xf>
    <xf numFmtId="0" fontId="0" fillId="0" borderId="0" xfId="0" applyAlignment="1">
      <alignment horizontal="left" vertical="center" wrapText="1"/>
    </xf>
    <xf numFmtId="0" fontId="28" fillId="0" borderId="0" xfId="0" applyFont="1" applyAlignment="1">
      <alignment horizontal="left" vertical="top" wrapText="1"/>
    </xf>
    <xf numFmtId="0" fontId="29" fillId="0" borderId="21" xfId="4" applyBorder="1" applyAlignment="1">
      <alignment horizontal="left" vertical="top"/>
    </xf>
    <xf numFmtId="0" fontId="0" fillId="15" borderId="83" xfId="0" applyFill="1" applyBorder="1" applyAlignment="1">
      <alignment horizontal="center" vertical="center" textRotation="90" wrapText="1"/>
    </xf>
    <xf numFmtId="0" fontId="0" fillId="15" borderId="85" xfId="0" applyFill="1" applyBorder="1" applyAlignment="1">
      <alignment horizontal="center" vertical="center" textRotation="90" wrapText="1"/>
    </xf>
    <xf numFmtId="0" fontId="0" fillId="15" borderId="70" xfId="0" applyFill="1" applyBorder="1" applyAlignment="1">
      <alignment horizontal="center" vertical="center" textRotation="90" wrapText="1"/>
    </xf>
    <xf numFmtId="0" fontId="0" fillId="0" borderId="5" xfId="0" applyBorder="1" applyAlignment="1">
      <alignment horizontal="left"/>
    </xf>
    <xf numFmtId="0" fontId="0" fillId="0" borderId="5" xfId="0" applyBorder="1" applyAlignment="1">
      <alignment horizontal="left" vertical="top"/>
    </xf>
    <xf numFmtId="0" fontId="12" fillId="3" borderId="13" xfId="2" applyFont="1" applyFill="1" applyBorder="1" applyAlignment="1">
      <alignment horizontal="center" vertical="center" wrapText="1"/>
    </xf>
    <xf numFmtId="0" fontId="21" fillId="9" borderId="21" xfId="0" applyFont="1" applyFill="1" applyBorder="1" applyAlignment="1">
      <alignment horizontal="left" vertical="top" wrapText="1"/>
    </xf>
    <xf numFmtId="0" fontId="21" fillId="9" borderId="25" xfId="0" applyFont="1" applyFill="1" applyBorder="1" applyAlignment="1">
      <alignment horizontal="left" vertical="top" wrapText="1"/>
    </xf>
    <xf numFmtId="0" fontId="38" fillId="0" borderId="40" xfId="0" applyFont="1" applyBorder="1" applyAlignment="1">
      <alignment horizontal="left" vertical="center"/>
    </xf>
    <xf numFmtId="0" fontId="38" fillId="0" borderId="57" xfId="0" applyFont="1" applyBorder="1" applyAlignment="1">
      <alignment horizontal="left" vertical="center"/>
    </xf>
    <xf numFmtId="0" fontId="38" fillId="0" borderId="58" xfId="0" applyFont="1" applyBorder="1" applyAlignment="1">
      <alignment horizontal="left" vertical="center"/>
    </xf>
    <xf numFmtId="0" fontId="12" fillId="3" borderId="37" xfId="2" applyFont="1" applyFill="1" applyBorder="1" applyAlignment="1">
      <alignment horizontal="center" vertical="center" wrapText="1"/>
    </xf>
    <xf numFmtId="0" fontId="13" fillId="3" borderId="40" xfId="8" applyFont="1" applyFill="1" applyBorder="1" applyAlignment="1">
      <alignment horizontal="center" vertical="center" wrapText="1"/>
    </xf>
    <xf numFmtId="0" fontId="13" fillId="3" borderId="58" xfId="8" applyFont="1" applyFill="1" applyBorder="1" applyAlignment="1">
      <alignment horizontal="center" vertical="center" wrapText="1"/>
    </xf>
    <xf numFmtId="0" fontId="8" fillId="0" borderId="60" xfId="0" applyFont="1" applyBorder="1" applyAlignment="1">
      <alignment horizontal="center" vertical="center" wrapText="1"/>
    </xf>
    <xf numFmtId="0" fontId="8" fillId="0" borderId="34" xfId="0" applyFont="1" applyBorder="1" applyAlignment="1">
      <alignment horizontal="center" vertical="center" wrapText="1"/>
    </xf>
    <xf numFmtId="0" fontId="8" fillId="0" borderId="61" xfId="0" applyFont="1" applyBorder="1" applyAlignment="1">
      <alignment horizontal="center" vertical="center" wrapText="1"/>
    </xf>
    <xf numFmtId="0" fontId="8" fillId="2" borderId="60" xfId="0" applyFont="1" applyFill="1" applyBorder="1" applyAlignment="1">
      <alignment horizontal="center" vertical="center" wrapText="1"/>
    </xf>
    <xf numFmtId="0" fontId="8" fillId="2" borderId="34" xfId="0" applyFont="1" applyFill="1" applyBorder="1" applyAlignment="1">
      <alignment horizontal="center" vertical="center" wrapText="1"/>
    </xf>
    <xf numFmtId="0" fontId="8" fillId="2" borderId="61" xfId="0" applyFont="1" applyFill="1" applyBorder="1" applyAlignment="1">
      <alignment horizontal="center" vertical="center" wrapText="1"/>
    </xf>
    <xf numFmtId="0" fontId="9" fillId="0" borderId="0" xfId="0" applyFont="1" applyAlignment="1">
      <alignment horizontal="left" vertical="center" wrapText="1"/>
    </xf>
    <xf numFmtId="0" fontId="8" fillId="0" borderId="13" xfId="0" applyFont="1" applyBorder="1" applyAlignment="1">
      <alignment horizontal="center" vertical="center" wrapText="1"/>
    </xf>
    <xf numFmtId="0" fontId="8" fillId="0" borderId="16" xfId="0" applyFont="1" applyBorder="1" applyAlignment="1">
      <alignment horizontal="center" vertical="center" wrapText="1"/>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9" xfId="0" applyFont="1" applyBorder="1" applyAlignment="1">
      <alignment horizontal="center" vertical="center" wrapText="1"/>
    </xf>
    <xf numFmtId="0" fontId="8" fillId="0" borderId="23" xfId="0" applyFont="1" applyBorder="1" applyAlignment="1">
      <alignment horizontal="center" vertical="center" wrapText="1"/>
    </xf>
    <xf numFmtId="0" fontId="8" fillId="0" borderId="3" xfId="0" applyFont="1" applyBorder="1" applyAlignment="1">
      <alignment horizontal="center" vertical="center" wrapText="1"/>
    </xf>
    <xf numFmtId="0" fontId="8" fillId="0" borderId="22" xfId="0" applyFont="1" applyBorder="1" applyAlignment="1">
      <alignment horizontal="center" vertical="center" wrapText="1"/>
    </xf>
    <xf numFmtId="0" fontId="22" fillId="9" borderId="21" xfId="0" applyFont="1" applyFill="1" applyBorder="1" applyAlignment="1">
      <alignment horizontal="left" vertical="top" wrapText="1"/>
    </xf>
    <xf numFmtId="0" fontId="33" fillId="0" borderId="0" xfId="0" applyFont="1" applyAlignment="1">
      <alignment horizontal="left" vertical="center" wrapText="1"/>
    </xf>
    <xf numFmtId="0" fontId="20" fillId="9" borderId="14" xfId="0" applyFont="1" applyFill="1" applyBorder="1" applyAlignment="1">
      <alignment horizontal="left" vertical="center"/>
    </xf>
    <xf numFmtId="0" fontId="20" fillId="9" borderId="21" xfId="0" applyFont="1" applyFill="1" applyBorder="1" applyAlignment="1">
      <alignment horizontal="left" vertical="center"/>
    </xf>
    <xf numFmtId="0" fontId="8" fillId="0" borderId="63"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18" xfId="0" applyFont="1" applyBorder="1" applyAlignment="1">
      <alignment horizontal="center" vertical="center" wrapText="1"/>
    </xf>
    <xf numFmtId="0" fontId="18" fillId="0" borderId="0" xfId="0" applyFont="1" applyAlignment="1">
      <alignment horizontal="left" vertical="top" wrapText="1"/>
    </xf>
    <xf numFmtId="0" fontId="18" fillId="0" borderId="0" xfId="0" applyFont="1" applyAlignment="1">
      <alignment horizontal="left" vertical="top"/>
    </xf>
    <xf numFmtId="0" fontId="38" fillId="0" borderId="40" xfId="0" applyFont="1" applyBorder="1" applyAlignment="1">
      <alignment horizontal="left" vertical="center" wrapText="1"/>
    </xf>
    <xf numFmtId="0" fontId="38" fillId="0" borderId="57" xfId="0" applyFont="1" applyBorder="1" applyAlignment="1">
      <alignment horizontal="left" vertical="center" wrapText="1"/>
    </xf>
    <xf numFmtId="0" fontId="38" fillId="0" borderId="58" xfId="0" applyFont="1" applyBorder="1" applyAlignment="1">
      <alignment horizontal="left" vertical="center" wrapText="1"/>
    </xf>
  </cellXfs>
  <cellStyles count="10">
    <cellStyle name="Comma" xfId="9" builtinId="3"/>
    <cellStyle name="Heading 1" xfId="2" builtinId="16"/>
    <cellStyle name="Heading 1 2" xfId="8" xr:uid="{818730F9-90D1-4529-9D40-73273B8A1BD1}"/>
    <cellStyle name="Hyperlink" xfId="4" builtinId="8"/>
    <cellStyle name="Normal" xfId="0" builtinId="0"/>
    <cellStyle name="Normal 2" xfId="3" xr:uid="{C1B67A3E-E237-4228-82E1-C39D1278E419}"/>
    <cellStyle name="Normal 2 2" xfId="6" xr:uid="{A10D591B-1D45-4623-973B-305F23087342}"/>
    <cellStyle name="Normal 3" xfId="7" xr:uid="{35A5264D-77A5-4041-A699-DF1D009876AE}"/>
    <cellStyle name="Normal 3 2 2" xfId="5" xr:uid="{B36A2AB3-E73E-40AC-BFBA-15F56F3DE1E6}"/>
    <cellStyle name="Normal 44" xfId="1" xr:uid="{99E07A40-B112-4528-A6AB-28EBA829EA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ofwat.gov.uk/wp-content/uploads/2022/04/PR24-and-beyond-Final-guidance-on-long-term-delivery-strategies_Pr24.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69E4CE-8283-48AD-AD78-09A00C3C6DDE}">
  <sheetPr>
    <tabColor rgb="FF00B0F0"/>
  </sheetPr>
  <dimension ref="A1:J22"/>
  <sheetViews>
    <sheetView showGridLines="0" tabSelected="1" zoomScale="90" zoomScaleNormal="90" workbookViewId="0">
      <selection activeCell="B2" sqref="B2"/>
    </sheetView>
  </sheetViews>
  <sheetFormatPr defaultColWidth="23.19921875" defaultRowHeight="13.8" x14ac:dyDescent="0.25"/>
  <cols>
    <col min="1" max="1" width="14" customWidth="1"/>
    <col min="2" max="2" width="18.8984375" style="44" customWidth="1"/>
    <col min="3" max="3" width="76" customWidth="1"/>
    <col min="4" max="4" width="5.69921875" customWidth="1"/>
    <col min="5" max="5" width="32.8984375" customWidth="1"/>
    <col min="6" max="6" width="8.8984375" customWidth="1"/>
    <col min="7" max="7" width="5.59765625" customWidth="1"/>
    <col min="8" max="8" width="21.09765625" customWidth="1"/>
    <col min="9" max="9" width="72.3984375" customWidth="1"/>
  </cols>
  <sheetData>
    <row r="1" spans="1:10" ht="18" x14ac:dyDescent="0.25">
      <c r="A1" s="416" t="s">
        <v>0</v>
      </c>
      <c r="B1" s="416"/>
      <c r="C1" s="416"/>
      <c r="E1" s="182" t="s">
        <v>1</v>
      </c>
      <c r="H1" s="416" t="s">
        <v>2</v>
      </c>
      <c r="I1" s="416"/>
    </row>
    <row r="2" spans="1:10" ht="50.25" customHeight="1" x14ac:dyDescent="0.25">
      <c r="A2" s="182"/>
      <c r="B2" s="182"/>
      <c r="C2" s="182"/>
      <c r="E2" s="29" t="s">
        <v>3</v>
      </c>
      <c r="F2" s="29"/>
      <c r="H2" s="417" t="s">
        <v>4</v>
      </c>
      <c r="I2" s="417"/>
    </row>
    <row r="3" spans="1:10" ht="24.75" customHeight="1" thickBot="1" x14ac:dyDescent="0.3">
      <c r="A3" s="16"/>
      <c r="G3" s="38"/>
      <c r="H3" s="419" t="s">
        <v>5</v>
      </c>
      <c r="I3" s="419"/>
    </row>
    <row r="4" spans="1:10" ht="28.2" thickBot="1" x14ac:dyDescent="0.3">
      <c r="A4" s="42" t="s">
        <v>6</v>
      </c>
      <c r="B4" s="45" t="s">
        <v>7</v>
      </c>
      <c r="C4" s="43" t="s">
        <v>8</v>
      </c>
      <c r="H4" s="207" t="s">
        <v>9</v>
      </c>
      <c r="I4" s="208" t="s">
        <v>8</v>
      </c>
    </row>
    <row r="5" spans="1:10" ht="211.5" customHeight="1" x14ac:dyDescent="0.25">
      <c r="A5" s="237" t="s">
        <v>10</v>
      </c>
      <c r="B5" s="46" t="s">
        <v>11</v>
      </c>
      <c r="C5" s="238" t="s">
        <v>12</v>
      </c>
      <c r="D5" s="23"/>
      <c r="E5" s="418"/>
      <c r="F5" s="418"/>
      <c r="G5" s="48"/>
      <c r="H5" s="209" t="s">
        <v>13</v>
      </c>
      <c r="I5" s="213" t="s">
        <v>14</v>
      </c>
    </row>
    <row r="6" spans="1:10" ht="227.25" customHeight="1" thickBot="1" x14ac:dyDescent="0.3">
      <c r="A6" s="237" t="s">
        <v>10</v>
      </c>
      <c r="B6" s="46" t="s">
        <v>15</v>
      </c>
      <c r="C6" s="238" t="s">
        <v>16</v>
      </c>
      <c r="D6" s="23"/>
      <c r="H6" s="50" t="s">
        <v>17</v>
      </c>
      <c r="I6" s="214" t="s">
        <v>18</v>
      </c>
    </row>
    <row r="7" spans="1:10" ht="140.25" customHeight="1" x14ac:dyDescent="0.25">
      <c r="A7" s="237" t="s">
        <v>10</v>
      </c>
      <c r="B7" s="46" t="s">
        <v>19</v>
      </c>
      <c r="C7" s="238" t="s">
        <v>20</v>
      </c>
    </row>
    <row r="8" spans="1:10" ht="54.75" customHeight="1" x14ac:dyDescent="0.25">
      <c r="A8" s="237" t="s">
        <v>10</v>
      </c>
      <c r="B8" s="46" t="s">
        <v>21</v>
      </c>
      <c r="C8" s="238" t="s">
        <v>22</v>
      </c>
    </row>
    <row r="9" spans="1:10" ht="217.5" customHeight="1" x14ac:dyDescent="0.25">
      <c r="A9" s="237" t="s">
        <v>10</v>
      </c>
      <c r="B9" s="46" t="s">
        <v>10</v>
      </c>
      <c r="C9" s="238" t="s">
        <v>23</v>
      </c>
    </row>
    <row r="10" spans="1:10" ht="124.2" x14ac:dyDescent="0.25">
      <c r="A10" s="237">
        <v>1</v>
      </c>
      <c r="B10" s="46" t="s">
        <v>24</v>
      </c>
      <c r="C10" s="239" t="s">
        <v>25</v>
      </c>
    </row>
    <row r="11" spans="1:10" ht="183.75" customHeight="1" x14ac:dyDescent="0.25">
      <c r="A11" s="237">
        <v>2</v>
      </c>
      <c r="B11" s="46" t="s">
        <v>26</v>
      </c>
      <c r="C11" s="239" t="s">
        <v>27</v>
      </c>
      <c r="D11" s="23"/>
      <c r="J11" s="49"/>
    </row>
    <row r="12" spans="1:10" ht="155.25" customHeight="1" x14ac:dyDescent="0.25">
      <c r="A12" s="237">
        <v>3</v>
      </c>
      <c r="B12" s="46" t="s">
        <v>28</v>
      </c>
      <c r="C12" s="239" t="s">
        <v>29</v>
      </c>
    </row>
    <row r="13" spans="1:10" ht="60.75" customHeight="1" x14ac:dyDescent="0.25">
      <c r="A13" s="237">
        <v>4</v>
      </c>
      <c r="B13" s="46" t="s">
        <v>30</v>
      </c>
      <c r="C13" s="239" t="s">
        <v>31</v>
      </c>
      <c r="D13" s="23"/>
    </row>
    <row r="14" spans="1:10" ht="60.75" customHeight="1" x14ac:dyDescent="0.25">
      <c r="A14" s="237">
        <v>5</v>
      </c>
      <c r="B14" s="46" t="s">
        <v>32</v>
      </c>
      <c r="C14" s="239" t="s">
        <v>31</v>
      </c>
    </row>
    <row r="15" spans="1:10" ht="60.75" customHeight="1" x14ac:dyDescent="0.25">
      <c r="A15" s="237">
        <v>6</v>
      </c>
      <c r="B15" s="46" t="s">
        <v>33</v>
      </c>
      <c r="C15" s="239" t="s">
        <v>31</v>
      </c>
    </row>
    <row r="16" spans="1:10" ht="60.75" customHeight="1" x14ac:dyDescent="0.25">
      <c r="A16" s="237">
        <v>7</v>
      </c>
      <c r="B16" s="46" t="s">
        <v>34</v>
      </c>
      <c r="C16" s="239" t="s">
        <v>31</v>
      </c>
    </row>
    <row r="17" spans="1:3" ht="91.5" customHeight="1" x14ac:dyDescent="0.25">
      <c r="A17" s="237">
        <v>8</v>
      </c>
      <c r="B17" s="46" t="s">
        <v>35</v>
      </c>
      <c r="C17" s="239" t="s">
        <v>36</v>
      </c>
    </row>
    <row r="18" spans="1:3" ht="263.25" customHeight="1" x14ac:dyDescent="0.25">
      <c r="A18" s="237">
        <v>9</v>
      </c>
      <c r="B18" s="46" t="s">
        <v>37</v>
      </c>
      <c r="C18" s="239" t="s">
        <v>38</v>
      </c>
    </row>
    <row r="19" spans="1:3" ht="187.95" customHeight="1" x14ac:dyDescent="0.25">
      <c r="A19" s="237">
        <v>10</v>
      </c>
      <c r="B19" s="46" t="s">
        <v>39</v>
      </c>
      <c r="C19" s="238" t="s">
        <v>40</v>
      </c>
    </row>
    <row r="20" spans="1:3" ht="30" customHeight="1" x14ac:dyDescent="0.25">
      <c r="A20" s="240" t="s">
        <v>41</v>
      </c>
      <c r="B20" s="46" t="s">
        <v>42</v>
      </c>
      <c r="C20" s="238" t="s">
        <v>43</v>
      </c>
    </row>
    <row r="22" spans="1:3" x14ac:dyDescent="0.25">
      <c r="C22" s="41"/>
    </row>
  </sheetData>
  <sheetProtection sheet="1" objects="1" scenarios="1"/>
  <mergeCells count="5">
    <mergeCell ref="H1:I1"/>
    <mergeCell ref="A1:C1"/>
    <mergeCell ref="H2:I2"/>
    <mergeCell ref="E5:F5"/>
    <mergeCell ref="H3:I3"/>
  </mergeCells>
  <hyperlinks>
    <hyperlink ref="H3" r:id="rId1" display="https://www.ofwat.gov.uk/wp-content/uploads/2022/04/PR24-and-beyond-Final-guidance-on-long-term-delivery-strategies_Pr24.pdf" xr:uid="{23AEF1E5-EE04-4053-B4A5-7C2FFE1AEC68}"/>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E88CF9-0AAC-4273-943C-ECF5BD42B16A}">
  <sheetPr>
    <tabColor theme="7"/>
    <pageSetUpPr fitToPage="1"/>
  </sheetPr>
  <dimension ref="A1:W106"/>
  <sheetViews>
    <sheetView showGridLines="0" zoomScale="70" zoomScaleNormal="70" workbookViewId="0">
      <selection activeCell="H9" sqref="H9"/>
    </sheetView>
  </sheetViews>
  <sheetFormatPr defaultRowHeight="13.8" x14ac:dyDescent="0.25"/>
  <cols>
    <col min="1" max="1" width="4.09765625" customWidth="1"/>
    <col min="2" max="2" width="7.5" style="9" customWidth="1"/>
    <col min="3" max="3" width="35.59765625" customWidth="1"/>
    <col min="4" max="4" width="46.5" customWidth="1"/>
    <col min="5" max="6" width="8.59765625" style="9" customWidth="1"/>
    <col min="7" max="21" width="10.5" customWidth="1"/>
    <col min="22" max="22" width="11.59765625" customWidth="1"/>
    <col min="23" max="23" width="81.5" style="23" customWidth="1"/>
  </cols>
  <sheetData>
    <row r="1" spans="1:23" ht="14.4" x14ac:dyDescent="0.25">
      <c r="H1" s="8"/>
    </row>
    <row r="2" spans="1:23" ht="15" customHeight="1" x14ac:dyDescent="0.25">
      <c r="B2" s="16" t="s">
        <v>44</v>
      </c>
      <c r="D2" s="263"/>
      <c r="H2" s="8"/>
      <c r="N2" s="174"/>
      <c r="O2" s="423" t="s">
        <v>45</v>
      </c>
      <c r="P2" s="423"/>
      <c r="Q2" s="423"/>
      <c r="R2" s="423"/>
      <c r="S2" s="423"/>
    </row>
    <row r="3" spans="1:23" s="10" customFormat="1" ht="14.4" x14ac:dyDescent="0.25">
      <c r="B3" s="47" t="s">
        <v>46</v>
      </c>
      <c r="D3" s="15"/>
      <c r="E3" s="11"/>
      <c r="F3" s="11"/>
      <c r="H3" s="8"/>
      <c r="K3"/>
      <c r="L3"/>
      <c r="M3"/>
      <c r="N3" s="166"/>
      <c r="O3" s="424" t="s">
        <v>47</v>
      </c>
      <c r="P3" s="424"/>
      <c r="Q3" s="424"/>
      <c r="R3" s="424"/>
      <c r="S3" s="424"/>
      <c r="W3" s="29"/>
    </row>
    <row r="4" spans="1:23" s="10" customFormat="1" ht="14.4" x14ac:dyDescent="0.25">
      <c r="B4" s="37" t="s">
        <v>48</v>
      </c>
      <c r="C4" s="37"/>
      <c r="D4" s="37"/>
      <c r="E4" s="37"/>
      <c r="F4" s="37"/>
      <c r="H4" s="8"/>
      <c r="M4"/>
      <c r="N4" s="136"/>
      <c r="O4" s="423" t="s">
        <v>49</v>
      </c>
      <c r="P4" s="423"/>
      <c r="Q4" s="423"/>
      <c r="R4" s="423"/>
      <c r="S4" s="423"/>
      <c r="W4" s="29"/>
    </row>
    <row r="5" spans="1:23" s="10" customFormat="1" ht="14.4" x14ac:dyDescent="0.25">
      <c r="B5" s="37" t="s">
        <v>50</v>
      </c>
      <c r="C5" s="37"/>
      <c r="D5" s="37"/>
      <c r="E5" s="37"/>
      <c r="F5" s="37"/>
      <c r="H5" s="8"/>
      <c r="W5" s="29"/>
    </row>
    <row r="6" spans="1:23" s="10" customFormat="1" ht="14.4" x14ac:dyDescent="0.25">
      <c r="B6" s="37" t="s">
        <v>51</v>
      </c>
      <c r="C6" s="37"/>
      <c r="D6" s="37"/>
      <c r="E6" s="37"/>
      <c r="F6" s="37"/>
      <c r="H6" s="8"/>
      <c r="W6" s="29"/>
    </row>
    <row r="7" spans="1:23" s="10" customFormat="1" ht="14.4" x14ac:dyDescent="0.25">
      <c r="B7" s="35" t="s">
        <v>52</v>
      </c>
      <c r="C7" s="39"/>
      <c r="D7" s="39"/>
      <c r="E7" s="39"/>
      <c r="F7" s="39"/>
      <c r="H7" s="8"/>
      <c r="W7" s="29"/>
    </row>
    <row r="8" spans="1:23" s="10" customFormat="1" ht="15" thickBot="1" x14ac:dyDescent="0.3">
      <c r="B8" s="35"/>
      <c r="C8" s="39"/>
      <c r="D8" s="39"/>
      <c r="E8" s="39"/>
      <c r="F8" s="39"/>
      <c r="H8" s="8"/>
      <c r="W8" s="29"/>
    </row>
    <row r="9" spans="1:23" ht="18" x14ac:dyDescent="0.3">
      <c r="B9" s="88"/>
      <c r="C9" s="78" t="s">
        <v>53</v>
      </c>
      <c r="D9" s="79"/>
      <c r="E9" s="79"/>
      <c r="F9" s="79"/>
      <c r="G9" s="79"/>
      <c r="H9" s="79"/>
      <c r="I9" s="79"/>
      <c r="J9" s="79"/>
      <c r="K9" s="79"/>
      <c r="L9" s="79"/>
      <c r="M9" s="79"/>
      <c r="N9" s="79"/>
      <c r="O9" s="79"/>
      <c r="P9" s="79"/>
      <c r="Q9" s="89"/>
      <c r="R9" s="79"/>
      <c r="S9" s="79"/>
      <c r="T9" s="79"/>
      <c r="U9" s="79"/>
      <c r="V9" s="93"/>
      <c r="W9"/>
    </row>
    <row r="10" spans="1:23" ht="14.4" thickBot="1" x14ac:dyDescent="0.3">
      <c r="B10" s="82"/>
      <c r="C10" s="426" t="s">
        <v>54</v>
      </c>
      <c r="D10" s="426"/>
      <c r="E10" s="426"/>
      <c r="F10" s="426"/>
      <c r="G10" s="426"/>
      <c r="H10" s="426"/>
      <c r="I10" s="426"/>
      <c r="J10" s="426"/>
      <c r="K10" s="426"/>
      <c r="L10" s="426"/>
      <c r="M10" s="426"/>
      <c r="N10" s="426"/>
      <c r="O10" s="426"/>
      <c r="P10" s="426"/>
      <c r="Q10" s="426"/>
      <c r="R10" s="426"/>
      <c r="S10" s="426"/>
      <c r="T10" s="426"/>
      <c r="U10" s="426"/>
      <c r="V10" s="427"/>
      <c r="W10"/>
    </row>
    <row r="11" spans="1:23" s="1" customFormat="1" ht="16.2" thickBot="1" x14ac:dyDescent="0.3">
      <c r="A11" s="87"/>
      <c r="B11" s="87"/>
      <c r="C11" s="126"/>
      <c r="D11" s="126"/>
      <c r="E11" s="126"/>
      <c r="F11" s="126"/>
      <c r="G11" s="126"/>
      <c r="H11" s="126"/>
      <c r="I11" s="126"/>
      <c r="J11" s="126"/>
      <c r="K11" s="126"/>
      <c r="L11" s="126"/>
      <c r="M11" s="126"/>
      <c r="N11" s="126"/>
      <c r="O11" s="126"/>
      <c r="P11" s="126"/>
      <c r="Q11" s="126"/>
      <c r="R11" s="126"/>
      <c r="S11" s="126"/>
      <c r="T11" s="126"/>
      <c r="U11" s="126"/>
      <c r="V11" s="126"/>
    </row>
    <row r="12" spans="1:23" s="1" customFormat="1" ht="16.2" thickBot="1" x14ac:dyDescent="0.3">
      <c r="A12" s="87"/>
      <c r="B12" s="428" t="s">
        <v>55</v>
      </c>
      <c r="C12" s="429"/>
      <c r="D12" s="429"/>
      <c r="E12" s="429"/>
      <c r="F12" s="429"/>
      <c r="G12" s="429"/>
      <c r="H12" s="429"/>
      <c r="I12" s="429"/>
      <c r="J12" s="429"/>
      <c r="K12" s="429"/>
      <c r="L12" s="429"/>
      <c r="M12" s="429"/>
      <c r="N12" s="429"/>
      <c r="O12" s="429"/>
      <c r="P12" s="429"/>
      <c r="Q12" s="429"/>
      <c r="R12" s="429"/>
      <c r="S12" s="429"/>
      <c r="T12" s="429"/>
      <c r="U12" s="429"/>
      <c r="V12" s="430"/>
    </row>
    <row r="13" spans="1:23" s="1" customFormat="1" ht="15.6" x14ac:dyDescent="0.25">
      <c r="B13" s="126"/>
      <c r="C13" s="126"/>
      <c r="D13" s="126"/>
      <c r="E13" s="126"/>
      <c r="F13" s="126"/>
      <c r="G13" s="126"/>
      <c r="H13" s="126"/>
      <c r="I13" s="126"/>
      <c r="J13" s="126"/>
      <c r="K13" s="126"/>
      <c r="L13" s="126"/>
      <c r="M13" s="126"/>
      <c r="N13" s="126"/>
      <c r="O13" s="126"/>
      <c r="P13" s="126"/>
      <c r="Q13" s="126"/>
      <c r="R13" s="126"/>
      <c r="S13" s="126"/>
      <c r="T13" s="126"/>
      <c r="U13" s="126"/>
      <c r="V13" s="126"/>
    </row>
    <row r="14" spans="1:23" ht="14.4" thickBot="1" x14ac:dyDescent="0.3">
      <c r="G14" s="9"/>
      <c r="H14" s="9"/>
      <c r="I14" s="9"/>
      <c r="J14" s="9"/>
      <c r="K14" s="9"/>
      <c r="L14" s="9"/>
      <c r="M14" s="9"/>
      <c r="N14" s="9"/>
      <c r="O14" s="9"/>
      <c r="P14" s="9"/>
      <c r="Q14" s="9"/>
      <c r="R14" s="9"/>
      <c r="S14" s="9"/>
      <c r="T14" s="9"/>
      <c r="U14" s="9"/>
      <c r="V14" s="9"/>
    </row>
    <row r="15" spans="1:23" ht="15" thickBot="1" x14ac:dyDescent="0.3">
      <c r="F15" s="20" t="s">
        <v>56</v>
      </c>
      <c r="G15" s="425" t="s">
        <v>57</v>
      </c>
      <c r="H15" s="425"/>
      <c r="I15" s="425"/>
      <c r="J15" s="425"/>
      <c r="K15" s="425"/>
      <c r="L15" s="425"/>
      <c r="M15" s="425" t="s">
        <v>58</v>
      </c>
      <c r="N15" s="425"/>
      <c r="O15" s="425"/>
      <c r="P15" s="425"/>
      <c r="Q15" s="425"/>
      <c r="R15" s="431"/>
      <c r="S15" s="20" t="s">
        <v>59</v>
      </c>
      <c r="T15" s="143" t="s">
        <v>60</v>
      </c>
      <c r="U15" s="143" t="s">
        <v>61</v>
      </c>
      <c r="V15" s="9"/>
    </row>
    <row r="16" spans="1:23" ht="42" thickBot="1" x14ac:dyDescent="0.3">
      <c r="C16" s="228" t="s">
        <v>7</v>
      </c>
      <c r="D16" s="70" t="s">
        <v>62</v>
      </c>
      <c r="E16" s="70" t="s">
        <v>63</v>
      </c>
      <c r="F16" s="142" t="s">
        <v>64</v>
      </c>
      <c r="G16" s="396" t="s">
        <v>65</v>
      </c>
      <c r="H16" s="397" t="s">
        <v>66</v>
      </c>
      <c r="I16" s="397" t="s">
        <v>67</v>
      </c>
      <c r="J16" s="397" t="s">
        <v>68</v>
      </c>
      <c r="K16" s="398" t="s">
        <v>69</v>
      </c>
      <c r="L16" s="399" t="s">
        <v>70</v>
      </c>
      <c r="M16" s="396" t="s">
        <v>71</v>
      </c>
      <c r="N16" s="397" t="s">
        <v>72</v>
      </c>
      <c r="O16" s="397" t="s">
        <v>73</v>
      </c>
      <c r="P16" s="397" t="s">
        <v>74</v>
      </c>
      <c r="Q16" s="398" t="s">
        <v>75</v>
      </c>
      <c r="R16" s="399" t="s">
        <v>76</v>
      </c>
      <c r="S16" s="399" t="s">
        <v>77</v>
      </c>
      <c r="T16" s="399" t="s">
        <v>78</v>
      </c>
      <c r="U16" s="399" t="s">
        <v>79</v>
      </c>
      <c r="V16" s="399" t="s">
        <v>80</v>
      </c>
      <c r="W16" s="27" t="s">
        <v>81</v>
      </c>
    </row>
    <row r="17" spans="1:23" ht="28.8" x14ac:dyDescent="0.25">
      <c r="A17" s="210"/>
      <c r="B17" s="229" t="s">
        <v>82</v>
      </c>
      <c r="C17" s="153" t="s">
        <v>83</v>
      </c>
      <c r="D17" s="230" t="s">
        <v>84</v>
      </c>
      <c r="E17" s="155" t="s">
        <v>85</v>
      </c>
      <c r="F17" s="384">
        <v>33.770000000000003</v>
      </c>
      <c r="G17" s="392">
        <v>33.770000000000003</v>
      </c>
      <c r="H17" s="393">
        <v>33.75</v>
      </c>
      <c r="I17" s="393">
        <v>33.75</v>
      </c>
      <c r="J17" s="401">
        <v>33.799999999999997</v>
      </c>
      <c r="K17" s="394">
        <v>33.880000000000003</v>
      </c>
      <c r="L17" s="388">
        <f>SUM(G17:K17)</f>
        <v>168.95</v>
      </c>
      <c r="M17" s="393">
        <v>33.86</v>
      </c>
      <c r="N17" s="393">
        <v>33.85</v>
      </c>
      <c r="O17" s="393">
        <v>33.83</v>
      </c>
      <c r="P17" s="393">
        <v>33.81</v>
      </c>
      <c r="Q17" s="401">
        <v>33.799999999999997</v>
      </c>
      <c r="R17" s="390">
        <f>SUM(M17:Q17)</f>
        <v>169.15000000000003</v>
      </c>
      <c r="S17" s="393">
        <v>168.73</v>
      </c>
      <c r="T17" s="393">
        <v>168.31</v>
      </c>
      <c r="U17" s="393">
        <v>167.89</v>
      </c>
      <c r="V17" s="395">
        <f>SUM(L17,R17,S17,T17,U17)</f>
        <v>843.03000000000009</v>
      </c>
      <c r="W17" s="244" t="s">
        <v>86</v>
      </c>
    </row>
    <row r="18" spans="1:23" ht="43.2" x14ac:dyDescent="0.25">
      <c r="A18" s="210"/>
      <c r="B18" s="75" t="s">
        <v>87</v>
      </c>
      <c r="C18" s="17" t="s">
        <v>88</v>
      </c>
      <c r="D18" s="152" t="s">
        <v>89</v>
      </c>
      <c r="E18" s="21" t="s">
        <v>85</v>
      </c>
      <c r="F18" s="385">
        <v>33.770000000000003</v>
      </c>
      <c r="G18" s="386">
        <v>31.85</v>
      </c>
      <c r="H18" s="383">
        <v>29.93</v>
      </c>
      <c r="I18" s="383">
        <v>28.01</v>
      </c>
      <c r="J18" s="383">
        <v>26.09</v>
      </c>
      <c r="K18" s="383">
        <v>24.17</v>
      </c>
      <c r="L18" s="391">
        <f t="shared" ref="L18:L86" si="0">SUM(G18:K18)</f>
        <v>140.05000000000001</v>
      </c>
      <c r="M18" s="383">
        <v>22.25</v>
      </c>
      <c r="N18" s="383">
        <v>21.52</v>
      </c>
      <c r="O18" s="383">
        <v>20.79</v>
      </c>
      <c r="P18" s="383">
        <v>20.059999999999999</v>
      </c>
      <c r="Q18" s="383">
        <v>19.329999999999998</v>
      </c>
      <c r="R18" s="390">
        <f t="shared" ref="R18:R86" si="1">SUM(M18:Q18)</f>
        <v>103.95</v>
      </c>
      <c r="S18" s="383">
        <v>87.39</v>
      </c>
      <c r="T18" s="383">
        <v>72.739999999999995</v>
      </c>
      <c r="U18" s="383">
        <v>58.62</v>
      </c>
      <c r="V18" s="389">
        <f t="shared" ref="V18:V86" si="2">SUM(L18,R18,S18,T18,U18)</f>
        <v>462.75</v>
      </c>
      <c r="W18" s="242" t="s">
        <v>90</v>
      </c>
    </row>
    <row r="19" spans="1:23" ht="43.2" x14ac:dyDescent="0.25">
      <c r="A19" s="210"/>
      <c r="B19" s="75" t="s">
        <v>91</v>
      </c>
      <c r="C19" s="17" t="s">
        <v>92</v>
      </c>
      <c r="D19" s="152" t="s">
        <v>93</v>
      </c>
      <c r="E19" s="21" t="s">
        <v>85</v>
      </c>
      <c r="F19" s="385">
        <v>33.770000000000003</v>
      </c>
      <c r="G19" s="386">
        <v>31.85</v>
      </c>
      <c r="H19" s="383">
        <v>29.93</v>
      </c>
      <c r="I19" s="383">
        <v>28.01</v>
      </c>
      <c r="J19" s="383">
        <v>26.09</v>
      </c>
      <c r="K19" s="387">
        <v>24.17</v>
      </c>
      <c r="L19" s="391">
        <f t="shared" si="0"/>
        <v>140.05000000000001</v>
      </c>
      <c r="M19" s="383">
        <v>22.25</v>
      </c>
      <c r="N19" s="383">
        <v>21.52</v>
      </c>
      <c r="O19" s="383">
        <v>20.79</v>
      </c>
      <c r="P19" s="383">
        <v>20.059999999999999</v>
      </c>
      <c r="Q19" s="383">
        <v>19.329999999999998</v>
      </c>
      <c r="R19" s="390">
        <f t="shared" si="1"/>
        <v>103.95</v>
      </c>
      <c r="S19" s="383">
        <v>87.39</v>
      </c>
      <c r="T19" s="383">
        <v>72.739999999999995</v>
      </c>
      <c r="U19" s="383">
        <v>58.62</v>
      </c>
      <c r="V19" s="389">
        <f t="shared" si="2"/>
        <v>462.75</v>
      </c>
      <c r="W19" s="242" t="s">
        <v>94</v>
      </c>
    </row>
    <row r="20" spans="1:23" ht="14.4" x14ac:dyDescent="0.25">
      <c r="A20" s="210"/>
      <c r="B20" s="75" t="s">
        <v>95</v>
      </c>
      <c r="C20" s="17" t="s">
        <v>96</v>
      </c>
      <c r="D20" s="152" t="s">
        <v>97</v>
      </c>
      <c r="E20" s="21" t="s">
        <v>98</v>
      </c>
      <c r="F20" s="261">
        <v>0</v>
      </c>
      <c r="G20" s="300">
        <v>0</v>
      </c>
      <c r="H20" s="301">
        <v>0</v>
      </c>
      <c r="I20" s="301">
        <v>0</v>
      </c>
      <c r="J20" s="301">
        <v>0</v>
      </c>
      <c r="K20" s="302">
        <v>0</v>
      </c>
      <c r="L20" s="339">
        <f t="shared" si="0"/>
        <v>0</v>
      </c>
      <c r="M20" s="301">
        <v>0</v>
      </c>
      <c r="N20" s="301">
        <v>0</v>
      </c>
      <c r="O20" s="301">
        <v>0</v>
      </c>
      <c r="P20" s="301">
        <v>0</v>
      </c>
      <c r="Q20" s="301">
        <v>0</v>
      </c>
      <c r="R20" s="340">
        <f t="shared" si="1"/>
        <v>0</v>
      </c>
      <c r="S20" s="301">
        <v>0</v>
      </c>
      <c r="T20" s="301">
        <v>0</v>
      </c>
      <c r="U20" s="301">
        <v>0</v>
      </c>
      <c r="V20" s="342">
        <f t="shared" si="2"/>
        <v>0</v>
      </c>
      <c r="W20" s="242" t="s">
        <v>99</v>
      </c>
    </row>
    <row r="21" spans="1:23" ht="14.4" x14ac:dyDescent="0.25">
      <c r="A21" s="210"/>
      <c r="B21" s="75" t="s">
        <v>100</v>
      </c>
      <c r="C21" s="17" t="s">
        <v>96</v>
      </c>
      <c r="D21" s="152" t="s">
        <v>101</v>
      </c>
      <c r="E21" s="21" t="s">
        <v>98</v>
      </c>
      <c r="F21" s="261">
        <v>0</v>
      </c>
      <c r="G21" s="300">
        <v>0</v>
      </c>
      <c r="H21" s="301">
        <v>0</v>
      </c>
      <c r="I21" s="301">
        <v>0</v>
      </c>
      <c r="J21" s="301">
        <v>0</v>
      </c>
      <c r="K21" s="302">
        <v>0</v>
      </c>
      <c r="L21" s="339">
        <f t="shared" si="0"/>
        <v>0</v>
      </c>
      <c r="M21" s="301">
        <v>0</v>
      </c>
      <c r="N21" s="301">
        <v>0</v>
      </c>
      <c r="O21" s="301">
        <v>0</v>
      </c>
      <c r="P21" s="301">
        <v>0</v>
      </c>
      <c r="Q21" s="301">
        <v>0</v>
      </c>
      <c r="R21" s="340">
        <f t="shared" si="1"/>
        <v>0</v>
      </c>
      <c r="S21" s="301">
        <v>0</v>
      </c>
      <c r="T21" s="301">
        <v>0</v>
      </c>
      <c r="U21" s="301">
        <v>0</v>
      </c>
      <c r="V21" s="342">
        <f t="shared" si="2"/>
        <v>0</v>
      </c>
      <c r="W21" s="242" t="s">
        <v>102</v>
      </c>
    </row>
    <row r="22" spans="1:23" ht="14.4" x14ac:dyDescent="0.25">
      <c r="A22" s="210"/>
      <c r="B22" s="75" t="s">
        <v>103</v>
      </c>
      <c r="C22" s="17" t="s">
        <v>96</v>
      </c>
      <c r="D22" s="152" t="s">
        <v>104</v>
      </c>
      <c r="E22" s="21" t="s">
        <v>98</v>
      </c>
      <c r="F22" s="343">
        <f t="shared" ref="F22:U22" si="3">F20+F21</f>
        <v>0</v>
      </c>
      <c r="G22" s="344">
        <f t="shared" si="3"/>
        <v>0</v>
      </c>
      <c r="H22" s="339">
        <f t="shared" si="3"/>
        <v>0</v>
      </c>
      <c r="I22" s="339">
        <f t="shared" si="3"/>
        <v>0</v>
      </c>
      <c r="J22" s="339">
        <f t="shared" si="3"/>
        <v>0</v>
      </c>
      <c r="K22" s="339">
        <f t="shared" si="3"/>
        <v>0</v>
      </c>
      <c r="L22" s="339">
        <f t="shared" si="3"/>
        <v>0</v>
      </c>
      <c r="M22" s="339">
        <f t="shared" si="3"/>
        <v>0</v>
      </c>
      <c r="N22" s="339">
        <f t="shared" si="3"/>
        <v>0</v>
      </c>
      <c r="O22" s="339">
        <f t="shared" si="3"/>
        <v>0</v>
      </c>
      <c r="P22" s="339">
        <f t="shared" si="3"/>
        <v>0</v>
      </c>
      <c r="Q22" s="339">
        <f t="shared" si="3"/>
        <v>0</v>
      </c>
      <c r="R22" s="339">
        <f t="shared" si="3"/>
        <v>0</v>
      </c>
      <c r="S22" s="339">
        <f>S20+S21</f>
        <v>0</v>
      </c>
      <c r="T22" s="339">
        <f t="shared" si="3"/>
        <v>0</v>
      </c>
      <c r="U22" s="339">
        <f t="shared" si="3"/>
        <v>0</v>
      </c>
      <c r="V22" s="342">
        <f>SUM(L22,R22,S22,T22,U22)</f>
        <v>0</v>
      </c>
      <c r="W22" s="242" t="s">
        <v>105</v>
      </c>
    </row>
    <row r="23" spans="1:23" ht="28.8" x14ac:dyDescent="0.25">
      <c r="A23" s="210"/>
      <c r="B23" s="75" t="s">
        <v>106</v>
      </c>
      <c r="C23" s="18" t="s">
        <v>107</v>
      </c>
      <c r="D23" s="154" t="s">
        <v>108</v>
      </c>
      <c r="E23" s="21" t="s">
        <v>109</v>
      </c>
      <c r="F23" s="261">
        <v>99.137931034482762</v>
      </c>
      <c r="G23" s="303">
        <v>98.563218390804593</v>
      </c>
      <c r="H23" s="301">
        <v>97.988505747126439</v>
      </c>
      <c r="I23" s="301">
        <v>97.1264367816092</v>
      </c>
      <c r="J23" s="301">
        <v>96.264367816091948</v>
      </c>
      <c r="K23" s="301">
        <v>95.114942528735639</v>
      </c>
      <c r="L23" s="339">
        <f t="shared" si="0"/>
        <v>485.05747126436785</v>
      </c>
      <c r="M23" s="300">
        <v>94.827586206896555</v>
      </c>
      <c r="N23" s="301">
        <v>94.540229885057471</v>
      </c>
      <c r="O23" s="301">
        <v>94.252873563218387</v>
      </c>
      <c r="P23" s="301">
        <v>93.965517241379317</v>
      </c>
      <c r="Q23" s="301">
        <v>93.678160919540232</v>
      </c>
      <c r="R23" s="340">
        <f t="shared" si="1"/>
        <v>471.26436781609192</v>
      </c>
      <c r="S23" s="301">
        <v>91.954022988505741</v>
      </c>
      <c r="T23" s="301">
        <v>89.94252873563218</v>
      </c>
      <c r="U23" s="301">
        <v>87.931034482758619</v>
      </c>
      <c r="V23" s="342">
        <f t="shared" si="2"/>
        <v>1226.1494252873563</v>
      </c>
      <c r="W23" s="242" t="s">
        <v>110</v>
      </c>
    </row>
    <row r="24" spans="1:23" ht="43.2" x14ac:dyDescent="0.25">
      <c r="A24" s="210"/>
      <c r="B24" s="75" t="s">
        <v>111</v>
      </c>
      <c r="C24" s="18" t="s">
        <v>112</v>
      </c>
      <c r="D24" s="154" t="s">
        <v>113</v>
      </c>
      <c r="E24" s="21" t="s">
        <v>109</v>
      </c>
      <c r="F24" s="261">
        <v>99.137931034482762</v>
      </c>
      <c r="G24" s="303">
        <v>98.563218390804593</v>
      </c>
      <c r="H24" s="301">
        <v>97.988505747126439</v>
      </c>
      <c r="I24" s="301">
        <v>97.1264367816092</v>
      </c>
      <c r="J24" s="301">
        <v>96.264367816091948</v>
      </c>
      <c r="K24" s="301">
        <v>95.114942528735639</v>
      </c>
      <c r="L24" s="339">
        <f t="shared" si="0"/>
        <v>485.05747126436785</v>
      </c>
      <c r="M24" s="300">
        <v>94.827586206896555</v>
      </c>
      <c r="N24" s="301">
        <v>94.540229885057471</v>
      </c>
      <c r="O24" s="301">
        <v>94.252873563218387</v>
      </c>
      <c r="P24" s="301">
        <v>93.965517241379317</v>
      </c>
      <c r="Q24" s="301">
        <v>93.678160919540232</v>
      </c>
      <c r="R24" s="340">
        <f t="shared" si="1"/>
        <v>471.26436781609192</v>
      </c>
      <c r="S24" s="301">
        <v>91.954022988505741</v>
      </c>
      <c r="T24" s="301">
        <v>89.94252873563218</v>
      </c>
      <c r="U24" s="301">
        <v>87.931034482758619</v>
      </c>
      <c r="V24" s="342">
        <f t="shared" si="2"/>
        <v>1226.1494252873563</v>
      </c>
      <c r="W24" s="242" t="s">
        <v>114</v>
      </c>
    </row>
    <row r="25" spans="1:23" ht="43.2" x14ac:dyDescent="0.25">
      <c r="A25" s="210"/>
      <c r="B25" s="75" t="s">
        <v>115</v>
      </c>
      <c r="C25" s="18" t="s">
        <v>116</v>
      </c>
      <c r="D25" s="40" t="s">
        <v>117</v>
      </c>
      <c r="E25" s="21" t="s">
        <v>109</v>
      </c>
      <c r="F25" s="262">
        <v>99.137931034482762</v>
      </c>
      <c r="G25" s="300">
        <v>99.14</v>
      </c>
      <c r="H25" s="300">
        <v>99.14</v>
      </c>
      <c r="I25" s="300">
        <v>99.14</v>
      </c>
      <c r="J25" s="300">
        <v>99.14</v>
      </c>
      <c r="K25" s="300">
        <v>100</v>
      </c>
      <c r="L25" s="339">
        <f t="shared" si="0"/>
        <v>496.56</v>
      </c>
      <c r="M25" s="300">
        <v>100</v>
      </c>
      <c r="N25" s="300">
        <v>100</v>
      </c>
      <c r="O25" s="300">
        <v>100</v>
      </c>
      <c r="P25" s="300">
        <v>100</v>
      </c>
      <c r="Q25" s="300">
        <v>100</v>
      </c>
      <c r="R25" s="340">
        <f t="shared" si="1"/>
        <v>500</v>
      </c>
      <c r="S25" s="300">
        <v>100</v>
      </c>
      <c r="T25" s="300">
        <v>100</v>
      </c>
      <c r="U25" s="300">
        <v>100</v>
      </c>
      <c r="V25" s="342">
        <f t="shared" si="2"/>
        <v>1296.56</v>
      </c>
      <c r="W25" s="242" t="s">
        <v>118</v>
      </c>
    </row>
    <row r="26" spans="1:23" ht="14.4" x14ac:dyDescent="0.25">
      <c r="A26" s="210"/>
      <c r="B26" s="75" t="s">
        <v>119</v>
      </c>
      <c r="C26" s="18" t="s">
        <v>120</v>
      </c>
      <c r="D26" s="40" t="s">
        <v>97</v>
      </c>
      <c r="E26" s="22" t="s">
        <v>98</v>
      </c>
      <c r="F26" s="261">
        <v>0</v>
      </c>
      <c r="G26" s="300">
        <v>6.0507137358000014</v>
      </c>
      <c r="H26" s="300">
        <v>12.101427471600003</v>
      </c>
      <c r="I26" s="300">
        <v>24.202854943200006</v>
      </c>
      <c r="J26" s="300">
        <v>12.101427471600003</v>
      </c>
      <c r="K26" s="300">
        <v>6.0507137358000014</v>
      </c>
      <c r="L26" s="339">
        <f t="shared" si="0"/>
        <v>60.507137358000016</v>
      </c>
      <c r="M26" s="300">
        <v>60.421291108599995</v>
      </c>
      <c r="N26" s="300">
        <v>120.84258221719999</v>
      </c>
      <c r="O26" s="300">
        <v>241.68516443439998</v>
      </c>
      <c r="P26" s="300">
        <v>120.84258221719999</v>
      </c>
      <c r="Q26" s="300">
        <v>60.421291108599995</v>
      </c>
      <c r="R26" s="340">
        <f t="shared" si="1"/>
        <v>604.21291108599996</v>
      </c>
      <c r="S26" s="300">
        <v>285.70403452000005</v>
      </c>
      <c r="T26" s="300">
        <v>4.7070752479999998</v>
      </c>
      <c r="U26" s="300">
        <v>25.985370324000002</v>
      </c>
      <c r="V26" s="342">
        <f t="shared" si="2"/>
        <v>981.11652853600003</v>
      </c>
      <c r="W26" s="242" t="s">
        <v>121</v>
      </c>
    </row>
    <row r="27" spans="1:23" ht="14.4" x14ac:dyDescent="0.25">
      <c r="A27" s="210"/>
      <c r="B27" s="75" t="s">
        <v>122</v>
      </c>
      <c r="C27" s="18" t="s">
        <v>120</v>
      </c>
      <c r="D27" s="40" t="s">
        <v>101</v>
      </c>
      <c r="E27" s="22" t="s">
        <v>98</v>
      </c>
      <c r="F27" s="261">
        <v>0</v>
      </c>
      <c r="G27" s="303">
        <v>0</v>
      </c>
      <c r="H27" s="301">
        <v>0</v>
      </c>
      <c r="I27" s="300">
        <v>0</v>
      </c>
      <c r="J27" s="300">
        <v>0</v>
      </c>
      <c r="K27" s="300">
        <v>7.7165168000000006E-2</v>
      </c>
      <c r="L27" s="339">
        <f t="shared" si="0"/>
        <v>7.7165168000000006E-2</v>
      </c>
      <c r="M27" s="300">
        <v>7.7165168000000006E-2</v>
      </c>
      <c r="N27" s="300">
        <v>7.7165168000000006E-2</v>
      </c>
      <c r="O27" s="300">
        <v>7.7165168000000006E-2</v>
      </c>
      <c r="P27" s="300">
        <v>7.7165168000000006E-2</v>
      </c>
      <c r="Q27" s="300">
        <v>3.0576697819999969</v>
      </c>
      <c r="R27" s="340">
        <f t="shared" si="1"/>
        <v>3.3663304539999972</v>
      </c>
      <c r="S27" s="300">
        <v>16.793069685999995</v>
      </c>
      <c r="T27" s="300">
        <v>29.583196281999999</v>
      </c>
      <c r="U27" s="300">
        <v>29.583196281999999</v>
      </c>
      <c r="V27" s="342">
        <f t="shared" si="2"/>
        <v>79.402957871999988</v>
      </c>
      <c r="W27" s="242" t="s">
        <v>123</v>
      </c>
    </row>
    <row r="28" spans="1:23" ht="14.4" x14ac:dyDescent="0.25">
      <c r="A28" s="210"/>
      <c r="B28" s="75" t="s">
        <v>124</v>
      </c>
      <c r="C28" s="18" t="s">
        <v>120</v>
      </c>
      <c r="D28" s="40" t="s">
        <v>104</v>
      </c>
      <c r="E28" s="22" t="s">
        <v>98</v>
      </c>
      <c r="F28" s="343">
        <f t="shared" ref="F28:U28" si="4">F26+F27</f>
        <v>0</v>
      </c>
      <c r="G28" s="344">
        <f t="shared" si="4"/>
        <v>6.0507137358000014</v>
      </c>
      <c r="H28" s="339">
        <f t="shared" si="4"/>
        <v>12.101427471600003</v>
      </c>
      <c r="I28" s="339">
        <f t="shared" si="4"/>
        <v>24.202854943200006</v>
      </c>
      <c r="J28" s="339">
        <f t="shared" si="4"/>
        <v>12.101427471600003</v>
      </c>
      <c r="K28" s="339">
        <f t="shared" si="4"/>
        <v>6.127878903800001</v>
      </c>
      <c r="L28" s="339">
        <f t="shared" si="4"/>
        <v>60.584302526000016</v>
      </c>
      <c r="M28" s="339">
        <f t="shared" si="4"/>
        <v>60.498456276599995</v>
      </c>
      <c r="N28" s="339">
        <f t="shared" si="4"/>
        <v>120.91974738519998</v>
      </c>
      <c r="O28" s="339">
        <f t="shared" si="4"/>
        <v>241.76232960239997</v>
      </c>
      <c r="P28" s="339">
        <f t="shared" si="4"/>
        <v>120.91974738519998</v>
      </c>
      <c r="Q28" s="339">
        <f t="shared" si="4"/>
        <v>63.478960890599993</v>
      </c>
      <c r="R28" s="339">
        <f t="shared" si="4"/>
        <v>607.57924154</v>
      </c>
      <c r="S28" s="339">
        <f t="shared" si="4"/>
        <v>302.49710420600002</v>
      </c>
      <c r="T28" s="339">
        <f t="shared" si="4"/>
        <v>34.290271529999998</v>
      </c>
      <c r="U28" s="339">
        <f t="shared" si="4"/>
        <v>55.568566606000005</v>
      </c>
      <c r="V28" s="342">
        <f t="shared" si="2"/>
        <v>1060.5194864080001</v>
      </c>
      <c r="W28" s="242" t="s">
        <v>125</v>
      </c>
    </row>
    <row r="29" spans="1:23" ht="28.8" x14ac:dyDescent="0.25">
      <c r="A29" s="210"/>
      <c r="B29" s="75" t="s">
        <v>126</v>
      </c>
      <c r="C29" s="17" t="s">
        <v>127</v>
      </c>
      <c r="D29" s="152" t="s">
        <v>128</v>
      </c>
      <c r="E29" s="21" t="s">
        <v>109</v>
      </c>
      <c r="F29" s="261">
        <v>5.8667488868836717</v>
      </c>
      <c r="G29" s="303">
        <v>5.56582404999999</v>
      </c>
      <c r="H29" s="301">
        <v>5.6290862999999858</v>
      </c>
      <c r="I29" s="301">
        <v>5.6923485499999815</v>
      </c>
      <c r="J29" s="301">
        <v>5.7556107999999773</v>
      </c>
      <c r="K29" s="301">
        <v>4.8534776465253637</v>
      </c>
      <c r="L29" s="339">
        <f>(SUM(G29:K29))*100</f>
        <v>2749.6347346525299</v>
      </c>
      <c r="M29" s="300">
        <v>5.882135299999991</v>
      </c>
      <c r="N29" s="301">
        <v>5.9453975499999867</v>
      </c>
      <c r="O29" s="301">
        <v>6.0086597999999825</v>
      </c>
      <c r="P29" s="301">
        <v>6.0719220499999782</v>
      </c>
      <c r="Q29" s="301">
        <v>5.0225160858325211</v>
      </c>
      <c r="R29" s="340">
        <f>(SUM(M29:Q29))*100</f>
        <v>2893.0630785832454</v>
      </c>
      <c r="S29" s="301">
        <v>5.2256102509655111</v>
      </c>
      <c r="T29" s="301">
        <v>5.3508471923569045</v>
      </c>
      <c r="U29" s="301">
        <v>5.4084117287583586</v>
      </c>
      <c r="V29" s="342">
        <f>(SUM(L29,R29,S29,T29,U29))*100</f>
        <v>565868.26824078558</v>
      </c>
      <c r="W29" s="242" t="s">
        <v>129</v>
      </c>
    </row>
    <row r="30" spans="1:23" ht="28.8" x14ac:dyDescent="0.25">
      <c r="A30" s="210"/>
      <c r="B30" s="75" t="s">
        <v>130</v>
      </c>
      <c r="C30" s="17" t="s">
        <v>131</v>
      </c>
      <c r="D30" s="152" t="s">
        <v>132</v>
      </c>
      <c r="E30" s="21" t="s">
        <v>109</v>
      </c>
      <c r="F30" s="261">
        <v>5.8667488868836717</v>
      </c>
      <c r="G30" s="303">
        <v>5.56582404999999</v>
      </c>
      <c r="H30" s="301">
        <v>5.6290862999999858</v>
      </c>
      <c r="I30" s="301">
        <v>5.6923485499999815</v>
      </c>
      <c r="J30" s="301">
        <v>5.7556107999999773</v>
      </c>
      <c r="K30" s="301">
        <v>4.8534776465253637</v>
      </c>
      <c r="L30" s="339">
        <f>(SUM(G30:K30))*100</f>
        <v>2749.6347346525299</v>
      </c>
      <c r="M30" s="300">
        <v>5.882135299999991</v>
      </c>
      <c r="N30" s="301">
        <v>5.9453975499999867</v>
      </c>
      <c r="O30" s="301">
        <v>6.0086597999999825</v>
      </c>
      <c r="P30" s="301">
        <v>6.0719220499999782</v>
      </c>
      <c r="Q30" s="301">
        <v>5.0225160858325211</v>
      </c>
      <c r="R30" s="340">
        <f>(SUM(M30:Q30))*100</f>
        <v>2893.0630785832454</v>
      </c>
      <c r="S30" s="301">
        <v>5.2256102509655111</v>
      </c>
      <c r="T30" s="301">
        <v>5.3508471923569045</v>
      </c>
      <c r="U30" s="301">
        <v>5.4084117287583586</v>
      </c>
      <c r="V30" s="342">
        <f>(SUM(L30,R30,S30,T30,U30))*100</f>
        <v>565868.26824078558</v>
      </c>
      <c r="W30" s="242" t="s">
        <v>133</v>
      </c>
    </row>
    <row r="31" spans="1:23" ht="28.8" x14ac:dyDescent="0.25">
      <c r="A31" s="210"/>
      <c r="B31" s="75" t="s">
        <v>134</v>
      </c>
      <c r="C31" s="17" t="s">
        <v>135</v>
      </c>
      <c r="D31" s="152" t="s">
        <v>136</v>
      </c>
      <c r="E31" s="21" t="s">
        <v>109</v>
      </c>
      <c r="F31" s="262">
        <v>5.8667488868836717</v>
      </c>
      <c r="G31" s="300">
        <v>5.56582404999999</v>
      </c>
      <c r="H31" s="300">
        <v>5.3285999838033034</v>
      </c>
      <c r="I31" s="300">
        <v>5.0913759176066176</v>
      </c>
      <c r="J31" s="300">
        <v>4.8541518514099309</v>
      </c>
      <c r="K31" s="300">
        <v>4.6169277852132442</v>
      </c>
      <c r="L31" s="339">
        <f>(SUM(G31:K31))*100</f>
        <v>2545.6879588033084</v>
      </c>
      <c r="M31" s="300">
        <v>4.6089529609045883</v>
      </c>
      <c r="N31" s="300">
        <v>4.6009781365959324</v>
      </c>
      <c r="O31" s="300">
        <v>4.5930033122872764</v>
      </c>
      <c r="P31" s="300">
        <v>4.5850284879786205</v>
      </c>
      <c r="Q31" s="300">
        <v>4.5770536636699646</v>
      </c>
      <c r="R31" s="340">
        <f>(SUM(M31:Q31))*100</f>
        <v>2296.5016561436382</v>
      </c>
      <c r="S31" s="300">
        <v>4.4348869571808409</v>
      </c>
      <c r="T31" s="300">
        <v>3.9316861251496458</v>
      </c>
      <c r="U31" s="300">
        <v>2.9759795217052716</v>
      </c>
      <c r="V31" s="342">
        <f>(SUM(L31,R31,S31,T31,U31))*100</f>
        <v>485353.2167550982</v>
      </c>
      <c r="W31" s="242" t="s">
        <v>137</v>
      </c>
    </row>
    <row r="32" spans="1:23" ht="28.8" x14ac:dyDescent="0.25">
      <c r="A32" s="210"/>
      <c r="B32" s="75" t="s">
        <v>138</v>
      </c>
      <c r="C32" s="17" t="s">
        <v>139</v>
      </c>
      <c r="D32" s="152" t="s">
        <v>97</v>
      </c>
      <c r="E32" s="21" t="s">
        <v>98</v>
      </c>
      <c r="F32" s="261">
        <v>0</v>
      </c>
      <c r="G32" s="300">
        <v>7.9750779866760002</v>
      </c>
      <c r="H32" s="300">
        <v>15.950155973352</v>
      </c>
      <c r="I32" s="300">
        <v>31.900311946704001</v>
      </c>
      <c r="J32" s="300">
        <v>15.950155973352</v>
      </c>
      <c r="K32" s="300">
        <v>7.9750779866760002</v>
      </c>
      <c r="L32" s="339">
        <f t="shared" si="0"/>
        <v>79.750779866759999</v>
      </c>
      <c r="M32" s="301">
        <v>10.817813838858001</v>
      </c>
      <c r="N32" s="301">
        <v>21.635627677716002</v>
      </c>
      <c r="O32" s="301">
        <v>43.271255355432004</v>
      </c>
      <c r="P32" s="301">
        <v>21.635627677716002</v>
      </c>
      <c r="Q32" s="301">
        <v>10.817813838858001</v>
      </c>
      <c r="R32" s="340">
        <f t="shared" si="1"/>
        <v>108.17813838858001</v>
      </c>
      <c r="S32" s="301">
        <v>734.77627888554025</v>
      </c>
      <c r="T32" s="301">
        <v>1953.6281762753993</v>
      </c>
      <c r="U32" s="301">
        <v>3390.9357252943223</v>
      </c>
      <c r="V32" s="342">
        <f t="shared" si="2"/>
        <v>6267.2690987106016</v>
      </c>
      <c r="W32" s="242" t="s">
        <v>140</v>
      </c>
    </row>
    <row r="33" spans="1:23" ht="28.8" x14ac:dyDescent="0.25">
      <c r="A33" s="210"/>
      <c r="B33" s="75" t="s">
        <v>141</v>
      </c>
      <c r="C33" s="17" t="s">
        <v>139</v>
      </c>
      <c r="D33" s="152" t="s">
        <v>101</v>
      </c>
      <c r="E33" s="21" t="s">
        <v>98</v>
      </c>
      <c r="F33" s="261">
        <v>0</v>
      </c>
      <c r="G33" s="300">
        <v>0</v>
      </c>
      <c r="H33" s="300">
        <v>0.15379982547000001</v>
      </c>
      <c r="I33" s="300">
        <v>0.46139947641000001</v>
      </c>
      <c r="J33" s="300">
        <v>1.0765987782899999</v>
      </c>
      <c r="K33" s="300">
        <v>1.3841984292300002</v>
      </c>
      <c r="L33" s="339">
        <f t="shared" si="0"/>
        <v>3.0759965094000004</v>
      </c>
      <c r="M33" s="301">
        <v>1.5379982547</v>
      </c>
      <c r="N33" s="301">
        <v>0.65681061872400004</v>
      </c>
      <c r="O33" s="301">
        <v>1.9704318561720002</v>
      </c>
      <c r="P33" s="301">
        <v>4.5976743310680002</v>
      </c>
      <c r="Q33" s="301">
        <v>5.9112955685160014</v>
      </c>
      <c r="R33" s="340">
        <f t="shared" si="1"/>
        <v>14.674210629180001</v>
      </c>
      <c r="S33" s="301">
        <v>17.064691077360003</v>
      </c>
      <c r="T33" s="301">
        <v>41.481389992380002</v>
      </c>
      <c r="U33" s="301">
        <v>84.587010314700009</v>
      </c>
      <c r="V33" s="342">
        <f t="shared" si="2"/>
        <v>160.88329852302002</v>
      </c>
      <c r="W33" s="242" t="s">
        <v>142</v>
      </c>
    </row>
    <row r="34" spans="1:23" ht="28.8" x14ac:dyDescent="0.25">
      <c r="A34" s="210"/>
      <c r="B34" s="75" t="s">
        <v>143</v>
      </c>
      <c r="C34" s="17" t="s">
        <v>139</v>
      </c>
      <c r="D34" s="152" t="s">
        <v>104</v>
      </c>
      <c r="E34" s="21" t="s">
        <v>98</v>
      </c>
      <c r="F34" s="343">
        <f t="shared" ref="F34:U34" si="5">F32+F33</f>
        <v>0</v>
      </c>
      <c r="G34" s="344">
        <f t="shared" si="5"/>
        <v>7.9750779866760002</v>
      </c>
      <c r="H34" s="339">
        <f t="shared" si="5"/>
        <v>16.103955798822</v>
      </c>
      <c r="I34" s="339">
        <f t="shared" si="5"/>
        <v>32.361711423114002</v>
      </c>
      <c r="J34" s="339">
        <f t="shared" si="5"/>
        <v>17.026754751641999</v>
      </c>
      <c r="K34" s="339">
        <f t="shared" si="5"/>
        <v>9.3592764159060007</v>
      </c>
      <c r="L34" s="339">
        <f t="shared" si="5"/>
        <v>82.826776376159998</v>
      </c>
      <c r="M34" s="339">
        <f t="shared" si="5"/>
        <v>12.355812093558001</v>
      </c>
      <c r="N34" s="339">
        <f t="shared" si="5"/>
        <v>22.29243829644</v>
      </c>
      <c r="O34" s="339">
        <f t="shared" si="5"/>
        <v>45.241687211604003</v>
      </c>
      <c r="P34" s="339">
        <f t="shared" si="5"/>
        <v>26.233302008784001</v>
      </c>
      <c r="Q34" s="339">
        <f t="shared" si="5"/>
        <v>16.729109407374004</v>
      </c>
      <c r="R34" s="339">
        <f t="shared" si="5"/>
        <v>122.85234901776001</v>
      </c>
      <c r="S34" s="339">
        <f t="shared" si="5"/>
        <v>751.8409699629002</v>
      </c>
      <c r="T34" s="339">
        <f t="shared" si="5"/>
        <v>1995.1095662677792</v>
      </c>
      <c r="U34" s="339">
        <f t="shared" si="5"/>
        <v>3475.5227356090222</v>
      </c>
      <c r="V34" s="342">
        <f t="shared" si="2"/>
        <v>6428.1523972336217</v>
      </c>
      <c r="W34" s="242" t="s">
        <v>144</v>
      </c>
    </row>
    <row r="35" spans="1:23" ht="28.8" x14ac:dyDescent="0.25">
      <c r="A35" s="210"/>
      <c r="B35" s="75" t="s">
        <v>145</v>
      </c>
      <c r="C35" s="18" t="s">
        <v>146</v>
      </c>
      <c r="D35" s="40" t="s">
        <v>147</v>
      </c>
      <c r="E35" s="22" t="s">
        <v>148</v>
      </c>
      <c r="F35" s="371">
        <v>310</v>
      </c>
      <c r="G35" s="372">
        <v>310</v>
      </c>
      <c r="H35" s="373">
        <v>310</v>
      </c>
      <c r="I35" s="373">
        <v>310</v>
      </c>
      <c r="J35" s="373">
        <v>310</v>
      </c>
      <c r="K35" s="373">
        <v>310</v>
      </c>
      <c r="L35" s="374">
        <f t="shared" si="0"/>
        <v>1550</v>
      </c>
      <c r="M35" s="373">
        <v>310</v>
      </c>
      <c r="N35" s="373">
        <v>310</v>
      </c>
      <c r="O35" s="373">
        <v>310</v>
      </c>
      <c r="P35" s="373">
        <v>310</v>
      </c>
      <c r="Q35" s="373">
        <v>310</v>
      </c>
      <c r="R35" s="375">
        <f t="shared" si="1"/>
        <v>1550</v>
      </c>
      <c r="S35" s="373">
        <v>315</v>
      </c>
      <c r="T35" s="373">
        <v>287</v>
      </c>
      <c r="U35" s="373">
        <v>246</v>
      </c>
      <c r="V35" s="376">
        <f t="shared" si="2"/>
        <v>3948</v>
      </c>
      <c r="W35" s="242" t="s">
        <v>149</v>
      </c>
    </row>
    <row r="36" spans="1:23" ht="28.8" x14ac:dyDescent="0.25">
      <c r="A36" s="210"/>
      <c r="B36" s="75" t="s">
        <v>150</v>
      </c>
      <c r="C36" s="18" t="s">
        <v>151</v>
      </c>
      <c r="D36" s="40" t="s">
        <v>152</v>
      </c>
      <c r="E36" s="22" t="s">
        <v>148</v>
      </c>
      <c r="F36" s="371">
        <v>310</v>
      </c>
      <c r="G36" s="372">
        <v>310</v>
      </c>
      <c r="H36" s="373">
        <v>310</v>
      </c>
      <c r="I36" s="373">
        <v>310</v>
      </c>
      <c r="J36" s="373">
        <v>310</v>
      </c>
      <c r="K36" s="373">
        <v>310</v>
      </c>
      <c r="L36" s="374">
        <f t="shared" si="0"/>
        <v>1550</v>
      </c>
      <c r="M36" s="373">
        <v>310</v>
      </c>
      <c r="N36" s="373">
        <v>310</v>
      </c>
      <c r="O36" s="373">
        <v>310</v>
      </c>
      <c r="P36" s="373">
        <v>310</v>
      </c>
      <c r="Q36" s="373">
        <v>310</v>
      </c>
      <c r="R36" s="375">
        <f t="shared" si="1"/>
        <v>1550</v>
      </c>
      <c r="S36" s="373">
        <v>315</v>
      </c>
      <c r="T36" s="373">
        <v>287</v>
      </c>
      <c r="U36" s="373">
        <v>246</v>
      </c>
      <c r="V36" s="376">
        <f t="shared" si="2"/>
        <v>3948</v>
      </c>
      <c r="W36" s="242" t="s">
        <v>153</v>
      </c>
    </row>
    <row r="37" spans="1:23" ht="28.8" x14ac:dyDescent="0.25">
      <c r="A37" s="210"/>
      <c r="B37" s="75" t="s">
        <v>154</v>
      </c>
      <c r="C37" s="18" t="s">
        <v>155</v>
      </c>
      <c r="D37" s="40" t="s">
        <v>156</v>
      </c>
      <c r="E37" s="22" t="s">
        <v>148</v>
      </c>
      <c r="F37" s="377">
        <v>310</v>
      </c>
      <c r="G37" s="372">
        <v>310</v>
      </c>
      <c r="H37" s="373">
        <v>310</v>
      </c>
      <c r="I37" s="373">
        <v>310</v>
      </c>
      <c r="J37" s="373">
        <v>310</v>
      </c>
      <c r="K37" s="373">
        <v>135</v>
      </c>
      <c r="L37" s="374">
        <f t="shared" si="0"/>
        <v>1375</v>
      </c>
      <c r="M37" s="373">
        <v>135</v>
      </c>
      <c r="N37" s="373">
        <v>135</v>
      </c>
      <c r="O37" s="373">
        <v>135</v>
      </c>
      <c r="P37" s="373">
        <v>135</v>
      </c>
      <c r="Q37" s="373">
        <v>95</v>
      </c>
      <c r="R37" s="375">
        <f>SUM(M37:Q37)</f>
        <v>635</v>
      </c>
      <c r="S37" s="373">
        <v>40</v>
      </c>
      <c r="T37" s="373">
        <v>6</v>
      </c>
      <c r="U37" s="373">
        <v>0</v>
      </c>
      <c r="V37" s="376">
        <f>SUM(L37,R37,S37,T37,U37)</f>
        <v>2056</v>
      </c>
      <c r="W37" s="242" t="s">
        <v>157</v>
      </c>
    </row>
    <row r="38" spans="1:23" ht="28.8" x14ac:dyDescent="0.25">
      <c r="A38" s="210"/>
      <c r="B38" s="75" t="s">
        <v>158</v>
      </c>
      <c r="C38" s="18" t="s">
        <v>159</v>
      </c>
      <c r="D38" s="40" t="s">
        <v>97</v>
      </c>
      <c r="E38" s="22" t="s">
        <v>98</v>
      </c>
      <c r="F38" s="261">
        <v>0</v>
      </c>
      <c r="G38" s="300">
        <v>31.842822923230791</v>
      </c>
      <c r="H38" s="301">
        <v>63.685645846461583</v>
      </c>
      <c r="I38" s="301">
        <v>127.37129169292317</v>
      </c>
      <c r="J38" s="301">
        <v>63.685645846461583</v>
      </c>
      <c r="K38" s="301">
        <v>31.842822923230791</v>
      </c>
      <c r="L38" s="339">
        <f t="shared" si="0"/>
        <v>318.42822923230796</v>
      </c>
      <c r="M38" s="301">
        <v>55.895926828294193</v>
      </c>
      <c r="N38" s="301">
        <v>111.79185365658839</v>
      </c>
      <c r="O38" s="301">
        <v>223.58370731317677</v>
      </c>
      <c r="P38" s="301">
        <v>111.79185365658839</v>
      </c>
      <c r="Q38" s="301">
        <v>55.895926828294193</v>
      </c>
      <c r="R38" s="340">
        <f t="shared" si="1"/>
        <v>558.95926828294193</v>
      </c>
      <c r="S38" s="301">
        <v>1375.7750876770335</v>
      </c>
      <c r="T38" s="301">
        <v>1198.3070584602481</v>
      </c>
      <c r="U38" s="301">
        <v>381.88675513222779</v>
      </c>
      <c r="V38" s="342">
        <f t="shared" si="2"/>
        <v>3833.3563987847597</v>
      </c>
      <c r="W38" s="242" t="s">
        <v>160</v>
      </c>
    </row>
    <row r="39" spans="1:23" ht="28.8" x14ac:dyDescent="0.25">
      <c r="A39" s="210"/>
      <c r="B39" s="75" t="s">
        <v>161</v>
      </c>
      <c r="C39" s="18" t="s">
        <v>159</v>
      </c>
      <c r="D39" s="40" t="s">
        <v>101</v>
      </c>
      <c r="E39" s="22" t="s">
        <v>98</v>
      </c>
      <c r="F39" s="261">
        <v>0</v>
      </c>
      <c r="G39" s="300">
        <v>0</v>
      </c>
      <c r="H39" s="301">
        <v>0</v>
      </c>
      <c r="I39" s="301">
        <v>0</v>
      </c>
      <c r="J39" s="301">
        <v>0</v>
      </c>
      <c r="K39" s="301">
        <v>3.1842822923230809</v>
      </c>
      <c r="L39" s="339">
        <f t="shared" si="0"/>
        <v>3.1842822923230809</v>
      </c>
      <c r="M39" s="301">
        <v>0.63685645846461614</v>
      </c>
      <c r="N39" s="301">
        <v>0.63685645846461614</v>
      </c>
      <c r="O39" s="301">
        <v>0.63685645846461614</v>
      </c>
      <c r="P39" s="301">
        <v>0.63685645846461614</v>
      </c>
      <c r="Q39" s="301">
        <v>13.983608220498006</v>
      </c>
      <c r="R39" s="340">
        <f t="shared" si="1"/>
        <v>16.531034054356471</v>
      </c>
      <c r="S39" s="301">
        <v>38.476654494336934</v>
      </c>
      <c r="T39" s="301">
        <v>92.241463169935642</v>
      </c>
      <c r="U39" s="301">
        <v>161.73583792530923</v>
      </c>
      <c r="V39" s="342">
        <f t="shared" si="2"/>
        <v>312.16927193626134</v>
      </c>
      <c r="W39" s="242" t="s">
        <v>162</v>
      </c>
    </row>
    <row r="40" spans="1:23" ht="28.8" x14ac:dyDescent="0.25">
      <c r="A40" s="210"/>
      <c r="B40" s="75" t="s">
        <v>163</v>
      </c>
      <c r="C40" s="18" t="s">
        <v>159</v>
      </c>
      <c r="D40" s="40" t="s">
        <v>104</v>
      </c>
      <c r="E40" s="22" t="s">
        <v>98</v>
      </c>
      <c r="F40" s="264">
        <f t="shared" ref="F40:U40" si="6">F38+F39</f>
        <v>0</v>
      </c>
      <c r="G40" s="344">
        <f t="shared" si="6"/>
        <v>31.842822923230791</v>
      </c>
      <c r="H40" s="339">
        <f t="shared" si="6"/>
        <v>63.685645846461583</v>
      </c>
      <c r="I40" s="339">
        <f t="shared" si="6"/>
        <v>127.37129169292317</v>
      </c>
      <c r="J40" s="339">
        <f t="shared" si="6"/>
        <v>63.685645846461583</v>
      </c>
      <c r="K40" s="339">
        <f t="shared" si="6"/>
        <v>35.027105215553874</v>
      </c>
      <c r="L40" s="339">
        <f t="shared" si="6"/>
        <v>321.61251152463103</v>
      </c>
      <c r="M40" s="339">
        <f t="shared" si="6"/>
        <v>56.532783286758807</v>
      </c>
      <c r="N40" s="339">
        <f t="shared" si="6"/>
        <v>112.42871011505301</v>
      </c>
      <c r="O40" s="339">
        <f t="shared" si="6"/>
        <v>224.22056377164139</v>
      </c>
      <c r="P40" s="339">
        <f t="shared" si="6"/>
        <v>112.42871011505301</v>
      </c>
      <c r="Q40" s="339">
        <f t="shared" si="6"/>
        <v>69.879535048792206</v>
      </c>
      <c r="R40" s="339">
        <f t="shared" si="6"/>
        <v>575.49030233729843</v>
      </c>
      <c r="S40" s="339">
        <f t="shared" si="6"/>
        <v>1414.2517421713706</v>
      </c>
      <c r="T40" s="339">
        <f t="shared" si="6"/>
        <v>1290.5485216301838</v>
      </c>
      <c r="U40" s="339">
        <f t="shared" si="6"/>
        <v>543.62259305753696</v>
      </c>
      <c r="V40" s="342">
        <f t="shared" si="2"/>
        <v>4145.525670721021</v>
      </c>
      <c r="W40" s="242" t="s">
        <v>164</v>
      </c>
    </row>
    <row r="41" spans="1:23" ht="28.8" x14ac:dyDescent="0.25">
      <c r="A41" s="210"/>
      <c r="B41" s="75" t="s">
        <v>165</v>
      </c>
      <c r="C41" s="17" t="s">
        <v>166</v>
      </c>
      <c r="D41" s="152" t="s">
        <v>167</v>
      </c>
      <c r="E41" s="21" t="s">
        <v>148</v>
      </c>
      <c r="F41" s="371">
        <v>57</v>
      </c>
      <c r="G41" s="378">
        <v>57</v>
      </c>
      <c r="H41" s="373">
        <v>57</v>
      </c>
      <c r="I41" s="373">
        <v>57</v>
      </c>
      <c r="J41" s="373">
        <v>57</v>
      </c>
      <c r="K41" s="373">
        <v>57</v>
      </c>
      <c r="L41" s="374">
        <f>SUM(G41:K41)</f>
        <v>285</v>
      </c>
      <c r="M41" s="373">
        <v>57</v>
      </c>
      <c r="N41" s="373">
        <v>57</v>
      </c>
      <c r="O41" s="373">
        <v>57</v>
      </c>
      <c r="P41" s="373">
        <v>57</v>
      </c>
      <c r="Q41" s="373">
        <v>57</v>
      </c>
      <c r="R41" s="375">
        <f t="shared" si="1"/>
        <v>285</v>
      </c>
      <c r="S41" s="373">
        <v>59</v>
      </c>
      <c r="T41" s="373">
        <v>58</v>
      </c>
      <c r="U41" s="373">
        <v>51</v>
      </c>
      <c r="V41" s="376">
        <f t="shared" si="2"/>
        <v>738</v>
      </c>
      <c r="W41" s="242" t="s">
        <v>168</v>
      </c>
    </row>
    <row r="42" spans="1:23" ht="28.8" x14ac:dyDescent="0.25">
      <c r="A42" s="210"/>
      <c r="B42" s="75" t="s">
        <v>169</v>
      </c>
      <c r="C42" s="17" t="s">
        <v>170</v>
      </c>
      <c r="D42" s="152" t="s">
        <v>171</v>
      </c>
      <c r="E42" s="21" t="s">
        <v>148</v>
      </c>
      <c r="F42" s="371">
        <v>57</v>
      </c>
      <c r="G42" s="378">
        <v>57</v>
      </c>
      <c r="H42" s="373">
        <v>57</v>
      </c>
      <c r="I42" s="373">
        <v>57</v>
      </c>
      <c r="J42" s="373">
        <v>57</v>
      </c>
      <c r="K42" s="373">
        <v>57</v>
      </c>
      <c r="L42" s="374">
        <f t="shared" si="0"/>
        <v>285</v>
      </c>
      <c r="M42" s="373">
        <v>57</v>
      </c>
      <c r="N42" s="373">
        <v>57</v>
      </c>
      <c r="O42" s="373">
        <v>57</v>
      </c>
      <c r="P42" s="373">
        <v>57</v>
      </c>
      <c r="Q42" s="373">
        <v>57</v>
      </c>
      <c r="R42" s="375">
        <f t="shared" si="1"/>
        <v>285</v>
      </c>
      <c r="S42" s="373">
        <v>59</v>
      </c>
      <c r="T42" s="373">
        <v>58</v>
      </c>
      <c r="U42" s="373">
        <v>51</v>
      </c>
      <c r="V42" s="376">
        <f t="shared" si="2"/>
        <v>738</v>
      </c>
      <c r="W42" s="242" t="s">
        <v>172</v>
      </c>
    </row>
    <row r="43" spans="1:23" ht="28.8" x14ac:dyDescent="0.25">
      <c r="A43" s="210"/>
      <c r="B43" s="75" t="s">
        <v>173</v>
      </c>
      <c r="C43" s="17" t="s">
        <v>174</v>
      </c>
      <c r="D43" s="152" t="s">
        <v>175</v>
      </c>
      <c r="E43" s="21" t="s">
        <v>148</v>
      </c>
      <c r="F43" s="377">
        <v>57</v>
      </c>
      <c r="G43" s="378">
        <v>57</v>
      </c>
      <c r="H43" s="373">
        <v>57</v>
      </c>
      <c r="I43" s="373">
        <v>57</v>
      </c>
      <c r="J43" s="373">
        <v>57</v>
      </c>
      <c r="K43" s="373">
        <v>5</v>
      </c>
      <c r="L43" s="374">
        <f t="shared" si="0"/>
        <v>233</v>
      </c>
      <c r="M43" s="373">
        <v>5</v>
      </c>
      <c r="N43" s="373">
        <v>5</v>
      </c>
      <c r="O43" s="373">
        <v>5</v>
      </c>
      <c r="P43" s="373">
        <v>5</v>
      </c>
      <c r="Q43" s="373">
        <v>0</v>
      </c>
      <c r="R43" s="375">
        <f t="shared" si="1"/>
        <v>20</v>
      </c>
      <c r="S43" s="373">
        <v>7</v>
      </c>
      <c r="T43" s="373">
        <v>0</v>
      </c>
      <c r="U43" s="373">
        <v>0</v>
      </c>
      <c r="V43" s="376">
        <f t="shared" si="2"/>
        <v>260</v>
      </c>
      <c r="W43" s="242" t="s">
        <v>176</v>
      </c>
    </row>
    <row r="44" spans="1:23" ht="28.8" x14ac:dyDescent="0.25">
      <c r="A44" s="210"/>
      <c r="B44" s="75" t="s">
        <v>177</v>
      </c>
      <c r="C44" s="17" t="s">
        <v>178</v>
      </c>
      <c r="D44" s="152" t="s">
        <v>97</v>
      </c>
      <c r="E44" s="21" t="s">
        <v>98</v>
      </c>
      <c r="F44" s="218">
        <v>0</v>
      </c>
      <c r="G44" s="303">
        <v>29.192632995062745</v>
      </c>
      <c r="H44" s="301">
        <v>58.38526599012549</v>
      </c>
      <c r="I44" s="301">
        <v>116.77053198025098</v>
      </c>
      <c r="J44" s="301">
        <v>58.38526599012549</v>
      </c>
      <c r="K44" s="301">
        <v>29.192632995062745</v>
      </c>
      <c r="L44" s="339">
        <f t="shared" si="0"/>
        <v>291.92632995062746</v>
      </c>
      <c r="M44" s="301">
        <v>1.6057110858682819</v>
      </c>
      <c r="N44" s="301">
        <v>3.2114221717365639</v>
      </c>
      <c r="O44" s="301">
        <v>6.4228443434731277</v>
      </c>
      <c r="P44" s="301">
        <v>3.2114221717365639</v>
      </c>
      <c r="Q44" s="301">
        <v>1.6057110858682819</v>
      </c>
      <c r="R44" s="340">
        <f t="shared" si="1"/>
        <v>16.057110858682819</v>
      </c>
      <c r="S44" s="301">
        <v>25.09103009650212</v>
      </c>
      <c r="T44" s="301">
        <v>88.117624586931186</v>
      </c>
      <c r="U44" s="301">
        <v>32.646286568132545</v>
      </c>
      <c r="V44" s="342">
        <f t="shared" si="2"/>
        <v>453.83838206087614</v>
      </c>
      <c r="W44" s="242" t="s">
        <v>179</v>
      </c>
    </row>
    <row r="45" spans="1:23" ht="28.8" x14ac:dyDescent="0.25">
      <c r="A45" s="210"/>
      <c r="B45" s="75" t="s">
        <v>180</v>
      </c>
      <c r="C45" s="17" t="s">
        <v>178</v>
      </c>
      <c r="D45" s="152" t="s">
        <v>101</v>
      </c>
      <c r="E45" s="21" t="s">
        <v>98</v>
      </c>
      <c r="F45" s="218">
        <v>0</v>
      </c>
      <c r="G45" s="303">
        <v>0</v>
      </c>
      <c r="H45" s="301">
        <v>0</v>
      </c>
      <c r="I45" s="301">
        <v>0</v>
      </c>
      <c r="J45" s="301">
        <v>0</v>
      </c>
      <c r="K45" s="301">
        <v>2.9192632995062744</v>
      </c>
      <c r="L45" s="339">
        <f t="shared" si="0"/>
        <v>2.9192632995062744</v>
      </c>
      <c r="M45" s="301">
        <v>0.5838526599012549</v>
      </c>
      <c r="N45" s="301">
        <v>0.5838526599012549</v>
      </c>
      <c r="O45" s="301">
        <v>0.5838526599012549</v>
      </c>
      <c r="P45" s="301">
        <v>0.5838526599012549</v>
      </c>
      <c r="Q45" s="301">
        <v>12.421476966513181</v>
      </c>
      <c r="R45" s="340">
        <f t="shared" si="1"/>
        <v>14.7568876061182</v>
      </c>
      <c r="S45" s="301">
        <v>15.399172040465519</v>
      </c>
      <c r="T45" s="301">
        <v>16.866051262255635</v>
      </c>
      <c r="U45" s="301">
        <v>21.386067640318501</v>
      </c>
      <c r="V45" s="342">
        <f t="shared" si="2"/>
        <v>71.327441848664137</v>
      </c>
      <c r="W45" s="242" t="s">
        <v>181</v>
      </c>
    </row>
    <row r="46" spans="1:23" ht="28.8" x14ac:dyDescent="0.25">
      <c r="A46" s="210"/>
      <c r="B46" s="75" t="s">
        <v>182</v>
      </c>
      <c r="C46" s="17" t="s">
        <v>178</v>
      </c>
      <c r="D46" s="152" t="s">
        <v>104</v>
      </c>
      <c r="E46" s="21" t="s">
        <v>98</v>
      </c>
      <c r="F46" s="264">
        <f t="shared" ref="F46:U46" si="7">F44+F45</f>
        <v>0</v>
      </c>
      <c r="G46" s="296">
        <f t="shared" si="7"/>
        <v>29.192632995062745</v>
      </c>
      <c r="H46" s="219">
        <f t="shared" si="7"/>
        <v>58.38526599012549</v>
      </c>
      <c r="I46" s="339">
        <f t="shared" si="7"/>
        <v>116.77053198025098</v>
      </c>
      <c r="J46" s="339">
        <f t="shared" si="7"/>
        <v>58.38526599012549</v>
      </c>
      <c r="K46" s="339">
        <f t="shared" si="7"/>
        <v>32.111896294569021</v>
      </c>
      <c r="L46" s="339">
        <f t="shared" si="7"/>
        <v>294.84559325013373</v>
      </c>
      <c r="M46" s="339">
        <f t="shared" si="7"/>
        <v>2.1895637457695369</v>
      </c>
      <c r="N46" s="339">
        <f t="shared" si="7"/>
        <v>3.7952748316378186</v>
      </c>
      <c r="O46" s="339">
        <f t="shared" si="7"/>
        <v>7.0066970033743825</v>
      </c>
      <c r="P46" s="339">
        <f t="shared" si="7"/>
        <v>3.7952748316378186</v>
      </c>
      <c r="Q46" s="339">
        <f t="shared" si="7"/>
        <v>14.027188052381463</v>
      </c>
      <c r="R46" s="339">
        <f t="shared" si="7"/>
        <v>30.813998464801017</v>
      </c>
      <c r="S46" s="339">
        <f t="shared" si="7"/>
        <v>40.490202136967639</v>
      </c>
      <c r="T46" s="339">
        <f t="shared" si="7"/>
        <v>104.98367584918682</v>
      </c>
      <c r="U46" s="339">
        <f t="shared" si="7"/>
        <v>54.032354208451046</v>
      </c>
      <c r="V46" s="342">
        <f t="shared" si="2"/>
        <v>525.16582390954022</v>
      </c>
      <c r="W46" s="242" t="s">
        <v>183</v>
      </c>
    </row>
    <row r="47" spans="1:23" ht="28.8" x14ac:dyDescent="0.25">
      <c r="A47" s="210"/>
      <c r="B47" s="75" t="s">
        <v>184</v>
      </c>
      <c r="C47" s="18" t="s">
        <v>185</v>
      </c>
      <c r="D47" s="40" t="s">
        <v>186</v>
      </c>
      <c r="E47" s="22" t="s">
        <v>148</v>
      </c>
      <c r="F47" s="218">
        <v>262</v>
      </c>
      <c r="G47" s="297">
        <v>262</v>
      </c>
      <c r="H47" s="216">
        <v>262</v>
      </c>
      <c r="I47" s="373">
        <v>262</v>
      </c>
      <c r="J47" s="373">
        <v>262</v>
      </c>
      <c r="K47" s="373">
        <v>262</v>
      </c>
      <c r="L47" s="374">
        <f t="shared" si="0"/>
        <v>1310</v>
      </c>
      <c r="M47" s="373">
        <v>262</v>
      </c>
      <c r="N47" s="373">
        <v>262</v>
      </c>
      <c r="O47" s="373">
        <v>262</v>
      </c>
      <c r="P47" s="373">
        <v>262</v>
      </c>
      <c r="Q47" s="379">
        <v>262</v>
      </c>
      <c r="R47" s="375">
        <f t="shared" si="1"/>
        <v>1310</v>
      </c>
      <c r="S47" s="373">
        <v>279</v>
      </c>
      <c r="T47" s="373">
        <v>279</v>
      </c>
      <c r="U47" s="373">
        <v>287</v>
      </c>
      <c r="V47" s="376">
        <f t="shared" si="2"/>
        <v>3465</v>
      </c>
      <c r="W47" s="242" t="s">
        <v>187</v>
      </c>
    </row>
    <row r="48" spans="1:23" ht="48.6" customHeight="1" x14ac:dyDescent="0.25">
      <c r="A48" s="210"/>
      <c r="B48" s="75" t="s">
        <v>188</v>
      </c>
      <c r="C48" s="18" t="s">
        <v>189</v>
      </c>
      <c r="D48" s="40" t="s">
        <v>190</v>
      </c>
      <c r="E48" s="22" t="s">
        <v>148</v>
      </c>
      <c r="F48" s="218">
        <v>262</v>
      </c>
      <c r="G48" s="215">
        <v>262</v>
      </c>
      <c r="H48" s="216">
        <v>262</v>
      </c>
      <c r="I48" s="373">
        <v>262</v>
      </c>
      <c r="J48" s="373">
        <v>262</v>
      </c>
      <c r="K48" s="373">
        <v>262</v>
      </c>
      <c r="L48" s="374">
        <f t="shared" si="0"/>
        <v>1310</v>
      </c>
      <c r="M48" s="373">
        <v>262</v>
      </c>
      <c r="N48" s="373">
        <v>262</v>
      </c>
      <c r="O48" s="373">
        <v>262</v>
      </c>
      <c r="P48" s="373">
        <v>262</v>
      </c>
      <c r="Q48" s="379">
        <v>262</v>
      </c>
      <c r="R48" s="375">
        <f t="shared" si="1"/>
        <v>1310</v>
      </c>
      <c r="S48" s="373">
        <v>279</v>
      </c>
      <c r="T48" s="373">
        <v>279</v>
      </c>
      <c r="U48" s="373">
        <v>287</v>
      </c>
      <c r="V48" s="376">
        <f t="shared" si="2"/>
        <v>3465</v>
      </c>
      <c r="W48" s="242" t="s">
        <v>191</v>
      </c>
    </row>
    <row r="49" spans="1:23" ht="47.4" customHeight="1" x14ac:dyDescent="0.25">
      <c r="A49" s="210"/>
      <c r="B49" s="75" t="s">
        <v>192</v>
      </c>
      <c r="C49" s="18" t="s">
        <v>193</v>
      </c>
      <c r="D49" s="40" t="s">
        <v>194</v>
      </c>
      <c r="E49" s="22" t="s">
        <v>148</v>
      </c>
      <c r="F49" s="260">
        <v>262</v>
      </c>
      <c r="G49" s="215">
        <v>262</v>
      </c>
      <c r="H49" s="216">
        <v>262</v>
      </c>
      <c r="I49" s="373">
        <v>262</v>
      </c>
      <c r="J49" s="373">
        <v>262</v>
      </c>
      <c r="K49" s="373">
        <v>52</v>
      </c>
      <c r="L49" s="374">
        <f t="shared" si="0"/>
        <v>1100</v>
      </c>
      <c r="M49" s="373">
        <v>52</v>
      </c>
      <c r="N49" s="373">
        <v>52</v>
      </c>
      <c r="O49" s="373">
        <v>52</v>
      </c>
      <c r="P49" s="373">
        <v>52</v>
      </c>
      <c r="Q49" s="379">
        <v>24</v>
      </c>
      <c r="R49" s="375">
        <f t="shared" si="1"/>
        <v>232</v>
      </c>
      <c r="S49" s="373">
        <v>41</v>
      </c>
      <c r="T49" s="373">
        <v>10</v>
      </c>
      <c r="U49" s="373">
        <v>0</v>
      </c>
      <c r="V49" s="376">
        <f t="shared" si="2"/>
        <v>1383</v>
      </c>
      <c r="W49" s="242" t="s">
        <v>195</v>
      </c>
    </row>
    <row r="50" spans="1:23" ht="28.8" x14ac:dyDescent="0.25">
      <c r="A50" s="210"/>
      <c r="B50" s="75" t="s">
        <v>196</v>
      </c>
      <c r="C50" s="18" t="s">
        <v>197</v>
      </c>
      <c r="D50" s="40" t="s">
        <v>97</v>
      </c>
      <c r="E50" s="22" t="s">
        <v>98</v>
      </c>
      <c r="F50" s="218">
        <v>0</v>
      </c>
      <c r="G50" s="300">
        <v>32.946130460840564</v>
      </c>
      <c r="H50" s="301">
        <v>65.892260921681128</v>
      </c>
      <c r="I50" s="301">
        <v>131.78452184336226</v>
      </c>
      <c r="J50" s="301">
        <v>65.892260921681128</v>
      </c>
      <c r="K50" s="301">
        <v>32.946130460840564</v>
      </c>
      <c r="L50" s="339">
        <f t="shared" si="0"/>
        <v>329.46130460840561</v>
      </c>
      <c r="M50" s="301">
        <v>156.48650200429188</v>
      </c>
      <c r="N50" s="301">
        <v>312.97300400858376</v>
      </c>
      <c r="O50" s="301">
        <v>625.94600801716751</v>
      </c>
      <c r="P50" s="301">
        <v>312.97300400858376</v>
      </c>
      <c r="Q50" s="301">
        <v>156.48650200429188</v>
      </c>
      <c r="R50" s="340">
        <f t="shared" si="1"/>
        <v>1564.8650200429188</v>
      </c>
      <c r="S50" s="301">
        <v>2007.4065529585132</v>
      </c>
      <c r="T50" s="301">
        <v>1704.8728227502311</v>
      </c>
      <c r="U50" s="301">
        <v>1096.258101393177</v>
      </c>
      <c r="V50" s="342">
        <f t="shared" si="2"/>
        <v>6702.8638017532458</v>
      </c>
      <c r="W50" s="242" t="s">
        <v>198</v>
      </c>
    </row>
    <row r="51" spans="1:23" ht="28.8" x14ac:dyDescent="0.25">
      <c r="A51" s="210"/>
      <c r="B51" s="75" t="s">
        <v>199</v>
      </c>
      <c r="C51" s="18" t="s">
        <v>197</v>
      </c>
      <c r="D51" s="40" t="s">
        <v>101</v>
      </c>
      <c r="E51" s="22" t="s">
        <v>98</v>
      </c>
      <c r="F51" s="218">
        <v>0</v>
      </c>
      <c r="G51" s="303">
        <v>0</v>
      </c>
      <c r="H51" s="301">
        <v>0</v>
      </c>
      <c r="I51" s="301">
        <v>0</v>
      </c>
      <c r="J51" s="301">
        <v>0</v>
      </c>
      <c r="K51" s="301">
        <v>3.2946130460840553</v>
      </c>
      <c r="L51" s="339">
        <f t="shared" si="0"/>
        <v>3.2946130460840553</v>
      </c>
      <c r="M51" s="301">
        <v>0.65892260921681101</v>
      </c>
      <c r="N51" s="301">
        <v>0.65892260921681101</v>
      </c>
      <c r="O51" s="301">
        <v>0.65892260921681101</v>
      </c>
      <c r="P51" s="301">
        <v>0.65892260921681101</v>
      </c>
      <c r="Q51" s="301">
        <v>15.860295012789228</v>
      </c>
      <c r="R51" s="340">
        <f t="shared" si="1"/>
        <v>18.495985449656473</v>
      </c>
      <c r="S51" s="301">
        <v>89.792508826570227</v>
      </c>
      <c r="T51" s="301">
        <v>181.80409790223578</v>
      </c>
      <c r="U51" s="301">
        <v>245.66474934805098</v>
      </c>
      <c r="V51" s="342">
        <f t="shared" si="2"/>
        <v>539.05195457259742</v>
      </c>
      <c r="W51" s="242" t="s">
        <v>200</v>
      </c>
    </row>
    <row r="52" spans="1:23" ht="18" customHeight="1" x14ac:dyDescent="0.25">
      <c r="A52" s="210"/>
      <c r="B52" s="75" t="s">
        <v>201</v>
      </c>
      <c r="C52" s="18" t="s">
        <v>197</v>
      </c>
      <c r="D52" s="40" t="s">
        <v>104</v>
      </c>
      <c r="E52" s="22" t="s">
        <v>98</v>
      </c>
      <c r="F52" s="264">
        <f t="shared" ref="F52:U52" si="8">F50+F51</f>
        <v>0</v>
      </c>
      <c r="G52" s="344">
        <f t="shared" si="8"/>
        <v>32.946130460840564</v>
      </c>
      <c r="H52" s="339">
        <f t="shared" si="8"/>
        <v>65.892260921681128</v>
      </c>
      <c r="I52" s="339">
        <f t="shared" si="8"/>
        <v>131.78452184336226</v>
      </c>
      <c r="J52" s="339">
        <f t="shared" si="8"/>
        <v>65.892260921681128</v>
      </c>
      <c r="K52" s="339">
        <f t="shared" si="8"/>
        <v>36.240743506924616</v>
      </c>
      <c r="L52" s="339">
        <f t="shared" si="8"/>
        <v>332.75591765448968</v>
      </c>
      <c r="M52" s="339">
        <f t="shared" si="8"/>
        <v>157.14542461350868</v>
      </c>
      <c r="N52" s="339">
        <f t="shared" si="8"/>
        <v>313.63192661780056</v>
      </c>
      <c r="O52" s="339">
        <f t="shared" si="8"/>
        <v>626.60493062638432</v>
      </c>
      <c r="P52" s="339">
        <f t="shared" si="8"/>
        <v>313.63192661780056</v>
      </c>
      <c r="Q52" s="339">
        <f t="shared" si="8"/>
        <v>172.34679701708112</v>
      </c>
      <c r="R52" s="339">
        <f t="shared" si="8"/>
        <v>1583.3610054925753</v>
      </c>
      <c r="S52" s="339">
        <f t="shared" si="8"/>
        <v>2097.1990617850834</v>
      </c>
      <c r="T52" s="339">
        <f t="shared" si="8"/>
        <v>1886.6769206524668</v>
      </c>
      <c r="U52" s="339">
        <f t="shared" si="8"/>
        <v>1341.9228507412279</v>
      </c>
      <c r="V52" s="342">
        <f t="shared" si="2"/>
        <v>7241.9157563258432</v>
      </c>
      <c r="W52" s="242" t="s">
        <v>202</v>
      </c>
    </row>
    <row r="53" spans="1:23" ht="43.95" customHeight="1" x14ac:dyDescent="0.25">
      <c r="A53" s="210"/>
      <c r="B53" s="75" t="s">
        <v>203</v>
      </c>
      <c r="C53" s="17" t="s">
        <v>204</v>
      </c>
      <c r="D53" s="152" t="s">
        <v>205</v>
      </c>
      <c r="E53" s="21" t="s">
        <v>148</v>
      </c>
      <c r="F53" s="371">
        <v>2</v>
      </c>
      <c r="G53" s="378">
        <v>2</v>
      </c>
      <c r="H53" s="373">
        <v>2</v>
      </c>
      <c r="I53" s="373">
        <v>2</v>
      </c>
      <c r="J53" s="373">
        <v>2</v>
      </c>
      <c r="K53" s="373">
        <v>2</v>
      </c>
      <c r="L53" s="374">
        <f t="shared" si="0"/>
        <v>10</v>
      </c>
      <c r="M53" s="373">
        <v>2</v>
      </c>
      <c r="N53" s="373">
        <v>2</v>
      </c>
      <c r="O53" s="373">
        <v>2</v>
      </c>
      <c r="P53" s="373">
        <v>2</v>
      </c>
      <c r="Q53" s="379">
        <v>2</v>
      </c>
      <c r="R53" s="375">
        <f t="shared" si="1"/>
        <v>10</v>
      </c>
      <c r="S53" s="373">
        <v>2</v>
      </c>
      <c r="T53" s="373">
        <v>2</v>
      </c>
      <c r="U53" s="373">
        <v>2</v>
      </c>
      <c r="V53" s="376">
        <f t="shared" si="2"/>
        <v>26</v>
      </c>
      <c r="W53" s="245" t="s">
        <v>206</v>
      </c>
    </row>
    <row r="54" spans="1:23" ht="28.8" x14ac:dyDescent="0.25">
      <c r="A54" s="210"/>
      <c r="B54" s="75" t="s">
        <v>207</v>
      </c>
      <c r="C54" s="17" t="s">
        <v>208</v>
      </c>
      <c r="D54" s="152" t="s">
        <v>205</v>
      </c>
      <c r="E54" s="21" t="s">
        <v>148</v>
      </c>
      <c r="F54" s="371">
        <v>2</v>
      </c>
      <c r="G54" s="378">
        <v>2</v>
      </c>
      <c r="H54" s="373">
        <v>2</v>
      </c>
      <c r="I54" s="373">
        <v>2</v>
      </c>
      <c r="J54" s="373">
        <v>2</v>
      </c>
      <c r="K54" s="373">
        <v>2</v>
      </c>
      <c r="L54" s="374">
        <f t="shared" si="0"/>
        <v>10</v>
      </c>
      <c r="M54" s="373">
        <v>2</v>
      </c>
      <c r="N54" s="373">
        <v>2</v>
      </c>
      <c r="O54" s="373">
        <v>2</v>
      </c>
      <c r="P54" s="373">
        <v>2</v>
      </c>
      <c r="Q54" s="379">
        <v>2</v>
      </c>
      <c r="R54" s="375">
        <f t="shared" si="1"/>
        <v>10</v>
      </c>
      <c r="S54" s="373">
        <v>2</v>
      </c>
      <c r="T54" s="373">
        <v>2</v>
      </c>
      <c r="U54" s="373">
        <v>2</v>
      </c>
      <c r="V54" s="376">
        <f t="shared" si="2"/>
        <v>26</v>
      </c>
      <c r="W54" s="245" t="s">
        <v>209</v>
      </c>
    </row>
    <row r="55" spans="1:23" ht="28.8" x14ac:dyDescent="0.25">
      <c r="A55" s="210"/>
      <c r="B55" s="75" t="s">
        <v>210</v>
      </c>
      <c r="C55" s="17" t="s">
        <v>211</v>
      </c>
      <c r="D55" s="152" t="s">
        <v>205</v>
      </c>
      <c r="E55" s="21" t="s">
        <v>148</v>
      </c>
      <c r="F55" s="377">
        <v>2</v>
      </c>
      <c r="G55" s="378">
        <v>2</v>
      </c>
      <c r="H55" s="373">
        <v>2</v>
      </c>
      <c r="I55" s="373">
        <v>2</v>
      </c>
      <c r="J55" s="373">
        <v>2</v>
      </c>
      <c r="K55" s="373">
        <v>1</v>
      </c>
      <c r="L55" s="374">
        <f t="shared" si="0"/>
        <v>9</v>
      </c>
      <c r="M55" s="373">
        <v>1</v>
      </c>
      <c r="N55" s="373">
        <v>1</v>
      </c>
      <c r="O55" s="373">
        <v>1</v>
      </c>
      <c r="P55" s="373">
        <v>1</v>
      </c>
      <c r="Q55" s="379">
        <v>1</v>
      </c>
      <c r="R55" s="375">
        <f t="shared" si="1"/>
        <v>5</v>
      </c>
      <c r="S55" s="373">
        <v>0</v>
      </c>
      <c r="T55" s="373">
        <v>0</v>
      </c>
      <c r="U55" s="373">
        <v>0</v>
      </c>
      <c r="V55" s="376">
        <f t="shared" si="2"/>
        <v>14</v>
      </c>
      <c r="W55" s="245" t="s">
        <v>212</v>
      </c>
    </row>
    <row r="56" spans="1:23" ht="28.8" x14ac:dyDescent="0.25">
      <c r="A56" s="210"/>
      <c r="B56" s="75" t="s">
        <v>213</v>
      </c>
      <c r="C56" s="17" t="s">
        <v>214</v>
      </c>
      <c r="D56" s="152" t="s">
        <v>97</v>
      </c>
      <c r="E56" s="21" t="s">
        <v>98</v>
      </c>
      <c r="F56" s="261">
        <v>0</v>
      </c>
      <c r="G56" s="303">
        <v>2.8874247544047917</v>
      </c>
      <c r="H56" s="301">
        <v>5.7748495088095835</v>
      </c>
      <c r="I56" s="301">
        <v>11.549699017619167</v>
      </c>
      <c r="J56" s="301">
        <v>5.7748495088095835</v>
      </c>
      <c r="K56" s="301">
        <v>2.8874247544047917</v>
      </c>
      <c r="L56" s="339">
        <f t="shared" si="0"/>
        <v>28.874247544047915</v>
      </c>
      <c r="M56" s="301">
        <v>0</v>
      </c>
      <c r="N56" s="301">
        <v>0</v>
      </c>
      <c r="O56" s="301">
        <v>0</v>
      </c>
      <c r="P56" s="301">
        <v>0</v>
      </c>
      <c r="Q56" s="301">
        <v>0</v>
      </c>
      <c r="R56" s="340">
        <f t="shared" si="1"/>
        <v>0</v>
      </c>
      <c r="S56" s="301">
        <v>0</v>
      </c>
      <c r="T56" s="301">
        <v>2.7197564531499192</v>
      </c>
      <c r="U56" s="301">
        <v>0</v>
      </c>
      <c r="V56" s="342">
        <f t="shared" si="2"/>
        <v>31.594003997197834</v>
      </c>
      <c r="W56" s="245" t="s">
        <v>215</v>
      </c>
    </row>
    <row r="57" spans="1:23" ht="28.8" x14ac:dyDescent="0.25">
      <c r="A57" s="210"/>
      <c r="B57" s="75" t="s">
        <v>213</v>
      </c>
      <c r="C57" s="17" t="s">
        <v>214</v>
      </c>
      <c r="D57" s="152" t="s">
        <v>101</v>
      </c>
      <c r="E57" s="21" t="s">
        <v>98</v>
      </c>
      <c r="F57" s="261">
        <v>0</v>
      </c>
      <c r="G57" s="303">
        <v>0</v>
      </c>
      <c r="H57" s="301">
        <v>0</v>
      </c>
      <c r="I57" s="301">
        <v>0</v>
      </c>
      <c r="J57" s="301">
        <v>0</v>
      </c>
      <c r="K57" s="301">
        <v>0.28874247544047915</v>
      </c>
      <c r="L57" s="339">
        <f t="shared" si="0"/>
        <v>0.28874247544047915</v>
      </c>
      <c r="M57" s="301">
        <v>5.7748495088095833E-2</v>
      </c>
      <c r="N57" s="301">
        <v>5.7748495088095833E-2</v>
      </c>
      <c r="O57" s="301">
        <v>5.7748495088095833E-2</v>
      </c>
      <c r="P57" s="301">
        <v>5.7748495088095833E-2</v>
      </c>
      <c r="Q57" s="301">
        <v>1.2127183968500126</v>
      </c>
      <c r="R57" s="340">
        <f t="shared" si="1"/>
        <v>1.4437123772023959</v>
      </c>
      <c r="S57" s="301">
        <v>1.4437123772023959</v>
      </c>
      <c r="T57" s="301">
        <v>1.4437123772023959</v>
      </c>
      <c r="U57" s="301">
        <v>1.5797001998598916</v>
      </c>
      <c r="V57" s="342">
        <f t="shared" si="2"/>
        <v>6.1995798069075594</v>
      </c>
      <c r="W57" s="245" t="s">
        <v>216</v>
      </c>
    </row>
    <row r="58" spans="1:23" ht="28.8" x14ac:dyDescent="0.25">
      <c r="A58" s="210"/>
      <c r="B58" s="75" t="s">
        <v>217</v>
      </c>
      <c r="C58" s="17" t="s">
        <v>214</v>
      </c>
      <c r="D58" s="152" t="s">
        <v>104</v>
      </c>
      <c r="E58" s="21" t="s">
        <v>98</v>
      </c>
      <c r="F58" s="264">
        <f t="shared" ref="F58:U58" si="9">F56+F57</f>
        <v>0</v>
      </c>
      <c r="G58" s="344">
        <f t="shared" si="9"/>
        <v>2.8874247544047917</v>
      </c>
      <c r="H58" s="339">
        <f t="shared" si="9"/>
        <v>5.7748495088095835</v>
      </c>
      <c r="I58" s="339">
        <f t="shared" si="9"/>
        <v>11.549699017619167</v>
      </c>
      <c r="J58" s="339">
        <f t="shared" si="9"/>
        <v>5.7748495088095835</v>
      </c>
      <c r="K58" s="339">
        <f t="shared" si="9"/>
        <v>3.1761672298452708</v>
      </c>
      <c r="L58" s="339">
        <f t="shared" si="9"/>
        <v>29.162990019488394</v>
      </c>
      <c r="M58" s="339">
        <f t="shared" si="9"/>
        <v>5.7748495088095833E-2</v>
      </c>
      <c r="N58" s="339">
        <f t="shared" si="9"/>
        <v>5.7748495088095833E-2</v>
      </c>
      <c r="O58" s="339">
        <f t="shared" si="9"/>
        <v>5.7748495088095833E-2</v>
      </c>
      <c r="P58" s="339">
        <f t="shared" si="9"/>
        <v>5.7748495088095833E-2</v>
      </c>
      <c r="Q58" s="339">
        <f t="shared" si="9"/>
        <v>1.2127183968500126</v>
      </c>
      <c r="R58" s="339">
        <f t="shared" si="9"/>
        <v>1.4437123772023959</v>
      </c>
      <c r="S58" s="339">
        <f t="shared" si="9"/>
        <v>1.4437123772023959</v>
      </c>
      <c r="T58" s="339">
        <f t="shared" si="9"/>
        <v>4.1634688303523149</v>
      </c>
      <c r="U58" s="339">
        <f t="shared" si="9"/>
        <v>1.5797001998598916</v>
      </c>
      <c r="V58" s="342">
        <f t="shared" si="2"/>
        <v>37.793583804105396</v>
      </c>
      <c r="W58" s="245" t="s">
        <v>218</v>
      </c>
    </row>
    <row r="59" spans="1:23" ht="28.8" x14ac:dyDescent="0.25">
      <c r="A59" s="210"/>
      <c r="B59" s="75" t="s">
        <v>219</v>
      </c>
      <c r="C59" s="241" t="s">
        <v>220</v>
      </c>
      <c r="D59" s="40" t="s">
        <v>221</v>
      </c>
      <c r="E59" s="22" t="s">
        <v>222</v>
      </c>
      <c r="F59" s="261">
        <v>4.05</v>
      </c>
      <c r="G59" s="300">
        <v>4.12</v>
      </c>
      <c r="H59" s="301">
        <v>4.2</v>
      </c>
      <c r="I59" s="301">
        <v>4.28</v>
      </c>
      <c r="J59" s="301">
        <v>4.3600000000000003</v>
      </c>
      <c r="K59" s="301">
        <v>4.45</v>
      </c>
      <c r="L59" s="339">
        <f t="shared" si="0"/>
        <v>21.41</v>
      </c>
      <c r="M59" s="301">
        <v>4.55</v>
      </c>
      <c r="N59" s="301">
        <v>4.66</v>
      </c>
      <c r="O59" s="301">
        <v>4.7699999999999996</v>
      </c>
      <c r="P59" s="301">
        <v>4.8899999999999997</v>
      </c>
      <c r="Q59" s="301">
        <v>5.01</v>
      </c>
      <c r="R59" s="340">
        <f t="shared" si="1"/>
        <v>23.880000000000003</v>
      </c>
      <c r="S59" s="301">
        <v>27.3</v>
      </c>
      <c r="T59" s="301">
        <v>32.119999999999997</v>
      </c>
      <c r="U59" s="301">
        <v>38.83</v>
      </c>
      <c r="V59" s="342">
        <f t="shared" si="2"/>
        <v>143.54000000000002</v>
      </c>
      <c r="W59" s="242" t="s">
        <v>223</v>
      </c>
    </row>
    <row r="60" spans="1:23" ht="28.8" x14ac:dyDescent="0.25">
      <c r="A60" s="210"/>
      <c r="B60" s="75" t="s">
        <v>224</v>
      </c>
      <c r="C60" s="241" t="s">
        <v>225</v>
      </c>
      <c r="D60" s="154" t="s">
        <v>221</v>
      </c>
      <c r="E60" s="243" t="s">
        <v>222</v>
      </c>
      <c r="F60" s="261">
        <v>3.87</v>
      </c>
      <c r="G60" s="300">
        <v>3.84</v>
      </c>
      <c r="H60" s="301">
        <v>3.81</v>
      </c>
      <c r="I60" s="301">
        <v>3.77</v>
      </c>
      <c r="J60" s="301">
        <v>3.74</v>
      </c>
      <c r="K60" s="301">
        <v>3.71</v>
      </c>
      <c r="L60" s="339">
        <f>SUM(G60:K60)</f>
        <v>18.87</v>
      </c>
      <c r="M60" s="301">
        <v>3.68</v>
      </c>
      <c r="N60" s="301">
        <v>3.64</v>
      </c>
      <c r="O60" s="301">
        <v>3.61</v>
      </c>
      <c r="P60" s="301">
        <v>3.58</v>
      </c>
      <c r="Q60" s="301">
        <v>3.55</v>
      </c>
      <c r="R60" s="340">
        <f>SUM(M60:Q60)</f>
        <v>18.059999999999999</v>
      </c>
      <c r="S60" s="301">
        <v>17.600000000000001</v>
      </c>
      <c r="T60" s="301">
        <v>17.600000000000001</v>
      </c>
      <c r="U60" s="301">
        <v>17.600000000000001</v>
      </c>
      <c r="V60" s="342">
        <f>SUM(L60,R60,S60,T60,U60)</f>
        <v>89.72999999999999</v>
      </c>
      <c r="W60" s="242" t="s">
        <v>226</v>
      </c>
    </row>
    <row r="61" spans="1:23" ht="14.4" x14ac:dyDescent="0.25">
      <c r="A61" s="210"/>
      <c r="B61" s="75" t="s">
        <v>227</v>
      </c>
      <c r="C61" s="241" t="s">
        <v>228</v>
      </c>
      <c r="D61" s="154" t="s">
        <v>97</v>
      </c>
      <c r="E61" s="243" t="s">
        <v>98</v>
      </c>
      <c r="F61" s="261">
        <v>0</v>
      </c>
      <c r="G61" s="300">
        <v>0</v>
      </c>
      <c r="H61" s="301">
        <v>0</v>
      </c>
      <c r="I61" s="301">
        <v>0</v>
      </c>
      <c r="J61" s="301">
        <v>0</v>
      </c>
      <c r="K61" s="301">
        <v>0</v>
      </c>
      <c r="L61" s="339">
        <f>SUM(G61:K61)</f>
        <v>0</v>
      </c>
      <c r="M61" s="301">
        <v>0</v>
      </c>
      <c r="N61" s="301">
        <v>0</v>
      </c>
      <c r="O61" s="301">
        <v>0</v>
      </c>
      <c r="P61" s="301">
        <v>0</v>
      </c>
      <c r="Q61" s="301">
        <v>0</v>
      </c>
      <c r="R61" s="340">
        <f>SUM(M61:Q61)</f>
        <v>0</v>
      </c>
      <c r="S61" s="301">
        <v>0</v>
      </c>
      <c r="T61" s="301">
        <v>0</v>
      </c>
      <c r="U61" s="301">
        <v>0</v>
      </c>
      <c r="V61" s="342">
        <f>SUM(L61,R61,S61,T61,U61)</f>
        <v>0</v>
      </c>
      <c r="W61" s="242" t="s">
        <v>229</v>
      </c>
    </row>
    <row r="62" spans="1:23" ht="14.4" x14ac:dyDescent="0.25">
      <c r="A62" s="210"/>
      <c r="B62" s="75" t="s">
        <v>230</v>
      </c>
      <c r="C62" s="241" t="s">
        <v>228</v>
      </c>
      <c r="D62" s="154" t="s">
        <v>101</v>
      </c>
      <c r="E62" s="243" t="s">
        <v>98</v>
      </c>
      <c r="F62" s="261">
        <v>0</v>
      </c>
      <c r="G62" s="300">
        <v>0</v>
      </c>
      <c r="H62" s="301">
        <v>0</v>
      </c>
      <c r="I62" s="301">
        <v>0</v>
      </c>
      <c r="J62" s="301">
        <v>0</v>
      </c>
      <c r="K62" s="301">
        <v>0</v>
      </c>
      <c r="L62" s="339">
        <f>SUM(G62:K62)</f>
        <v>0</v>
      </c>
      <c r="M62" s="301">
        <v>0</v>
      </c>
      <c r="N62" s="301">
        <v>0</v>
      </c>
      <c r="O62" s="301">
        <v>0</v>
      </c>
      <c r="P62" s="301">
        <v>0</v>
      </c>
      <c r="Q62" s="301">
        <v>0</v>
      </c>
      <c r="R62" s="340">
        <f>SUM(M62:Q62)</f>
        <v>0</v>
      </c>
      <c r="S62" s="301">
        <v>0</v>
      </c>
      <c r="T62" s="301">
        <v>0</v>
      </c>
      <c r="U62" s="301">
        <v>0</v>
      </c>
      <c r="V62" s="342">
        <f>SUM(L62,R62,S62,T62,U62)</f>
        <v>0</v>
      </c>
      <c r="W62" s="242" t="s">
        <v>231</v>
      </c>
    </row>
    <row r="63" spans="1:23" ht="14.4" x14ac:dyDescent="0.25">
      <c r="A63" s="210"/>
      <c r="B63" s="75" t="s">
        <v>232</v>
      </c>
      <c r="C63" s="241" t="s">
        <v>228</v>
      </c>
      <c r="D63" s="154" t="s">
        <v>104</v>
      </c>
      <c r="E63" s="243" t="s">
        <v>98</v>
      </c>
      <c r="F63" s="264">
        <f t="shared" ref="F63:U63" si="10">F61+F62</f>
        <v>0</v>
      </c>
      <c r="G63" s="296">
        <f t="shared" si="10"/>
        <v>0</v>
      </c>
      <c r="H63" s="219">
        <f t="shared" si="10"/>
        <v>0</v>
      </c>
      <c r="I63" s="339">
        <f t="shared" si="10"/>
        <v>0</v>
      </c>
      <c r="J63" s="339">
        <f t="shared" si="10"/>
        <v>0</v>
      </c>
      <c r="K63" s="339">
        <f t="shared" si="10"/>
        <v>0</v>
      </c>
      <c r="L63" s="339">
        <f t="shared" si="10"/>
        <v>0</v>
      </c>
      <c r="M63" s="339">
        <f t="shared" si="10"/>
        <v>0</v>
      </c>
      <c r="N63" s="339">
        <f t="shared" si="10"/>
        <v>0</v>
      </c>
      <c r="O63" s="339">
        <f t="shared" si="10"/>
        <v>0</v>
      </c>
      <c r="P63" s="339">
        <f t="shared" si="10"/>
        <v>0</v>
      </c>
      <c r="Q63" s="339">
        <f t="shared" si="10"/>
        <v>0</v>
      </c>
      <c r="R63" s="339">
        <f t="shared" si="10"/>
        <v>0</v>
      </c>
      <c r="S63" s="339">
        <f t="shared" si="10"/>
        <v>0</v>
      </c>
      <c r="T63" s="339">
        <f t="shared" si="10"/>
        <v>0</v>
      </c>
      <c r="U63" s="339">
        <f t="shared" si="10"/>
        <v>0</v>
      </c>
      <c r="V63" s="342">
        <f>SUM(L63,R63,S63,T63,U63)</f>
        <v>0</v>
      </c>
      <c r="W63" s="242" t="s">
        <v>233</v>
      </c>
    </row>
    <row r="64" spans="1:23" ht="28.8" x14ac:dyDescent="0.25">
      <c r="A64" s="210"/>
      <c r="B64" s="75" t="s">
        <v>234</v>
      </c>
      <c r="C64" s="17" t="s">
        <v>235</v>
      </c>
      <c r="D64" s="152" t="s">
        <v>236</v>
      </c>
      <c r="E64" s="21" t="s">
        <v>85</v>
      </c>
      <c r="F64" s="261">
        <v>1.5818559853001286</v>
      </c>
      <c r="G64" s="300">
        <v>1.4664369729219822</v>
      </c>
      <c r="H64" s="301">
        <v>1.4246853467402425</v>
      </c>
      <c r="I64" s="301">
        <v>1.38441052002266</v>
      </c>
      <c r="J64" s="301">
        <v>2.2714943626146242</v>
      </c>
      <c r="K64" s="301">
        <v>1.3095116825313862</v>
      </c>
      <c r="L64" s="339">
        <f t="shared" si="0"/>
        <v>7.8565388848308952</v>
      </c>
      <c r="M64" s="301">
        <v>1.2943076006448504</v>
      </c>
      <c r="N64" s="301">
        <v>1.2793288025362821</v>
      </c>
      <c r="O64" s="301">
        <v>1.2645728185429321</v>
      </c>
      <c r="P64" s="301">
        <v>2.3467063936258357</v>
      </c>
      <c r="Q64" s="301">
        <v>1.2357195418701503</v>
      </c>
      <c r="R64" s="340">
        <f t="shared" si="1"/>
        <v>7.4206351572200511</v>
      </c>
      <c r="S64" s="301">
        <v>7.0388716760338461</v>
      </c>
      <c r="T64" s="301">
        <v>6.5871260191747369</v>
      </c>
      <c r="U64" s="301">
        <v>6.169235457868985</v>
      </c>
      <c r="V64" s="342">
        <f t="shared" si="2"/>
        <v>35.072407195128513</v>
      </c>
      <c r="W64" s="242" t="s">
        <v>237</v>
      </c>
    </row>
    <row r="65" spans="1:23" ht="43.2" x14ac:dyDescent="0.25">
      <c r="A65" s="210"/>
      <c r="B65" s="75" t="s">
        <v>238</v>
      </c>
      <c r="C65" s="17" t="s">
        <v>239</v>
      </c>
      <c r="D65" s="152" t="s">
        <v>240</v>
      </c>
      <c r="E65" s="21" t="s">
        <v>85</v>
      </c>
      <c r="F65" s="261">
        <v>1.5818559853001286</v>
      </c>
      <c r="G65" s="300">
        <v>1.4664369729219822</v>
      </c>
      <c r="H65" s="301">
        <v>1.4246853467402425</v>
      </c>
      <c r="I65" s="301">
        <v>1.38441052002266</v>
      </c>
      <c r="J65" s="301">
        <v>2.2714943626146242</v>
      </c>
      <c r="K65" s="301">
        <v>1.3095116825313862</v>
      </c>
      <c r="L65" s="339">
        <f t="shared" si="0"/>
        <v>7.8565388848308952</v>
      </c>
      <c r="M65" s="301">
        <v>1.2732524612007898</v>
      </c>
      <c r="N65" s="301">
        <v>1.2375715443279212</v>
      </c>
      <c r="O65" s="301">
        <v>1.2024620230630814</v>
      </c>
      <c r="P65" s="301">
        <v>2.2645862528000626</v>
      </c>
      <c r="Q65" s="301">
        <v>1.1339299071565201</v>
      </c>
      <c r="R65" s="340">
        <f t="shared" si="1"/>
        <v>7.1118021885483751</v>
      </c>
      <c r="S65" s="301">
        <v>6.2464781415467652</v>
      </c>
      <c r="T65" s="301">
        <v>5.35156068363316</v>
      </c>
      <c r="U65" s="301">
        <v>4.5283790773836579</v>
      </c>
      <c r="V65" s="342">
        <f t="shared" si="2"/>
        <v>31.094758975942856</v>
      </c>
      <c r="W65" s="242" t="s">
        <v>241</v>
      </c>
    </row>
    <row r="66" spans="1:23" ht="55.2" customHeight="1" x14ac:dyDescent="0.25">
      <c r="A66" s="210"/>
      <c r="B66" s="151" t="s">
        <v>242</v>
      </c>
      <c r="C66" s="17" t="s">
        <v>243</v>
      </c>
      <c r="D66" s="152" t="s">
        <v>244</v>
      </c>
      <c r="E66" s="21" t="s">
        <v>85</v>
      </c>
      <c r="F66" s="262">
        <v>1.5818559853001286</v>
      </c>
      <c r="G66" s="300">
        <v>1.4664369729219822</v>
      </c>
      <c r="H66" s="301">
        <v>1.4213648105587986</v>
      </c>
      <c r="I66" s="301">
        <v>1.377824527121366</v>
      </c>
      <c r="J66" s="301">
        <v>2.2616920968173666</v>
      </c>
      <c r="K66" s="301">
        <v>1.2965441067855585</v>
      </c>
      <c r="L66" s="339">
        <f>SUM(G66:K66)</f>
        <v>7.8238625142050715</v>
      </c>
      <c r="M66" s="301">
        <v>1.2603935957871069</v>
      </c>
      <c r="N66" s="301">
        <v>1.2248204779013061</v>
      </c>
      <c r="O66" s="301">
        <v>1.1898178519184841</v>
      </c>
      <c r="P66" s="301">
        <v>2.2520480808084118</v>
      </c>
      <c r="Q66" s="301">
        <v>1.1214968457012111</v>
      </c>
      <c r="R66" s="340">
        <f t="shared" si="1"/>
        <v>7.0485768521165193</v>
      </c>
      <c r="S66" s="301">
        <v>6.0133343641065773</v>
      </c>
      <c r="T66" s="301">
        <v>4.8400187184091781</v>
      </c>
      <c r="U66" s="301">
        <v>3.7317248574559629</v>
      </c>
      <c r="V66" s="342">
        <f t="shared" si="2"/>
        <v>29.457517306293308</v>
      </c>
      <c r="W66" s="242" t="s">
        <v>245</v>
      </c>
    </row>
    <row r="67" spans="1:23" ht="14.4" x14ac:dyDescent="0.25">
      <c r="A67" s="210"/>
      <c r="B67" s="147" t="s">
        <v>246</v>
      </c>
      <c r="C67" s="17" t="s">
        <v>247</v>
      </c>
      <c r="D67" s="152" t="s">
        <v>97</v>
      </c>
      <c r="E67" s="21" t="s">
        <v>98</v>
      </c>
      <c r="F67" s="261">
        <v>0</v>
      </c>
      <c r="G67" s="300">
        <v>7.9750779866760002</v>
      </c>
      <c r="H67" s="301">
        <v>15.950155973352</v>
      </c>
      <c r="I67" s="301">
        <v>31.900311946704001</v>
      </c>
      <c r="J67" s="301">
        <v>15.950155973352</v>
      </c>
      <c r="K67" s="301">
        <v>7.9750779866760002</v>
      </c>
      <c r="L67" s="339">
        <f>SUM(G67:K67)</f>
        <v>79.750779866759999</v>
      </c>
      <c r="M67" s="301">
        <v>10.817813838858001</v>
      </c>
      <c r="N67" s="301">
        <v>21.635627677716002</v>
      </c>
      <c r="O67" s="301">
        <v>43.271255355432004</v>
      </c>
      <c r="P67" s="301">
        <v>21.635627677716002</v>
      </c>
      <c r="Q67" s="301">
        <v>10.817813838858001</v>
      </c>
      <c r="R67" s="340">
        <f t="shared" si="1"/>
        <v>108.17813838858001</v>
      </c>
      <c r="S67" s="301">
        <v>734.77627888554025</v>
      </c>
      <c r="T67" s="301">
        <v>1953.6281762753993</v>
      </c>
      <c r="U67" s="301">
        <v>3390.9357252943223</v>
      </c>
      <c r="V67" s="342">
        <f t="shared" si="2"/>
        <v>6267.2690987106016</v>
      </c>
      <c r="W67" s="242" t="s">
        <v>248</v>
      </c>
    </row>
    <row r="68" spans="1:23" ht="14.4" x14ac:dyDescent="0.25">
      <c r="A68" s="210"/>
      <c r="B68" s="147" t="s">
        <v>249</v>
      </c>
      <c r="C68" s="17" t="s">
        <v>247</v>
      </c>
      <c r="D68" s="152" t="s">
        <v>101</v>
      </c>
      <c r="E68" s="21" t="s">
        <v>98</v>
      </c>
      <c r="F68" s="261">
        <v>0</v>
      </c>
      <c r="G68" s="300">
        <v>0</v>
      </c>
      <c r="H68" s="301">
        <v>0.15379982547000001</v>
      </c>
      <c r="I68" s="301">
        <v>0.46139947641000001</v>
      </c>
      <c r="J68" s="301">
        <v>1.0765987782899999</v>
      </c>
      <c r="K68" s="301">
        <v>1.3841984292300002</v>
      </c>
      <c r="L68" s="339">
        <f t="shared" si="0"/>
        <v>3.0759965094000004</v>
      </c>
      <c r="M68" s="301">
        <v>1.5379982547</v>
      </c>
      <c r="N68" s="301">
        <v>0.65681061872400004</v>
      </c>
      <c r="O68" s="301">
        <v>1.9704318561720002</v>
      </c>
      <c r="P68" s="301">
        <v>4.5976743310680002</v>
      </c>
      <c r="Q68" s="301">
        <v>5.9112955685160014</v>
      </c>
      <c r="R68" s="340">
        <f t="shared" si="1"/>
        <v>14.674210629180001</v>
      </c>
      <c r="S68" s="301">
        <v>17.064691077360003</v>
      </c>
      <c r="T68" s="301">
        <v>41.481389992380002</v>
      </c>
      <c r="U68" s="301">
        <v>84.587010314700009</v>
      </c>
      <c r="V68" s="342">
        <f t="shared" si="2"/>
        <v>160.88329852302002</v>
      </c>
      <c r="W68" s="242" t="s">
        <v>250</v>
      </c>
    </row>
    <row r="69" spans="1:23" ht="26.4" customHeight="1" x14ac:dyDescent="0.25">
      <c r="A69" s="210"/>
      <c r="B69" s="147" t="s">
        <v>251</v>
      </c>
      <c r="C69" s="17" t="s">
        <v>247</v>
      </c>
      <c r="D69" s="152" t="s">
        <v>104</v>
      </c>
      <c r="E69" s="21" t="s">
        <v>98</v>
      </c>
      <c r="F69" s="264">
        <f t="shared" ref="F69:U69" si="11">F67+F68</f>
        <v>0</v>
      </c>
      <c r="G69" s="344">
        <f>G67+G68</f>
        <v>7.9750779866760002</v>
      </c>
      <c r="H69" s="339">
        <f t="shared" si="11"/>
        <v>16.103955798822</v>
      </c>
      <c r="I69" s="339">
        <f t="shared" si="11"/>
        <v>32.361711423114002</v>
      </c>
      <c r="J69" s="339">
        <f t="shared" si="11"/>
        <v>17.026754751641999</v>
      </c>
      <c r="K69" s="339">
        <f t="shared" si="11"/>
        <v>9.3592764159060007</v>
      </c>
      <c r="L69" s="339">
        <f>L67+L68</f>
        <v>82.826776376159998</v>
      </c>
      <c r="M69" s="339">
        <f t="shared" si="11"/>
        <v>12.355812093558001</v>
      </c>
      <c r="N69" s="339">
        <f t="shared" si="11"/>
        <v>22.29243829644</v>
      </c>
      <c r="O69" s="339">
        <f t="shared" si="11"/>
        <v>45.241687211604003</v>
      </c>
      <c r="P69" s="339">
        <f t="shared" si="11"/>
        <v>26.233302008784001</v>
      </c>
      <c r="Q69" s="339">
        <f t="shared" si="11"/>
        <v>16.729109407374004</v>
      </c>
      <c r="R69" s="339">
        <f t="shared" si="11"/>
        <v>122.85234901776001</v>
      </c>
      <c r="S69" s="339">
        <f t="shared" si="11"/>
        <v>751.8409699629002</v>
      </c>
      <c r="T69" s="339">
        <f t="shared" si="11"/>
        <v>1995.1095662677792</v>
      </c>
      <c r="U69" s="339">
        <f t="shared" si="11"/>
        <v>3475.5227356090222</v>
      </c>
      <c r="V69" s="342">
        <f t="shared" si="2"/>
        <v>6428.1523972336217</v>
      </c>
      <c r="W69" s="242" t="s">
        <v>252</v>
      </c>
    </row>
    <row r="70" spans="1:23" ht="41.4" x14ac:dyDescent="0.25">
      <c r="A70" s="210"/>
      <c r="B70" s="150" t="s">
        <v>253</v>
      </c>
      <c r="C70" s="241" t="s">
        <v>254</v>
      </c>
      <c r="D70" s="40" t="s">
        <v>255</v>
      </c>
      <c r="E70" s="22" t="s">
        <v>85</v>
      </c>
      <c r="F70" s="371">
        <v>346</v>
      </c>
      <c r="G70" s="372">
        <v>346</v>
      </c>
      <c r="H70" s="373">
        <v>346</v>
      </c>
      <c r="I70" s="373">
        <v>346</v>
      </c>
      <c r="J70" s="373">
        <v>346</v>
      </c>
      <c r="K70" s="373">
        <v>346</v>
      </c>
      <c r="L70" s="374">
        <f t="shared" si="0"/>
        <v>1730</v>
      </c>
      <c r="M70" s="373">
        <v>346</v>
      </c>
      <c r="N70" s="373">
        <v>346</v>
      </c>
      <c r="O70" s="373">
        <v>346</v>
      </c>
      <c r="P70" s="373">
        <v>346</v>
      </c>
      <c r="Q70" s="373">
        <v>346</v>
      </c>
      <c r="R70" s="375">
        <f t="shared" si="1"/>
        <v>1730</v>
      </c>
      <c r="S70" s="373">
        <v>346</v>
      </c>
      <c r="T70" s="373">
        <v>346</v>
      </c>
      <c r="U70" s="373">
        <v>346</v>
      </c>
      <c r="V70" s="376">
        <f>SUM(L70,R70,S70,T70,U70)</f>
        <v>4498</v>
      </c>
      <c r="W70" s="242" t="s">
        <v>256</v>
      </c>
    </row>
    <row r="71" spans="1:23" ht="41.4" x14ac:dyDescent="0.25">
      <c r="A71" s="210"/>
      <c r="B71" s="150" t="s">
        <v>257</v>
      </c>
      <c r="C71" s="241" t="s">
        <v>258</v>
      </c>
      <c r="D71" s="40" t="s">
        <v>259</v>
      </c>
      <c r="E71" s="22" t="s">
        <v>85</v>
      </c>
      <c r="F71" s="371">
        <v>0</v>
      </c>
      <c r="G71" s="372">
        <v>346</v>
      </c>
      <c r="H71" s="373">
        <v>346</v>
      </c>
      <c r="I71" s="373">
        <v>346</v>
      </c>
      <c r="J71" s="373">
        <v>346</v>
      </c>
      <c r="K71" s="373">
        <v>346</v>
      </c>
      <c r="L71" s="374">
        <f t="shared" si="0"/>
        <v>1730</v>
      </c>
      <c r="M71" s="373">
        <v>346</v>
      </c>
      <c r="N71" s="373">
        <v>346</v>
      </c>
      <c r="O71" s="373">
        <v>346</v>
      </c>
      <c r="P71" s="373">
        <v>346</v>
      </c>
      <c r="Q71" s="373">
        <v>346</v>
      </c>
      <c r="R71" s="375">
        <f t="shared" si="1"/>
        <v>1730</v>
      </c>
      <c r="S71" s="373">
        <v>0</v>
      </c>
      <c r="T71" s="373">
        <v>0</v>
      </c>
      <c r="U71" s="373">
        <v>0</v>
      </c>
      <c r="V71" s="376">
        <f t="shared" si="2"/>
        <v>3460</v>
      </c>
      <c r="W71" s="242" t="s">
        <v>260</v>
      </c>
    </row>
    <row r="72" spans="1:23" ht="41.4" x14ac:dyDescent="0.25">
      <c r="A72" s="210"/>
      <c r="B72" s="150" t="s">
        <v>261</v>
      </c>
      <c r="C72" s="241" t="s">
        <v>262</v>
      </c>
      <c r="D72" s="40" t="s">
        <v>263</v>
      </c>
      <c r="E72" s="22" t="s">
        <v>85</v>
      </c>
      <c r="F72" s="377">
        <v>346</v>
      </c>
      <c r="G72" s="372">
        <v>346</v>
      </c>
      <c r="H72" s="373">
        <v>346</v>
      </c>
      <c r="I72" s="373">
        <v>346</v>
      </c>
      <c r="J72" s="373">
        <v>346</v>
      </c>
      <c r="K72" s="373">
        <v>274</v>
      </c>
      <c r="L72" s="374">
        <f t="shared" si="0"/>
        <v>1658</v>
      </c>
      <c r="M72" s="373">
        <v>274</v>
      </c>
      <c r="N72" s="373">
        <v>274</v>
      </c>
      <c r="O72" s="373">
        <v>274</v>
      </c>
      <c r="P72" s="373">
        <v>274</v>
      </c>
      <c r="Q72" s="373">
        <v>126</v>
      </c>
      <c r="R72" s="375">
        <f t="shared" si="1"/>
        <v>1222</v>
      </c>
      <c r="S72" s="373">
        <v>17</v>
      </c>
      <c r="T72" s="373">
        <v>0</v>
      </c>
      <c r="U72" s="373">
        <v>0</v>
      </c>
      <c r="V72" s="376">
        <f>SUM(L72,R72,S72,T72,U72)</f>
        <v>2897</v>
      </c>
      <c r="W72" s="242" t="s">
        <v>264</v>
      </c>
    </row>
    <row r="73" spans="1:23" ht="14.4" x14ac:dyDescent="0.25">
      <c r="A73" s="210"/>
      <c r="B73" s="150" t="s">
        <v>265</v>
      </c>
      <c r="C73" s="241" t="s">
        <v>266</v>
      </c>
      <c r="D73" s="40" t="s">
        <v>97</v>
      </c>
      <c r="E73" s="22" t="s">
        <v>98</v>
      </c>
      <c r="F73" s="261">
        <v>0</v>
      </c>
      <c r="G73" s="300">
        <v>2.8329210211653311</v>
      </c>
      <c r="H73" s="301">
        <v>5.6658420423306621</v>
      </c>
      <c r="I73" s="301">
        <v>11.331684084661324</v>
      </c>
      <c r="J73" s="301">
        <v>5.6658420423306621</v>
      </c>
      <c r="K73" s="301">
        <v>2.8329210211653311</v>
      </c>
      <c r="L73" s="339">
        <f t="shared" si="0"/>
        <v>28.329210211653312</v>
      </c>
      <c r="M73" s="301">
        <v>6.2961151931291672</v>
      </c>
      <c r="N73" s="301">
        <v>12.592230386258334</v>
      </c>
      <c r="O73" s="301">
        <v>25.184460772516669</v>
      </c>
      <c r="P73" s="301">
        <v>12.592230386258334</v>
      </c>
      <c r="Q73" s="301">
        <v>6.2961151931291672</v>
      </c>
      <c r="R73" s="340">
        <f t="shared" si="1"/>
        <v>62.961151931291674</v>
      </c>
      <c r="S73" s="301">
        <v>37.524007240548485</v>
      </c>
      <c r="T73" s="301">
        <v>7.5500331155592875</v>
      </c>
      <c r="U73" s="301">
        <v>0</v>
      </c>
      <c r="V73" s="342">
        <f t="shared" si="2"/>
        <v>136.36440249905274</v>
      </c>
      <c r="W73" s="242" t="s">
        <v>267</v>
      </c>
    </row>
    <row r="74" spans="1:23" ht="14.4" x14ac:dyDescent="0.25">
      <c r="A74" s="210"/>
      <c r="B74" s="150" t="s">
        <v>268</v>
      </c>
      <c r="C74" s="241" t="s">
        <v>266</v>
      </c>
      <c r="D74" s="40" t="s">
        <v>101</v>
      </c>
      <c r="E74" s="22" t="s">
        <v>98</v>
      </c>
      <c r="F74" s="261">
        <v>0</v>
      </c>
      <c r="G74" s="300">
        <v>0</v>
      </c>
      <c r="H74" s="301">
        <v>0</v>
      </c>
      <c r="I74" s="301">
        <v>0</v>
      </c>
      <c r="J74" s="301">
        <v>0</v>
      </c>
      <c r="K74" s="301">
        <v>0</v>
      </c>
      <c r="L74" s="339">
        <f t="shared" si="0"/>
        <v>0</v>
      </c>
      <c r="M74" s="301">
        <v>0</v>
      </c>
      <c r="N74" s="301">
        <v>0</v>
      </c>
      <c r="O74" s="301">
        <v>0</v>
      </c>
      <c r="P74" s="301">
        <v>0</v>
      </c>
      <c r="Q74" s="301">
        <v>0</v>
      </c>
      <c r="R74" s="340">
        <f t="shared" si="1"/>
        <v>0</v>
      </c>
      <c r="S74" s="301">
        <v>0</v>
      </c>
      <c r="T74" s="301">
        <v>0</v>
      </c>
      <c r="U74" s="301">
        <v>0</v>
      </c>
      <c r="V74" s="342">
        <f>SUM(L74,R74,S74,T74,U74)</f>
        <v>0</v>
      </c>
      <c r="W74" s="242" t="s">
        <v>269</v>
      </c>
    </row>
    <row r="75" spans="1:23" ht="15" thickBot="1" x14ac:dyDescent="0.3">
      <c r="A75" s="231"/>
      <c r="B75" s="232" t="s">
        <v>270</v>
      </c>
      <c r="C75" s="282" t="s">
        <v>266</v>
      </c>
      <c r="D75" s="138" t="s">
        <v>104</v>
      </c>
      <c r="E75" s="62" t="s">
        <v>98</v>
      </c>
      <c r="F75" s="283">
        <f t="shared" ref="F75:U75" si="12">F73+F74</f>
        <v>0</v>
      </c>
      <c r="G75" s="402">
        <f t="shared" si="12"/>
        <v>2.8329210211653311</v>
      </c>
      <c r="H75" s="345">
        <f t="shared" si="12"/>
        <v>5.6658420423306621</v>
      </c>
      <c r="I75" s="345">
        <f t="shared" si="12"/>
        <v>11.331684084661324</v>
      </c>
      <c r="J75" s="345">
        <f t="shared" si="12"/>
        <v>5.6658420423306621</v>
      </c>
      <c r="K75" s="345">
        <f t="shared" si="12"/>
        <v>2.8329210211653311</v>
      </c>
      <c r="L75" s="345">
        <f t="shared" si="12"/>
        <v>28.329210211653312</v>
      </c>
      <c r="M75" s="345">
        <f t="shared" si="12"/>
        <v>6.2961151931291672</v>
      </c>
      <c r="N75" s="345">
        <f t="shared" si="12"/>
        <v>12.592230386258334</v>
      </c>
      <c r="O75" s="345">
        <f t="shared" si="12"/>
        <v>25.184460772516669</v>
      </c>
      <c r="P75" s="345">
        <f t="shared" si="12"/>
        <v>12.592230386258334</v>
      </c>
      <c r="Q75" s="345">
        <f t="shared" si="12"/>
        <v>6.2961151931291672</v>
      </c>
      <c r="R75" s="345">
        <f t="shared" si="12"/>
        <v>62.961151931291674</v>
      </c>
      <c r="S75" s="345">
        <f t="shared" si="12"/>
        <v>37.524007240548485</v>
      </c>
      <c r="T75" s="345">
        <f t="shared" si="12"/>
        <v>7.5500331155592875</v>
      </c>
      <c r="U75" s="345">
        <f t="shared" si="12"/>
        <v>0</v>
      </c>
      <c r="V75" s="346">
        <f>SUM(L75,R75,S75,T75,U75)</f>
        <v>136.36440249905274</v>
      </c>
      <c r="W75" s="284" t="s">
        <v>271</v>
      </c>
    </row>
    <row r="76" spans="1:23" ht="28.8" x14ac:dyDescent="0.25">
      <c r="A76" s="420" t="s">
        <v>272</v>
      </c>
      <c r="B76" s="222" t="s">
        <v>273</v>
      </c>
      <c r="C76" s="153" t="s">
        <v>274</v>
      </c>
      <c r="D76" s="230" t="s">
        <v>275</v>
      </c>
      <c r="E76" s="155" t="s">
        <v>85</v>
      </c>
      <c r="F76" s="298">
        <v>25.7</v>
      </c>
      <c r="G76" s="304">
        <v>25.17</v>
      </c>
      <c r="H76" s="299">
        <v>24.65</v>
      </c>
      <c r="I76" s="299">
        <v>24.15</v>
      </c>
      <c r="J76" s="299">
        <v>23.7</v>
      </c>
      <c r="K76" s="299">
        <v>23.25</v>
      </c>
      <c r="L76" s="338">
        <f t="shared" si="0"/>
        <v>120.92</v>
      </c>
      <c r="M76" s="299">
        <v>22.97</v>
      </c>
      <c r="N76" s="299">
        <v>22.69</v>
      </c>
      <c r="O76" s="299">
        <v>22.41</v>
      </c>
      <c r="P76" s="299">
        <v>22.14</v>
      </c>
      <c r="Q76" s="299">
        <v>21.88</v>
      </c>
      <c r="R76" s="338">
        <f t="shared" si="1"/>
        <v>112.08999999999999</v>
      </c>
      <c r="S76" s="299">
        <v>104.63</v>
      </c>
      <c r="T76" s="299">
        <v>97.21</v>
      </c>
      <c r="U76" s="299">
        <v>90.43</v>
      </c>
      <c r="V76" s="341">
        <f>SUM(L76,R76,S76,T76,U76)</f>
        <v>525.28</v>
      </c>
      <c r="W76" s="242" t="s">
        <v>276</v>
      </c>
    </row>
    <row r="77" spans="1:23" ht="43.2" x14ac:dyDescent="0.25">
      <c r="A77" s="421"/>
      <c r="B77" s="148" t="s">
        <v>277</v>
      </c>
      <c r="C77" s="17" t="s">
        <v>278</v>
      </c>
      <c r="D77" s="152" t="s">
        <v>279</v>
      </c>
      <c r="E77" s="21" t="s">
        <v>85</v>
      </c>
      <c r="F77" s="261">
        <v>25.7</v>
      </c>
      <c r="G77" s="305">
        <v>25.01</v>
      </c>
      <c r="H77" s="301">
        <v>24.31</v>
      </c>
      <c r="I77" s="301">
        <v>23.64</v>
      </c>
      <c r="J77" s="301">
        <v>23</v>
      </c>
      <c r="K77" s="301">
        <v>22.37</v>
      </c>
      <c r="L77" s="339">
        <f t="shared" si="0"/>
        <v>118.33000000000001</v>
      </c>
      <c r="M77" s="301">
        <v>21.82</v>
      </c>
      <c r="N77" s="301">
        <v>21.27</v>
      </c>
      <c r="O77" s="301">
        <v>20.73</v>
      </c>
      <c r="P77" s="301">
        <v>20.2</v>
      </c>
      <c r="Q77" s="301">
        <v>19.670000000000002</v>
      </c>
      <c r="R77" s="340">
        <f t="shared" si="1"/>
        <v>103.69000000000001</v>
      </c>
      <c r="S77" s="301">
        <v>89.8</v>
      </c>
      <c r="T77" s="301">
        <v>76.25</v>
      </c>
      <c r="U77" s="301">
        <v>63.65</v>
      </c>
      <c r="V77" s="342">
        <f t="shared" si="2"/>
        <v>451.72</v>
      </c>
      <c r="W77" s="242" t="s">
        <v>280</v>
      </c>
    </row>
    <row r="78" spans="1:23" ht="57.6" x14ac:dyDescent="0.25">
      <c r="A78" s="421"/>
      <c r="B78" s="148" t="s">
        <v>281</v>
      </c>
      <c r="C78" s="17" t="s">
        <v>282</v>
      </c>
      <c r="D78" s="152" t="s">
        <v>283</v>
      </c>
      <c r="E78" s="21" t="s">
        <v>85</v>
      </c>
      <c r="F78" s="262">
        <v>25.7</v>
      </c>
      <c r="G78" s="305">
        <v>25.01</v>
      </c>
      <c r="H78" s="301">
        <v>24.3</v>
      </c>
      <c r="I78" s="301">
        <v>23.61</v>
      </c>
      <c r="J78" s="301">
        <v>22.97</v>
      </c>
      <c r="K78" s="301">
        <v>22.33</v>
      </c>
      <c r="L78" s="339">
        <f>SUM(G78:K78)</f>
        <v>118.22</v>
      </c>
      <c r="M78" s="301">
        <v>21.77</v>
      </c>
      <c r="N78" s="301">
        <v>21.23</v>
      </c>
      <c r="O78" s="301">
        <v>20.69</v>
      </c>
      <c r="P78" s="301">
        <v>20.16</v>
      </c>
      <c r="Q78" s="301">
        <v>19.63</v>
      </c>
      <c r="R78" s="340">
        <f t="shared" si="1"/>
        <v>103.47999999999999</v>
      </c>
      <c r="S78" s="301">
        <v>89.14</v>
      </c>
      <c r="T78" s="301">
        <v>74.87</v>
      </c>
      <c r="U78" s="301">
        <v>61.59</v>
      </c>
      <c r="V78" s="342">
        <f>SUM(L78,R78,S78,T78,U78)</f>
        <v>447.29999999999995</v>
      </c>
      <c r="W78" s="242" t="s">
        <v>284</v>
      </c>
    </row>
    <row r="79" spans="1:23" ht="14.4" x14ac:dyDescent="0.25">
      <c r="A79" s="421"/>
      <c r="B79" s="148" t="s">
        <v>281</v>
      </c>
      <c r="C79" s="17" t="s">
        <v>285</v>
      </c>
      <c r="D79" s="152" t="s">
        <v>97</v>
      </c>
      <c r="E79" s="21" t="s">
        <v>98</v>
      </c>
      <c r="F79" s="261">
        <v>0</v>
      </c>
      <c r="G79" s="305">
        <v>9.5500383568480025</v>
      </c>
      <c r="H79" s="301">
        <v>19.100076713696005</v>
      </c>
      <c r="I79" s="301">
        <v>38.20015342739201</v>
      </c>
      <c r="J79" s="301">
        <v>19.100076713696005</v>
      </c>
      <c r="K79" s="301">
        <v>9.5500383568480025</v>
      </c>
      <c r="L79" s="339">
        <f t="shared" si="0"/>
        <v>95.500383568480032</v>
      </c>
      <c r="M79" s="301">
        <v>10.817813838858001</v>
      </c>
      <c r="N79" s="301">
        <v>21.635627677716002</v>
      </c>
      <c r="O79" s="301">
        <v>43.271255355432004</v>
      </c>
      <c r="P79" s="301">
        <v>21.635627677716002</v>
      </c>
      <c r="Q79" s="301">
        <v>10.817813838858001</v>
      </c>
      <c r="R79" s="340">
        <f t="shared" si="1"/>
        <v>108.17813838858001</v>
      </c>
      <c r="S79" s="301">
        <v>853.90029635492033</v>
      </c>
      <c r="T79" s="301">
        <v>2164.803197847199</v>
      </c>
      <c r="U79" s="301">
        <v>3782.5223309113626</v>
      </c>
      <c r="V79" s="342">
        <f t="shared" si="2"/>
        <v>7004.9043470705419</v>
      </c>
      <c r="W79" s="242" t="s">
        <v>286</v>
      </c>
    </row>
    <row r="80" spans="1:23" ht="14.4" x14ac:dyDescent="0.25">
      <c r="A80" s="421"/>
      <c r="B80" s="148" t="s">
        <v>287</v>
      </c>
      <c r="C80" s="17" t="s">
        <v>285</v>
      </c>
      <c r="D80" s="152" t="s">
        <v>101</v>
      </c>
      <c r="E80" s="21" t="s">
        <v>98</v>
      </c>
      <c r="F80" s="261">
        <v>0</v>
      </c>
      <c r="G80" s="305">
        <v>0</v>
      </c>
      <c r="H80" s="301">
        <v>0.17178895526000004</v>
      </c>
      <c r="I80" s="301">
        <v>0.51536686578000002</v>
      </c>
      <c r="J80" s="301">
        <v>1.2025226868199999</v>
      </c>
      <c r="K80" s="301">
        <v>1.5461005973400002</v>
      </c>
      <c r="L80" s="339">
        <f t="shared" si="0"/>
        <v>3.4357791052</v>
      </c>
      <c r="M80" s="301">
        <v>1.7178895526000002</v>
      </c>
      <c r="N80" s="301">
        <v>0.74668874815200015</v>
      </c>
      <c r="O80" s="301">
        <v>2.240066244456</v>
      </c>
      <c r="P80" s="301">
        <v>5.2268212370640006</v>
      </c>
      <c r="Q80" s="301">
        <v>6.7201987333680009</v>
      </c>
      <c r="R80" s="340">
        <f t="shared" si="1"/>
        <v>16.65166451564</v>
      </c>
      <c r="S80" s="301">
        <v>18.555136297280001</v>
      </c>
      <c r="T80" s="301">
        <v>45.708208526040004</v>
      </c>
      <c r="U80" s="301">
        <v>95.396403504600016</v>
      </c>
      <c r="V80" s="342">
        <f>SUM(L80,R80,S80,T80,U80)</f>
        <v>179.74719194876002</v>
      </c>
      <c r="W80" s="242" t="s">
        <v>288</v>
      </c>
    </row>
    <row r="81" spans="1:23" ht="15" thickBot="1" x14ac:dyDescent="0.3">
      <c r="A81" s="421"/>
      <c r="B81" s="148" t="s">
        <v>289</v>
      </c>
      <c r="C81" s="293" t="s">
        <v>285</v>
      </c>
      <c r="D81" s="294" t="s">
        <v>104</v>
      </c>
      <c r="E81" s="295" t="s">
        <v>98</v>
      </c>
      <c r="F81" s="380">
        <f t="shared" ref="F81:T81" si="13">F79+F80</f>
        <v>0</v>
      </c>
      <c r="G81" s="381">
        <f t="shared" si="13"/>
        <v>9.5500383568480025</v>
      </c>
      <c r="H81" s="347">
        <f t="shared" si="13"/>
        <v>19.271865668956004</v>
      </c>
      <c r="I81" s="347">
        <f t="shared" si="13"/>
        <v>38.715520293172013</v>
      </c>
      <c r="J81" s="347">
        <f>J79+J80</f>
        <v>20.302599400516005</v>
      </c>
      <c r="K81" s="347">
        <f t="shared" si="13"/>
        <v>11.096138954188003</v>
      </c>
      <c r="L81" s="347">
        <f t="shared" si="13"/>
        <v>98.93616267368003</v>
      </c>
      <c r="M81" s="347">
        <f t="shared" si="13"/>
        <v>12.535703391458002</v>
      </c>
      <c r="N81" s="347">
        <f t="shared" si="13"/>
        <v>22.382316425868002</v>
      </c>
      <c r="O81" s="347">
        <f t="shared" si="13"/>
        <v>45.511321599888007</v>
      </c>
      <c r="P81" s="347">
        <f t="shared" si="13"/>
        <v>26.862448914780003</v>
      </c>
      <c r="Q81" s="347">
        <f t="shared" si="13"/>
        <v>17.538012572226002</v>
      </c>
      <c r="R81" s="347">
        <f t="shared" si="13"/>
        <v>124.82980290422</v>
      </c>
      <c r="S81" s="347">
        <f t="shared" si="13"/>
        <v>872.45543265220033</v>
      </c>
      <c r="T81" s="347">
        <f t="shared" si="13"/>
        <v>2210.511406373239</v>
      </c>
      <c r="U81" s="347">
        <f>U79+U80</f>
        <v>3877.9187344159627</v>
      </c>
      <c r="V81" s="348">
        <f>SUM(L81,R81,S81,T81,U81)</f>
        <v>7184.6515390193017</v>
      </c>
      <c r="W81" s="242" t="s">
        <v>290</v>
      </c>
    </row>
    <row r="82" spans="1:23" ht="14.4" x14ac:dyDescent="0.25">
      <c r="A82" s="421"/>
      <c r="B82" s="148" t="s">
        <v>291</v>
      </c>
      <c r="C82" s="285"/>
      <c r="D82" s="286"/>
      <c r="E82" s="287"/>
      <c r="F82" s="288"/>
      <c r="G82" s="289"/>
      <c r="H82" s="290"/>
      <c r="I82" s="290"/>
      <c r="J82" s="290"/>
      <c r="K82" s="291"/>
      <c r="L82" s="217">
        <f t="shared" si="0"/>
        <v>0</v>
      </c>
      <c r="M82" s="290"/>
      <c r="N82" s="290"/>
      <c r="O82" s="290"/>
      <c r="P82" s="290"/>
      <c r="Q82" s="291"/>
      <c r="R82" s="217">
        <f t="shared" si="1"/>
        <v>0</v>
      </c>
      <c r="S82" s="290"/>
      <c r="T82" s="290"/>
      <c r="U82" s="290"/>
      <c r="V82" s="292">
        <f t="shared" si="2"/>
        <v>0</v>
      </c>
      <c r="W82" s="247"/>
    </row>
    <row r="83" spans="1:23" ht="14.4" x14ac:dyDescent="0.25">
      <c r="A83" s="421"/>
      <c r="B83" s="148" t="s">
        <v>292</v>
      </c>
      <c r="C83" s="265"/>
      <c r="D83" s="266"/>
      <c r="E83" s="267"/>
      <c r="F83" s="218"/>
      <c r="G83" s="215"/>
      <c r="H83" s="216"/>
      <c r="I83" s="216"/>
      <c r="J83" s="216"/>
      <c r="K83" s="220"/>
      <c r="L83" s="219">
        <f t="shared" si="0"/>
        <v>0</v>
      </c>
      <c r="M83" s="216"/>
      <c r="N83" s="216"/>
      <c r="O83" s="216"/>
      <c r="P83" s="216"/>
      <c r="Q83" s="220"/>
      <c r="R83" s="217">
        <f t="shared" si="1"/>
        <v>0</v>
      </c>
      <c r="S83" s="216"/>
      <c r="T83" s="216"/>
      <c r="U83" s="216"/>
      <c r="V83" s="12">
        <f t="shared" si="2"/>
        <v>0</v>
      </c>
      <c r="W83" s="242"/>
    </row>
    <row r="84" spans="1:23" ht="14.4" x14ac:dyDescent="0.25">
      <c r="A84" s="421"/>
      <c r="B84" s="148" t="s">
        <v>293</v>
      </c>
      <c r="C84" s="265"/>
      <c r="D84" s="266"/>
      <c r="E84" s="267"/>
      <c r="F84" s="218"/>
      <c r="G84" s="215"/>
      <c r="H84" s="216"/>
      <c r="I84" s="216"/>
      <c r="J84" s="216"/>
      <c r="K84" s="220"/>
      <c r="L84" s="219">
        <f t="shared" si="0"/>
        <v>0</v>
      </c>
      <c r="M84" s="216"/>
      <c r="N84" s="216"/>
      <c r="O84" s="216"/>
      <c r="P84" s="216"/>
      <c r="Q84" s="220"/>
      <c r="R84" s="217">
        <f t="shared" si="1"/>
        <v>0</v>
      </c>
      <c r="S84" s="216"/>
      <c r="T84" s="216"/>
      <c r="U84" s="216"/>
      <c r="V84" s="12">
        <f t="shared" si="2"/>
        <v>0</v>
      </c>
      <c r="W84" s="242"/>
    </row>
    <row r="85" spans="1:23" ht="14.4" x14ac:dyDescent="0.25">
      <c r="A85" s="421"/>
      <c r="B85" s="148" t="s">
        <v>294</v>
      </c>
      <c r="C85" s="265"/>
      <c r="D85" s="266"/>
      <c r="E85" s="267"/>
      <c r="F85" s="218"/>
      <c r="G85" s="215"/>
      <c r="H85" s="216"/>
      <c r="I85" s="216"/>
      <c r="J85" s="216"/>
      <c r="K85" s="220"/>
      <c r="L85" s="219">
        <f t="shared" si="0"/>
        <v>0</v>
      </c>
      <c r="M85" s="216"/>
      <c r="N85" s="216"/>
      <c r="O85" s="216"/>
      <c r="P85" s="216"/>
      <c r="Q85" s="220"/>
      <c r="R85" s="217">
        <f t="shared" si="1"/>
        <v>0</v>
      </c>
      <c r="S85" s="216"/>
      <c r="T85" s="216"/>
      <c r="U85" s="216"/>
      <c r="V85" s="12">
        <f t="shared" si="2"/>
        <v>0</v>
      </c>
      <c r="W85" s="242"/>
    </row>
    <row r="86" spans="1:23" ht="14.4" x14ac:dyDescent="0.25">
      <c r="A86" s="421"/>
      <c r="B86" s="148" t="s">
        <v>295</v>
      </c>
      <c r="C86" s="265"/>
      <c r="D86" s="266"/>
      <c r="E86" s="267"/>
      <c r="F86" s="218"/>
      <c r="G86" s="215"/>
      <c r="H86" s="216"/>
      <c r="I86" s="216"/>
      <c r="J86" s="216"/>
      <c r="K86" s="220"/>
      <c r="L86" s="219">
        <f t="shared" si="0"/>
        <v>0</v>
      </c>
      <c r="M86" s="216"/>
      <c r="N86" s="216"/>
      <c r="O86" s="216"/>
      <c r="P86" s="216"/>
      <c r="Q86" s="220"/>
      <c r="R86" s="217">
        <f t="shared" si="1"/>
        <v>0</v>
      </c>
      <c r="S86" s="216"/>
      <c r="T86" s="216"/>
      <c r="U86" s="216"/>
      <c r="V86" s="12">
        <f t="shared" si="2"/>
        <v>0</v>
      </c>
      <c r="W86" s="242"/>
    </row>
    <row r="87" spans="1:23" ht="14.4" x14ac:dyDescent="0.25">
      <c r="A87" s="421"/>
      <c r="B87" s="148" t="s">
        <v>296</v>
      </c>
      <c r="C87" s="268"/>
      <c r="D87" s="269"/>
      <c r="E87" s="270"/>
      <c r="F87" s="218"/>
      <c r="G87" s="215"/>
      <c r="H87" s="216"/>
      <c r="I87" s="216"/>
      <c r="J87" s="216"/>
      <c r="K87" s="220"/>
      <c r="L87" s="219">
        <f t="shared" ref="L87:L106" si="14">SUM(G87:K87)</f>
        <v>0</v>
      </c>
      <c r="M87" s="216"/>
      <c r="N87" s="216"/>
      <c r="O87" s="216"/>
      <c r="P87" s="216"/>
      <c r="Q87" s="220"/>
      <c r="R87" s="217">
        <f t="shared" ref="R87:R106" si="15">SUM(M87:Q87)</f>
        <v>0</v>
      </c>
      <c r="S87" s="216"/>
      <c r="T87" s="216"/>
      <c r="U87" s="216"/>
      <c r="V87" s="12">
        <f t="shared" ref="V87:V105" si="16">SUM(L87,R87,S87,T87,U87)</f>
        <v>0</v>
      </c>
      <c r="W87" s="242"/>
    </row>
    <row r="88" spans="1:23" ht="14.4" x14ac:dyDescent="0.25">
      <c r="A88" s="421"/>
      <c r="B88" s="148" t="s">
        <v>297</v>
      </c>
      <c r="C88" s="268"/>
      <c r="D88" s="269"/>
      <c r="E88" s="270"/>
      <c r="F88" s="218"/>
      <c r="G88" s="215"/>
      <c r="H88" s="216"/>
      <c r="I88" s="216"/>
      <c r="J88" s="216"/>
      <c r="K88" s="220"/>
      <c r="L88" s="219">
        <f t="shared" si="14"/>
        <v>0</v>
      </c>
      <c r="M88" s="216"/>
      <c r="N88" s="216"/>
      <c r="O88" s="216"/>
      <c r="P88" s="216"/>
      <c r="Q88" s="220"/>
      <c r="R88" s="217">
        <f t="shared" si="15"/>
        <v>0</v>
      </c>
      <c r="S88" s="216"/>
      <c r="T88" s="216"/>
      <c r="U88" s="216"/>
      <c r="V88" s="12">
        <f t="shared" si="16"/>
        <v>0</v>
      </c>
      <c r="W88" s="242"/>
    </row>
    <row r="89" spans="1:23" ht="14.4" x14ac:dyDescent="0.25">
      <c r="A89" s="421"/>
      <c r="B89" s="148" t="s">
        <v>298</v>
      </c>
      <c r="C89" s="268"/>
      <c r="D89" s="269"/>
      <c r="E89" s="270"/>
      <c r="F89" s="218"/>
      <c r="G89" s="215"/>
      <c r="H89" s="216"/>
      <c r="I89" s="216"/>
      <c r="J89" s="216"/>
      <c r="K89" s="220"/>
      <c r="L89" s="219">
        <f t="shared" si="14"/>
        <v>0</v>
      </c>
      <c r="M89" s="216"/>
      <c r="N89" s="216"/>
      <c r="O89" s="216"/>
      <c r="P89" s="216"/>
      <c r="Q89" s="220"/>
      <c r="R89" s="217">
        <f t="shared" si="15"/>
        <v>0</v>
      </c>
      <c r="S89" s="216"/>
      <c r="T89" s="216"/>
      <c r="U89" s="216"/>
      <c r="V89" s="12">
        <f t="shared" si="16"/>
        <v>0</v>
      </c>
      <c r="W89" s="242"/>
    </row>
    <row r="90" spans="1:23" ht="14.4" x14ac:dyDescent="0.25">
      <c r="A90" s="421"/>
      <c r="B90" s="148" t="s">
        <v>299</v>
      </c>
      <c r="C90" s="268"/>
      <c r="D90" s="269"/>
      <c r="E90" s="270"/>
      <c r="F90" s="218"/>
      <c r="G90" s="215"/>
      <c r="H90" s="216"/>
      <c r="I90" s="216"/>
      <c r="J90" s="216"/>
      <c r="K90" s="220"/>
      <c r="L90" s="219">
        <f t="shared" si="14"/>
        <v>0</v>
      </c>
      <c r="M90" s="216"/>
      <c r="N90" s="216"/>
      <c r="O90" s="216"/>
      <c r="P90" s="216"/>
      <c r="Q90" s="220"/>
      <c r="R90" s="217">
        <f t="shared" si="15"/>
        <v>0</v>
      </c>
      <c r="S90" s="216"/>
      <c r="T90" s="216"/>
      <c r="U90" s="216"/>
      <c r="V90" s="12">
        <f t="shared" si="16"/>
        <v>0</v>
      </c>
      <c r="W90" s="242"/>
    </row>
    <row r="91" spans="1:23" ht="14.4" x14ac:dyDescent="0.25">
      <c r="A91" s="421"/>
      <c r="B91" s="148" t="s">
        <v>300</v>
      </c>
      <c r="C91" s="268"/>
      <c r="D91" s="269"/>
      <c r="E91" s="270"/>
      <c r="F91" s="218"/>
      <c r="G91" s="215"/>
      <c r="H91" s="216"/>
      <c r="I91" s="216"/>
      <c r="J91" s="216"/>
      <c r="K91" s="220"/>
      <c r="L91" s="219">
        <f t="shared" si="14"/>
        <v>0</v>
      </c>
      <c r="M91" s="216"/>
      <c r="N91" s="216"/>
      <c r="O91" s="216"/>
      <c r="P91" s="216"/>
      <c r="Q91" s="220"/>
      <c r="R91" s="217">
        <f t="shared" si="15"/>
        <v>0</v>
      </c>
      <c r="S91" s="216"/>
      <c r="T91" s="216"/>
      <c r="U91" s="216"/>
      <c r="V91" s="12">
        <f t="shared" si="16"/>
        <v>0</v>
      </c>
      <c r="W91" s="242"/>
    </row>
    <row r="92" spans="1:23" ht="14.4" x14ac:dyDescent="0.25">
      <c r="A92" s="421"/>
      <c r="B92" s="148" t="s">
        <v>301</v>
      </c>
      <c r="C92" s="265"/>
      <c r="D92" s="266"/>
      <c r="E92" s="267"/>
      <c r="F92" s="218"/>
      <c r="G92" s="215"/>
      <c r="H92" s="216"/>
      <c r="I92" s="216"/>
      <c r="J92" s="216"/>
      <c r="K92" s="220"/>
      <c r="L92" s="219">
        <f t="shared" si="14"/>
        <v>0</v>
      </c>
      <c r="M92" s="216"/>
      <c r="N92" s="216"/>
      <c r="O92" s="216"/>
      <c r="P92" s="216"/>
      <c r="Q92" s="220"/>
      <c r="R92" s="217">
        <f t="shared" si="15"/>
        <v>0</v>
      </c>
      <c r="S92" s="216"/>
      <c r="T92" s="216"/>
      <c r="U92" s="216"/>
      <c r="V92" s="12">
        <f t="shared" si="16"/>
        <v>0</v>
      </c>
      <c r="W92" s="242"/>
    </row>
    <row r="93" spans="1:23" ht="14.4" x14ac:dyDescent="0.25">
      <c r="A93" s="421"/>
      <c r="B93" s="148" t="s">
        <v>302</v>
      </c>
      <c r="C93" s="265"/>
      <c r="D93" s="266"/>
      <c r="E93" s="267"/>
      <c r="F93" s="218"/>
      <c r="G93" s="215"/>
      <c r="H93" s="216"/>
      <c r="I93" s="216"/>
      <c r="J93" s="216"/>
      <c r="K93" s="220"/>
      <c r="L93" s="219">
        <f t="shared" si="14"/>
        <v>0</v>
      </c>
      <c r="M93" s="216"/>
      <c r="N93" s="216"/>
      <c r="O93" s="216"/>
      <c r="P93" s="216"/>
      <c r="Q93" s="220"/>
      <c r="R93" s="217">
        <f t="shared" si="15"/>
        <v>0</v>
      </c>
      <c r="S93" s="216"/>
      <c r="T93" s="216"/>
      <c r="U93" s="216"/>
      <c r="V93" s="12">
        <f t="shared" si="16"/>
        <v>0</v>
      </c>
      <c r="W93" s="242"/>
    </row>
    <row r="94" spans="1:23" ht="14.4" x14ac:dyDescent="0.25">
      <c r="A94" s="421"/>
      <c r="B94" s="148" t="s">
        <v>303</v>
      </c>
      <c r="C94" s="265"/>
      <c r="D94" s="266"/>
      <c r="E94" s="267"/>
      <c r="F94" s="218"/>
      <c r="G94" s="215"/>
      <c r="H94" s="216"/>
      <c r="I94" s="216"/>
      <c r="J94" s="216"/>
      <c r="K94" s="220"/>
      <c r="L94" s="219">
        <f t="shared" si="14"/>
        <v>0</v>
      </c>
      <c r="M94" s="216"/>
      <c r="N94" s="216"/>
      <c r="O94" s="216"/>
      <c r="P94" s="216"/>
      <c r="Q94" s="220"/>
      <c r="R94" s="217">
        <f t="shared" si="15"/>
        <v>0</v>
      </c>
      <c r="S94" s="216"/>
      <c r="T94" s="216"/>
      <c r="U94" s="216"/>
      <c r="V94" s="12">
        <f t="shared" si="16"/>
        <v>0</v>
      </c>
      <c r="W94" s="242"/>
    </row>
    <row r="95" spans="1:23" ht="14.4" x14ac:dyDescent="0.25">
      <c r="A95" s="421"/>
      <c r="B95" s="148" t="s">
        <v>304</v>
      </c>
      <c r="C95" s="265"/>
      <c r="D95" s="266"/>
      <c r="E95" s="267"/>
      <c r="F95" s="218"/>
      <c r="G95" s="215"/>
      <c r="H95" s="216"/>
      <c r="I95" s="216"/>
      <c r="J95" s="216"/>
      <c r="K95" s="220"/>
      <c r="L95" s="219">
        <f t="shared" si="14"/>
        <v>0</v>
      </c>
      <c r="M95" s="216"/>
      <c r="N95" s="216"/>
      <c r="O95" s="216"/>
      <c r="P95" s="216"/>
      <c r="Q95" s="220"/>
      <c r="R95" s="217">
        <f t="shared" si="15"/>
        <v>0</v>
      </c>
      <c r="S95" s="216"/>
      <c r="T95" s="216"/>
      <c r="U95" s="216"/>
      <c r="V95" s="12">
        <f t="shared" si="16"/>
        <v>0</v>
      </c>
      <c r="W95" s="242"/>
    </row>
    <row r="96" spans="1:23" ht="14.4" x14ac:dyDescent="0.25">
      <c r="A96" s="421"/>
      <c r="B96" s="148" t="s">
        <v>305</v>
      </c>
      <c r="C96" s="265"/>
      <c r="D96" s="266"/>
      <c r="E96" s="267"/>
      <c r="F96" s="218"/>
      <c r="G96" s="215"/>
      <c r="H96" s="216"/>
      <c r="I96" s="216"/>
      <c r="J96" s="216"/>
      <c r="K96" s="220"/>
      <c r="L96" s="219">
        <f t="shared" si="14"/>
        <v>0</v>
      </c>
      <c r="M96" s="216"/>
      <c r="N96" s="216"/>
      <c r="O96" s="216"/>
      <c r="P96" s="216"/>
      <c r="Q96" s="220"/>
      <c r="R96" s="217">
        <f t="shared" si="15"/>
        <v>0</v>
      </c>
      <c r="S96" s="216"/>
      <c r="T96" s="216"/>
      <c r="U96" s="216"/>
      <c r="V96" s="12">
        <f t="shared" si="16"/>
        <v>0</v>
      </c>
      <c r="W96" s="242"/>
    </row>
    <row r="97" spans="1:23" ht="14.4" x14ac:dyDescent="0.25">
      <c r="A97" s="421"/>
      <c r="B97" s="148" t="s">
        <v>306</v>
      </c>
      <c r="C97" s="268"/>
      <c r="D97" s="269"/>
      <c r="E97" s="270"/>
      <c r="F97" s="218"/>
      <c r="G97" s="215"/>
      <c r="H97" s="216"/>
      <c r="I97" s="216"/>
      <c r="J97" s="216"/>
      <c r="K97" s="220"/>
      <c r="L97" s="219">
        <f t="shared" si="14"/>
        <v>0</v>
      </c>
      <c r="M97" s="216"/>
      <c r="N97" s="216"/>
      <c r="O97" s="216"/>
      <c r="P97" s="216"/>
      <c r="Q97" s="220"/>
      <c r="R97" s="217">
        <f t="shared" si="15"/>
        <v>0</v>
      </c>
      <c r="S97" s="216"/>
      <c r="T97" s="216"/>
      <c r="U97" s="216"/>
      <c r="V97" s="12">
        <f t="shared" si="16"/>
        <v>0</v>
      </c>
      <c r="W97" s="242"/>
    </row>
    <row r="98" spans="1:23" ht="14.4" x14ac:dyDescent="0.25">
      <c r="A98" s="421"/>
      <c r="B98" s="148" t="s">
        <v>307</v>
      </c>
      <c r="C98" s="268"/>
      <c r="D98" s="269"/>
      <c r="E98" s="270"/>
      <c r="F98" s="218"/>
      <c r="G98" s="215"/>
      <c r="H98" s="216"/>
      <c r="I98" s="216"/>
      <c r="J98" s="216"/>
      <c r="K98" s="220"/>
      <c r="L98" s="219">
        <f t="shared" si="14"/>
        <v>0</v>
      </c>
      <c r="M98" s="216"/>
      <c r="N98" s="216"/>
      <c r="O98" s="216"/>
      <c r="P98" s="216"/>
      <c r="Q98" s="220"/>
      <c r="R98" s="217">
        <f t="shared" si="15"/>
        <v>0</v>
      </c>
      <c r="S98" s="216"/>
      <c r="T98" s="216"/>
      <c r="U98" s="216"/>
      <c r="V98" s="12">
        <f t="shared" si="16"/>
        <v>0</v>
      </c>
      <c r="W98" s="242"/>
    </row>
    <row r="99" spans="1:23" ht="14.4" x14ac:dyDescent="0.25">
      <c r="A99" s="421"/>
      <c r="B99" s="148" t="s">
        <v>308</v>
      </c>
      <c r="C99" s="268"/>
      <c r="D99" s="269"/>
      <c r="E99" s="270"/>
      <c r="F99" s="218"/>
      <c r="G99" s="215"/>
      <c r="H99" s="216"/>
      <c r="I99" s="216"/>
      <c r="J99" s="216"/>
      <c r="K99" s="220"/>
      <c r="L99" s="219">
        <f t="shared" si="14"/>
        <v>0</v>
      </c>
      <c r="M99" s="216"/>
      <c r="N99" s="216"/>
      <c r="O99" s="216"/>
      <c r="P99" s="216"/>
      <c r="Q99" s="220"/>
      <c r="R99" s="217">
        <f t="shared" si="15"/>
        <v>0</v>
      </c>
      <c r="S99" s="216"/>
      <c r="T99" s="216"/>
      <c r="U99" s="216"/>
      <c r="V99" s="12">
        <f t="shared" si="16"/>
        <v>0</v>
      </c>
      <c r="W99" s="242"/>
    </row>
    <row r="100" spans="1:23" ht="14.4" x14ac:dyDescent="0.25">
      <c r="A100" s="421"/>
      <c r="B100" s="148" t="s">
        <v>309</v>
      </c>
      <c r="C100" s="268"/>
      <c r="D100" s="269"/>
      <c r="E100" s="270"/>
      <c r="F100" s="218"/>
      <c r="G100" s="215"/>
      <c r="H100" s="216"/>
      <c r="I100" s="216"/>
      <c r="J100" s="216"/>
      <c r="K100" s="220"/>
      <c r="L100" s="219">
        <f t="shared" si="14"/>
        <v>0</v>
      </c>
      <c r="M100" s="216"/>
      <c r="N100" s="216"/>
      <c r="O100" s="216"/>
      <c r="P100" s="216"/>
      <c r="Q100" s="220"/>
      <c r="R100" s="217">
        <f t="shared" si="15"/>
        <v>0</v>
      </c>
      <c r="S100" s="216"/>
      <c r="T100" s="216"/>
      <c r="U100" s="216"/>
      <c r="V100" s="12">
        <f t="shared" si="16"/>
        <v>0</v>
      </c>
      <c r="W100" s="242"/>
    </row>
    <row r="101" spans="1:23" ht="15" thickBot="1" x14ac:dyDescent="0.3">
      <c r="A101" s="421"/>
      <c r="B101" s="149" t="s">
        <v>310</v>
      </c>
      <c r="C101" s="268"/>
      <c r="D101" s="269"/>
      <c r="E101" s="270"/>
      <c r="F101" s="218"/>
      <c r="G101" s="215"/>
      <c r="H101" s="216"/>
      <c r="I101" s="216"/>
      <c r="J101" s="216"/>
      <c r="K101" s="220"/>
      <c r="L101" s="219">
        <f t="shared" si="14"/>
        <v>0</v>
      </c>
      <c r="M101" s="216"/>
      <c r="N101" s="216"/>
      <c r="O101" s="216"/>
      <c r="P101" s="216"/>
      <c r="Q101" s="220"/>
      <c r="R101" s="217">
        <f t="shared" si="15"/>
        <v>0</v>
      </c>
      <c r="S101" s="216"/>
      <c r="T101" s="216"/>
      <c r="U101" s="216"/>
      <c r="V101" s="12">
        <f>SUM(L101,R101,S101,T101,U101)</f>
        <v>0</v>
      </c>
      <c r="W101" s="242"/>
    </row>
    <row r="102" spans="1:23" ht="14.4" x14ac:dyDescent="0.25">
      <c r="A102" s="421"/>
      <c r="B102" s="271" t="s">
        <v>311</v>
      </c>
      <c r="C102" s="265"/>
      <c r="D102" s="266"/>
      <c r="E102" s="267"/>
      <c r="F102" s="218"/>
      <c r="G102" s="215"/>
      <c r="H102" s="216"/>
      <c r="I102" s="216"/>
      <c r="J102" s="216"/>
      <c r="K102" s="220"/>
      <c r="L102" s="219">
        <f t="shared" si="14"/>
        <v>0</v>
      </c>
      <c r="M102" s="216"/>
      <c r="N102" s="216"/>
      <c r="O102" s="216"/>
      <c r="P102" s="216"/>
      <c r="Q102" s="220"/>
      <c r="R102" s="217">
        <f t="shared" si="15"/>
        <v>0</v>
      </c>
      <c r="S102" s="216"/>
      <c r="T102" s="216"/>
      <c r="U102" s="216"/>
      <c r="V102" s="12">
        <f t="shared" si="16"/>
        <v>0</v>
      </c>
      <c r="W102" s="242"/>
    </row>
    <row r="103" spans="1:23" ht="14.4" x14ac:dyDescent="0.25">
      <c r="A103" s="421"/>
      <c r="B103" s="148" t="s">
        <v>312</v>
      </c>
      <c r="C103" s="265"/>
      <c r="D103" s="266"/>
      <c r="E103" s="267"/>
      <c r="F103" s="218"/>
      <c r="G103" s="215"/>
      <c r="H103" s="216"/>
      <c r="I103" s="216"/>
      <c r="J103" s="216"/>
      <c r="K103" s="220"/>
      <c r="L103" s="219">
        <f t="shared" si="14"/>
        <v>0</v>
      </c>
      <c r="M103" s="216"/>
      <c r="N103" s="216"/>
      <c r="O103" s="216"/>
      <c r="P103" s="216"/>
      <c r="Q103" s="220"/>
      <c r="R103" s="217">
        <f t="shared" si="15"/>
        <v>0</v>
      </c>
      <c r="S103" s="216"/>
      <c r="T103" s="216"/>
      <c r="U103" s="216"/>
      <c r="V103" s="12">
        <f t="shared" si="16"/>
        <v>0</v>
      </c>
      <c r="W103" s="242"/>
    </row>
    <row r="104" spans="1:23" ht="14.4" x14ac:dyDescent="0.25">
      <c r="A104" s="421"/>
      <c r="B104" s="148" t="s">
        <v>313</v>
      </c>
      <c r="C104" s="265"/>
      <c r="D104" s="266"/>
      <c r="E104" s="267"/>
      <c r="F104" s="218"/>
      <c r="G104" s="215"/>
      <c r="H104" s="216"/>
      <c r="I104" s="216"/>
      <c r="J104" s="216"/>
      <c r="K104" s="220"/>
      <c r="L104" s="219">
        <f t="shared" si="14"/>
        <v>0</v>
      </c>
      <c r="M104" s="216"/>
      <c r="N104" s="216"/>
      <c r="O104" s="216"/>
      <c r="P104" s="216"/>
      <c r="Q104" s="220"/>
      <c r="R104" s="217">
        <f t="shared" si="15"/>
        <v>0</v>
      </c>
      <c r="S104" s="216"/>
      <c r="T104" s="216"/>
      <c r="U104" s="216"/>
      <c r="V104" s="12">
        <f t="shared" si="16"/>
        <v>0</v>
      </c>
      <c r="W104" s="242"/>
    </row>
    <row r="105" spans="1:23" ht="14.4" x14ac:dyDescent="0.25">
      <c r="A105" s="421"/>
      <c r="B105" s="148" t="s">
        <v>314</v>
      </c>
      <c r="C105" s="265"/>
      <c r="D105" s="266"/>
      <c r="E105" s="267"/>
      <c r="F105" s="218"/>
      <c r="G105" s="215"/>
      <c r="H105" s="216"/>
      <c r="I105" s="216"/>
      <c r="J105" s="216"/>
      <c r="K105" s="220"/>
      <c r="L105" s="219">
        <f t="shared" si="14"/>
        <v>0</v>
      </c>
      <c r="M105" s="216"/>
      <c r="N105" s="216"/>
      <c r="O105" s="216"/>
      <c r="P105" s="216"/>
      <c r="Q105" s="220"/>
      <c r="R105" s="217">
        <f t="shared" si="15"/>
        <v>0</v>
      </c>
      <c r="S105" s="216"/>
      <c r="T105" s="216"/>
      <c r="U105" s="216"/>
      <c r="V105" s="12">
        <f t="shared" si="16"/>
        <v>0</v>
      </c>
      <c r="W105" s="242"/>
    </row>
    <row r="106" spans="1:23" ht="15" thickBot="1" x14ac:dyDescent="0.3">
      <c r="A106" s="422"/>
      <c r="B106" s="272" t="s">
        <v>315</v>
      </c>
      <c r="C106" s="273"/>
      <c r="D106" s="274"/>
      <c r="E106" s="275"/>
      <c r="F106" s="221"/>
      <c r="G106" s="223"/>
      <c r="H106" s="224"/>
      <c r="I106" s="224"/>
      <c r="J106" s="224"/>
      <c r="K106" s="225"/>
      <c r="L106" s="226">
        <f t="shared" si="14"/>
        <v>0</v>
      </c>
      <c r="M106" s="224"/>
      <c r="N106" s="224"/>
      <c r="O106" s="224"/>
      <c r="P106" s="224"/>
      <c r="Q106" s="225"/>
      <c r="R106" s="227">
        <f t="shared" si="15"/>
        <v>0</v>
      </c>
      <c r="S106" s="224"/>
      <c r="T106" s="224"/>
      <c r="U106" s="224"/>
      <c r="V106" s="13">
        <f>SUM(L106,R106,S106,T106,U106)</f>
        <v>0</v>
      </c>
      <c r="W106" s="246"/>
    </row>
  </sheetData>
  <sheetProtection sheet="1" objects="1" scenarios="1"/>
  <mergeCells count="8">
    <mergeCell ref="A76:A106"/>
    <mergeCell ref="O2:S2"/>
    <mergeCell ref="O3:S3"/>
    <mergeCell ref="O4:S4"/>
    <mergeCell ref="G15:L15"/>
    <mergeCell ref="C10:V10"/>
    <mergeCell ref="B12:V12"/>
    <mergeCell ref="M15:R15"/>
  </mergeCells>
  <phoneticPr fontId="24" type="noConversion"/>
  <pageMargins left="0.70866141732283472" right="0.70866141732283472" top="0.74803149606299213" bottom="0.74803149606299213" header="0.31496062992125984" footer="0.31496062992125984"/>
  <pageSetup paperSize="9" scale="2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34873A-B884-48D0-8CC7-1CFB6D17D0DB}">
  <sheetPr>
    <tabColor theme="7"/>
  </sheetPr>
  <dimension ref="A1:X297"/>
  <sheetViews>
    <sheetView showGridLines="0" zoomScale="55" zoomScaleNormal="55" workbookViewId="0">
      <pane xSplit="4" topLeftCell="E1" activePane="topRight" state="frozen"/>
      <selection pane="topRight" activeCell="I34" sqref="I34"/>
    </sheetView>
  </sheetViews>
  <sheetFormatPr defaultColWidth="9" defaultRowHeight="14.4" x14ac:dyDescent="0.25"/>
  <cols>
    <col min="1" max="1" width="1.69921875" style="1" customWidth="1"/>
    <col min="2" max="2" width="9.3984375" style="25" customWidth="1"/>
    <col min="3" max="3" width="30.8984375" style="28" customWidth="1"/>
    <col min="4" max="4" width="54.5" style="1" customWidth="1"/>
    <col min="5" max="15" width="13.69921875" style="1" customWidth="1"/>
    <col min="16" max="16" width="11.3984375" style="1" customWidth="1"/>
    <col min="17" max="17" width="11.3984375" style="2" customWidth="1"/>
    <col min="18" max="19" width="11.3984375" style="1" customWidth="1"/>
    <col min="20" max="20" width="11.3984375" style="2" customWidth="1"/>
    <col min="21" max="21" width="9.69921875" style="2" customWidth="1"/>
    <col min="22" max="22" width="113.8984375" style="106" customWidth="1"/>
    <col min="23" max="23" width="10.69921875" style="2" customWidth="1"/>
    <col min="24" max="16384" width="9" style="1"/>
  </cols>
  <sheetData>
    <row r="1" spans="1:23" ht="23.4" x14ac:dyDescent="0.25">
      <c r="C1" s="236" t="s">
        <v>316</v>
      </c>
      <c r="D1" s="7"/>
      <c r="I1" s="171"/>
      <c r="J1" s="423" t="s">
        <v>45</v>
      </c>
      <c r="K1" s="423"/>
      <c r="L1" s="423"/>
      <c r="M1" s="423"/>
      <c r="N1" s="2"/>
      <c r="O1" s="2"/>
      <c r="P1" s="2"/>
      <c r="Q1" s="1"/>
      <c r="S1" s="2"/>
      <c r="V1" s="8"/>
      <c r="W1" s="1"/>
    </row>
    <row r="2" spans="1:23" x14ac:dyDescent="0.25">
      <c r="C2" s="33" t="s">
        <v>46</v>
      </c>
      <c r="D2" s="33"/>
      <c r="I2" s="166"/>
      <c r="J2" s="424" t="s">
        <v>47</v>
      </c>
      <c r="K2" s="424"/>
      <c r="L2" s="424"/>
      <c r="M2" s="424"/>
      <c r="N2" s="2"/>
      <c r="O2" s="2"/>
      <c r="P2" s="2"/>
      <c r="Q2" s="1"/>
      <c r="S2" s="2"/>
      <c r="V2" s="8"/>
      <c r="W2" s="1"/>
    </row>
    <row r="3" spans="1:23" x14ac:dyDescent="0.25">
      <c r="C3" s="34" t="s">
        <v>317</v>
      </c>
      <c r="D3" s="34"/>
      <c r="I3" s="136"/>
      <c r="J3" s="423" t="s">
        <v>49</v>
      </c>
      <c r="K3" s="423"/>
      <c r="L3" s="423"/>
      <c r="M3" s="423"/>
      <c r="N3" s="2"/>
      <c r="O3" s="2"/>
      <c r="P3" s="2"/>
      <c r="Q3" s="1"/>
      <c r="S3" s="2"/>
      <c r="V3" s="8"/>
      <c r="W3" s="1"/>
    </row>
    <row r="4" spans="1:23" ht="16.5" customHeight="1" x14ac:dyDescent="0.25">
      <c r="C4" s="36" t="s">
        <v>318</v>
      </c>
      <c r="D4" s="36"/>
      <c r="E4" s="36"/>
      <c r="K4" s="2"/>
      <c r="L4" s="2"/>
      <c r="M4" s="2"/>
      <c r="N4" s="2"/>
      <c r="O4" s="2"/>
      <c r="P4" s="2"/>
      <c r="Q4" s="1"/>
      <c r="S4" s="2"/>
      <c r="V4" s="8"/>
      <c r="W4" s="1"/>
    </row>
    <row r="5" spans="1:23" ht="15.6" x14ac:dyDescent="0.25">
      <c r="A5" s="87"/>
      <c r="B5" s="87"/>
      <c r="C5" s="451"/>
      <c r="D5" s="451"/>
      <c r="E5" s="451"/>
      <c r="F5" s="451"/>
      <c r="G5" s="451"/>
      <c r="H5" s="451"/>
      <c r="I5" s="451"/>
      <c r="J5" s="451"/>
      <c r="K5" s="451"/>
      <c r="L5" s="451"/>
      <c r="M5" s="451"/>
      <c r="N5" s="451"/>
      <c r="O5" s="451"/>
      <c r="P5" s="451"/>
      <c r="Q5" s="451"/>
      <c r="R5" s="451"/>
      <c r="S5" s="451"/>
      <c r="T5" s="451"/>
      <c r="U5" s="451"/>
      <c r="V5" s="451"/>
      <c r="W5" s="1"/>
    </row>
    <row r="6" spans="1:23" ht="15.75" customHeight="1" thickBot="1" x14ac:dyDescent="0.3">
      <c r="A6" s="87"/>
      <c r="B6" s="87"/>
      <c r="C6" s="451"/>
      <c r="D6" s="451"/>
      <c r="E6" s="451"/>
      <c r="F6" s="451"/>
      <c r="G6" s="451"/>
      <c r="H6" s="451"/>
      <c r="I6" s="451"/>
      <c r="J6" s="451"/>
      <c r="K6" s="451"/>
      <c r="L6" s="451"/>
      <c r="M6" s="451"/>
      <c r="N6" s="451"/>
      <c r="O6" s="451"/>
      <c r="P6" s="451"/>
      <c r="Q6" s="451"/>
      <c r="R6" s="451"/>
      <c r="S6" s="451"/>
      <c r="T6" s="451"/>
      <c r="U6" s="451"/>
      <c r="V6" s="451"/>
      <c r="W6" s="1"/>
    </row>
    <row r="7" spans="1:23" customFormat="1" ht="18" x14ac:dyDescent="0.3">
      <c r="B7" s="88"/>
      <c r="C7" s="78" t="s">
        <v>53</v>
      </c>
      <c r="D7" s="79"/>
      <c r="E7" s="79"/>
      <c r="F7" s="79"/>
      <c r="G7" s="79"/>
      <c r="H7" s="79"/>
      <c r="I7" s="79"/>
      <c r="J7" s="79"/>
      <c r="K7" s="79"/>
      <c r="L7" s="79"/>
      <c r="M7" s="79"/>
      <c r="N7" s="79"/>
      <c r="O7" s="79"/>
      <c r="P7" s="79"/>
      <c r="Q7" s="89"/>
      <c r="R7" s="79"/>
      <c r="S7" s="79"/>
      <c r="T7" s="79"/>
      <c r="U7" s="79"/>
      <c r="V7" s="93"/>
    </row>
    <row r="8" spans="1:23" customFormat="1" thickBot="1" x14ac:dyDescent="0.3">
      <c r="B8" s="82"/>
      <c r="C8" s="426" t="s">
        <v>54</v>
      </c>
      <c r="D8" s="426"/>
      <c r="E8" s="426"/>
      <c r="F8" s="426"/>
      <c r="G8" s="426"/>
      <c r="H8" s="426"/>
      <c r="I8" s="426"/>
      <c r="J8" s="426"/>
      <c r="K8" s="426"/>
      <c r="L8" s="426"/>
      <c r="M8" s="426"/>
      <c r="N8" s="426"/>
      <c r="O8" s="426"/>
      <c r="P8" s="426"/>
      <c r="Q8" s="426"/>
      <c r="R8" s="426"/>
      <c r="S8" s="426"/>
      <c r="T8" s="426"/>
      <c r="U8" s="426"/>
      <c r="V8" s="427"/>
    </row>
    <row r="9" spans="1:23" ht="4.5" customHeight="1" thickBot="1" x14ac:dyDescent="0.3">
      <c r="A9" s="87"/>
      <c r="B9" s="87"/>
      <c r="C9" s="126"/>
      <c r="D9" s="126"/>
      <c r="E9" s="126"/>
      <c r="F9" s="126"/>
      <c r="G9" s="126"/>
      <c r="H9" s="126"/>
      <c r="I9" s="126"/>
      <c r="J9" s="126"/>
      <c r="K9" s="126"/>
      <c r="L9" s="126"/>
      <c r="M9" s="126"/>
      <c r="N9" s="126"/>
      <c r="O9" s="126"/>
      <c r="P9" s="126"/>
      <c r="Q9" s="126"/>
      <c r="R9" s="126"/>
      <c r="S9" s="126"/>
      <c r="T9" s="126"/>
      <c r="U9" s="126"/>
      <c r="V9" s="126"/>
      <c r="W9" s="1"/>
    </row>
    <row r="10" spans="1:23" ht="26.25" customHeight="1" thickBot="1" x14ac:dyDescent="0.3">
      <c r="A10" s="87"/>
      <c r="B10" s="428" t="s">
        <v>55</v>
      </c>
      <c r="C10" s="429"/>
      <c r="D10" s="429"/>
      <c r="E10" s="429"/>
      <c r="F10" s="429"/>
      <c r="G10" s="429"/>
      <c r="H10" s="429"/>
      <c r="I10" s="429"/>
      <c r="J10" s="429"/>
      <c r="K10" s="429"/>
      <c r="L10" s="429"/>
      <c r="M10" s="429"/>
      <c r="N10" s="429"/>
      <c r="O10" s="429"/>
      <c r="P10" s="429"/>
      <c r="Q10" s="429"/>
      <c r="R10" s="429"/>
      <c r="S10" s="429"/>
      <c r="T10" s="429"/>
      <c r="U10" s="429"/>
      <c r="V10" s="430"/>
      <c r="W10" s="1"/>
    </row>
    <row r="11" spans="1:23" ht="16.2" thickBot="1" x14ac:dyDescent="0.3">
      <c r="B11" s="126"/>
      <c r="C11" s="126"/>
      <c r="D11" s="126"/>
      <c r="E11" s="126"/>
      <c r="F11" s="126"/>
      <c r="G11" s="126"/>
      <c r="H11" s="126"/>
      <c r="I11" s="126"/>
      <c r="J11" s="126"/>
      <c r="K11" s="126"/>
      <c r="L11" s="126"/>
      <c r="M11" s="126"/>
      <c r="N11" s="126"/>
      <c r="O11" s="126"/>
      <c r="P11" s="126"/>
      <c r="Q11" s="126"/>
      <c r="R11" s="126"/>
      <c r="S11" s="126"/>
      <c r="T11" s="126"/>
      <c r="U11" s="126"/>
      <c r="V11" s="126"/>
      <c r="W11" s="1"/>
    </row>
    <row r="12" spans="1:23" customFormat="1" ht="18.45" customHeight="1" x14ac:dyDescent="0.3">
      <c r="B12" s="88"/>
      <c r="C12" s="452" t="s">
        <v>319</v>
      </c>
      <c r="D12" s="452"/>
      <c r="E12" s="79"/>
      <c r="F12" s="79"/>
      <c r="G12" s="79"/>
      <c r="H12" s="79"/>
      <c r="I12" s="79"/>
      <c r="J12" s="79"/>
      <c r="K12" s="79"/>
      <c r="L12" s="79"/>
      <c r="M12" s="79"/>
      <c r="N12" s="79"/>
      <c r="O12" s="79"/>
      <c r="P12" s="79"/>
      <c r="Q12" s="89"/>
      <c r="R12" s="79"/>
      <c r="S12" s="79"/>
      <c r="T12" s="79"/>
      <c r="U12" s="79"/>
      <c r="V12" s="93"/>
    </row>
    <row r="13" spans="1:23" customFormat="1" thickBot="1" x14ac:dyDescent="0.3">
      <c r="B13" s="82"/>
      <c r="C13" s="453"/>
      <c r="D13" s="453"/>
      <c r="E13" s="132"/>
      <c r="F13" s="132"/>
      <c r="G13" s="132"/>
      <c r="H13" s="132"/>
      <c r="I13" s="132"/>
      <c r="J13" s="132"/>
      <c r="K13" s="132"/>
      <c r="L13" s="132"/>
      <c r="M13" s="132"/>
      <c r="N13" s="132"/>
      <c r="O13" s="132"/>
      <c r="P13" s="132"/>
      <c r="Q13" s="132"/>
      <c r="R13" s="132"/>
      <c r="S13" s="132"/>
      <c r="T13" s="132"/>
      <c r="U13" s="132"/>
      <c r="V13" s="133"/>
    </row>
    <row r="14" spans="1:23" ht="15.6" x14ac:dyDescent="0.25">
      <c r="A14" s="87"/>
      <c r="B14" s="87"/>
      <c r="C14" s="451"/>
      <c r="D14" s="451"/>
      <c r="E14" s="451"/>
      <c r="F14" s="451"/>
      <c r="G14" s="451"/>
      <c r="H14" s="451"/>
      <c r="I14" s="451"/>
      <c r="J14" s="451"/>
      <c r="K14" s="451"/>
      <c r="L14" s="451"/>
      <c r="M14" s="451"/>
      <c r="N14" s="451"/>
      <c r="O14" s="451"/>
      <c r="P14" s="451"/>
      <c r="Q14" s="451"/>
      <c r="R14" s="451"/>
      <c r="S14" s="451"/>
      <c r="T14" s="451"/>
      <c r="U14" s="451"/>
      <c r="V14" s="451"/>
      <c r="W14" s="1"/>
    </row>
    <row r="15" spans="1:23" ht="15" thickBot="1" x14ac:dyDescent="0.3">
      <c r="C15" s="163"/>
      <c r="D15" s="164"/>
      <c r="F15" s="165"/>
      <c r="K15" s="2"/>
      <c r="L15" s="2"/>
      <c r="M15" s="2"/>
      <c r="N15" s="2"/>
      <c r="O15" s="2"/>
      <c r="P15" s="2"/>
      <c r="Q15" s="1"/>
      <c r="S15" s="2"/>
      <c r="W15" s="1"/>
    </row>
    <row r="16" spans="1:23" s="2" customFormat="1" ht="65.099999999999994" customHeight="1" thickBot="1" x14ac:dyDescent="0.3">
      <c r="B16" s="72" t="s">
        <v>320</v>
      </c>
      <c r="C16" s="71" t="s">
        <v>321</v>
      </c>
      <c r="D16" s="58" t="s">
        <v>62</v>
      </c>
      <c r="E16" s="58" t="s">
        <v>322</v>
      </c>
      <c r="F16" s="130" t="s">
        <v>65</v>
      </c>
      <c r="G16" s="56" t="s">
        <v>66</v>
      </c>
      <c r="H16" s="56" t="s">
        <v>67</v>
      </c>
      <c r="I16" s="56" t="s">
        <v>68</v>
      </c>
      <c r="J16" s="64" t="s">
        <v>69</v>
      </c>
      <c r="K16" s="58" t="s">
        <v>70</v>
      </c>
      <c r="L16" s="130" t="s">
        <v>71</v>
      </c>
      <c r="M16" s="56" t="s">
        <v>72</v>
      </c>
      <c r="N16" s="56" t="s">
        <v>73</v>
      </c>
      <c r="O16" s="56" t="s">
        <v>74</v>
      </c>
      <c r="P16" s="64" t="s">
        <v>75</v>
      </c>
      <c r="Q16" s="58" t="s">
        <v>323</v>
      </c>
      <c r="R16" s="58" t="s">
        <v>324</v>
      </c>
      <c r="S16" s="58" t="s">
        <v>325</v>
      </c>
      <c r="T16" s="58" t="s">
        <v>326</v>
      </c>
      <c r="U16" s="58" t="s">
        <v>80</v>
      </c>
      <c r="V16" s="188" t="s">
        <v>327</v>
      </c>
    </row>
    <row r="17" spans="2:23" ht="28.8" x14ac:dyDescent="0.25">
      <c r="B17" s="434"/>
      <c r="C17" s="454" t="s">
        <v>328</v>
      </c>
      <c r="D17" s="59" t="s">
        <v>329</v>
      </c>
      <c r="E17" s="61" t="s">
        <v>330</v>
      </c>
      <c r="F17" s="308">
        <v>5.8180242468299133</v>
      </c>
      <c r="G17" s="309">
        <v>11.636048493659827</v>
      </c>
      <c r="H17" s="309">
        <v>23.272096987319653</v>
      </c>
      <c r="I17" s="309">
        <v>11.636048493659827</v>
      </c>
      <c r="J17" s="310">
        <v>5.8180242468299133</v>
      </c>
      <c r="K17" s="65">
        <f>SUM(F17:J17)</f>
        <v>58.180242468299134</v>
      </c>
      <c r="L17" s="308">
        <v>146.27059150966943</v>
      </c>
      <c r="M17" s="309">
        <v>292.54118301933886</v>
      </c>
      <c r="N17" s="309">
        <v>585.08236603867772</v>
      </c>
      <c r="O17" s="309">
        <v>292.54118301933886</v>
      </c>
      <c r="P17" s="310">
        <v>146.27059150966943</v>
      </c>
      <c r="Q17" s="65">
        <f>SUM(L17:P17)</f>
        <v>1462.7059150966943</v>
      </c>
      <c r="R17" s="306">
        <v>1734.4403242187384</v>
      </c>
      <c r="S17" s="306">
        <v>2252.8906557568939</v>
      </c>
      <c r="T17" s="306">
        <v>2089.5789263125384</v>
      </c>
      <c r="U17" s="68">
        <f>K17+Q17+R17+S17+T17</f>
        <v>7597.796063853164</v>
      </c>
      <c r="V17" s="94" t="s">
        <v>331</v>
      </c>
      <c r="W17" s="1"/>
    </row>
    <row r="18" spans="2:23" ht="58.65" customHeight="1" x14ac:dyDescent="0.25">
      <c r="B18" s="435"/>
      <c r="C18" s="455"/>
      <c r="D18" s="60" t="s">
        <v>332</v>
      </c>
      <c r="E18" s="140" t="s">
        <v>85</v>
      </c>
      <c r="F18" s="316">
        <v>9.2000000000000011</v>
      </c>
      <c r="G18" s="317">
        <v>18.400000000000002</v>
      </c>
      <c r="H18" s="317">
        <v>36.800000000000004</v>
      </c>
      <c r="I18" s="317">
        <v>18.400000000000002</v>
      </c>
      <c r="J18" s="318">
        <v>9.2000000000000011</v>
      </c>
      <c r="K18" s="66">
        <f>SUM(F18:J18)</f>
        <v>92.000000000000014</v>
      </c>
      <c r="L18" s="319">
        <v>19.200000000000003</v>
      </c>
      <c r="M18" s="320">
        <v>38.400000000000006</v>
      </c>
      <c r="N18" s="320">
        <v>76.800000000000011</v>
      </c>
      <c r="O18" s="320">
        <v>38.400000000000006</v>
      </c>
      <c r="P18" s="321">
        <v>19.200000000000003</v>
      </c>
      <c r="Q18" s="66">
        <f>SUM(L18:P18)</f>
        <v>192.00000000000006</v>
      </c>
      <c r="R18" s="322">
        <v>238</v>
      </c>
      <c r="S18" s="322">
        <v>288</v>
      </c>
      <c r="T18" s="322">
        <v>500</v>
      </c>
      <c r="U18" s="68">
        <f>K18+Q18+R18+S18+T18</f>
        <v>1310</v>
      </c>
      <c r="V18" s="94" t="s">
        <v>333</v>
      </c>
      <c r="W18" s="1"/>
    </row>
    <row r="19" spans="2:23" x14ac:dyDescent="0.25">
      <c r="B19" s="435"/>
      <c r="C19" s="455"/>
      <c r="D19" s="60" t="s">
        <v>334</v>
      </c>
      <c r="E19" s="62" t="s">
        <v>98</v>
      </c>
      <c r="F19" s="314">
        <v>41.567592230646781</v>
      </c>
      <c r="G19" s="315">
        <v>83.135184461293562</v>
      </c>
      <c r="H19" s="315">
        <v>166.27036892258712</v>
      </c>
      <c r="I19" s="315">
        <v>83.135184461293562</v>
      </c>
      <c r="J19" s="313">
        <v>41.567592230646781</v>
      </c>
      <c r="K19" s="351">
        <f>SUM(F19:J19)</f>
        <v>415.67592230646784</v>
      </c>
      <c r="L19" s="311">
        <v>191.87180096035209</v>
      </c>
      <c r="M19" s="312">
        <v>383.74360192070418</v>
      </c>
      <c r="N19" s="312">
        <v>767.48720384140836</v>
      </c>
      <c r="O19" s="312">
        <v>383.74360192070418</v>
      </c>
      <c r="P19" s="313">
        <v>191.87180096035209</v>
      </c>
      <c r="Q19" s="351">
        <f t="shared" ref="Q19:Q20" si="0">SUM(L19:P19)</f>
        <v>1918.7180096035211</v>
      </c>
      <c r="R19" s="307">
        <v>2476.3132343966267</v>
      </c>
      <c r="S19" s="307">
        <v>4457.6653681266025</v>
      </c>
      <c r="T19" s="307">
        <v>6212.413949814445</v>
      </c>
      <c r="U19" s="353">
        <f>K19+Q19+R19+S19+T19</f>
        <v>15480.786484247665</v>
      </c>
      <c r="V19" s="95" t="s">
        <v>335</v>
      </c>
      <c r="W19" s="1"/>
    </row>
    <row r="20" spans="2:23" x14ac:dyDescent="0.25">
      <c r="B20" s="435"/>
      <c r="C20" s="455"/>
      <c r="D20" s="60" t="s">
        <v>336</v>
      </c>
      <c r="E20" s="62" t="s">
        <v>98</v>
      </c>
      <c r="F20" s="314">
        <v>0</v>
      </c>
      <c r="G20" s="315">
        <v>0.41379821340000006</v>
      </c>
      <c r="H20" s="315">
        <v>1.2413946402</v>
      </c>
      <c r="I20" s="315">
        <v>2.8965874937999998</v>
      </c>
      <c r="J20" s="313">
        <v>3.7241839206000003</v>
      </c>
      <c r="K20" s="351">
        <f>SUM(F20:J20)</f>
        <v>8.2759642679999992</v>
      </c>
      <c r="L20" s="311">
        <v>0.41379821340000006</v>
      </c>
      <c r="M20" s="312">
        <v>2.2657622453999999</v>
      </c>
      <c r="N20" s="312">
        <v>6.7972867361999993</v>
      </c>
      <c r="O20" s="312">
        <v>15.860335717799998</v>
      </c>
      <c r="P20" s="313">
        <v>20.391860208599997</v>
      </c>
      <c r="Q20" s="351">
        <f t="shared" si="0"/>
        <v>45.729043121399997</v>
      </c>
      <c r="R20" s="307">
        <v>115.48731955800001</v>
      </c>
      <c r="S20" s="307">
        <v>239.55926405600002</v>
      </c>
      <c r="T20" s="307">
        <v>389.75161792199998</v>
      </c>
      <c r="U20" s="353">
        <f>K20+Q20+R20+S20+T20</f>
        <v>798.80320892539999</v>
      </c>
      <c r="V20" s="95" t="s">
        <v>337</v>
      </c>
      <c r="W20" s="1"/>
    </row>
    <row r="21" spans="2:23" ht="21" customHeight="1" thickBot="1" x14ac:dyDescent="0.3">
      <c r="B21" s="436"/>
      <c r="C21" s="456"/>
      <c r="D21" s="19" t="s">
        <v>338</v>
      </c>
      <c r="E21" s="63" t="s">
        <v>98</v>
      </c>
      <c r="F21" s="354">
        <f>SUM(F19:F20)</f>
        <v>41.567592230646781</v>
      </c>
      <c r="G21" s="355">
        <f>SUM(G19:G20)</f>
        <v>83.548982674693562</v>
      </c>
      <c r="H21" s="355">
        <f t="shared" ref="H21:J21" si="1">SUM(H19:H20)</f>
        <v>167.51176356278714</v>
      </c>
      <c r="I21" s="355">
        <f t="shared" si="1"/>
        <v>86.031771955093561</v>
      </c>
      <c r="J21" s="355">
        <f t="shared" si="1"/>
        <v>45.291776151246779</v>
      </c>
      <c r="K21" s="356">
        <f>SUM(K19:K20)</f>
        <v>423.95188657446784</v>
      </c>
      <c r="L21" s="354">
        <f>SUM(L19:L20)</f>
        <v>192.2855991737521</v>
      </c>
      <c r="M21" s="355">
        <f>SUM(M19:M20)</f>
        <v>386.00936416610421</v>
      </c>
      <c r="N21" s="355">
        <f>SUM(N19:N20)</f>
        <v>774.28449057760838</v>
      </c>
      <c r="O21" s="355">
        <f t="shared" ref="O21" si="2">SUM(O19:O20)</f>
        <v>399.60393763850419</v>
      </c>
      <c r="P21" s="348">
        <f t="shared" ref="P21:U21" si="3">SUM(P19:P20)</f>
        <v>212.2636611689521</v>
      </c>
      <c r="Q21" s="356">
        <f t="shared" si="3"/>
        <v>1964.4470527249212</v>
      </c>
      <c r="R21" s="356">
        <f t="shared" si="3"/>
        <v>2591.8005539546266</v>
      </c>
      <c r="S21" s="356">
        <f t="shared" si="3"/>
        <v>4697.2246321826024</v>
      </c>
      <c r="T21" s="356">
        <f t="shared" si="3"/>
        <v>6602.1655677364452</v>
      </c>
      <c r="U21" s="357">
        <f t="shared" si="3"/>
        <v>16279.589693173064</v>
      </c>
      <c r="V21" s="96" t="s">
        <v>339</v>
      </c>
      <c r="W21" s="1"/>
    </row>
    <row r="22" spans="2:23" ht="16.350000000000001" customHeight="1" thickBot="1" x14ac:dyDescent="0.3">
      <c r="B22" s="30"/>
      <c r="C22" s="30"/>
      <c r="D22" s="3"/>
      <c r="E22" s="134"/>
      <c r="F22" s="131"/>
      <c r="G22" s="131"/>
      <c r="H22" s="131"/>
      <c r="I22" s="131"/>
      <c r="J22" s="131"/>
      <c r="K22" s="131"/>
      <c r="L22" s="131"/>
      <c r="M22" s="131"/>
      <c r="N22" s="131"/>
      <c r="O22" s="131"/>
      <c r="P22" s="131"/>
      <c r="Q22" s="131"/>
      <c r="R22" s="131"/>
      <c r="S22" s="131"/>
      <c r="T22" s="131"/>
      <c r="U22" s="131"/>
      <c r="V22" s="135"/>
      <c r="W22" s="1"/>
    </row>
    <row r="23" spans="2:23" s="2" customFormat="1" ht="62.1" customHeight="1" x14ac:dyDescent="0.25">
      <c r="B23" s="32" t="s">
        <v>340</v>
      </c>
      <c r="C23" s="55" t="s">
        <v>341</v>
      </c>
      <c r="D23" s="58" t="s">
        <v>62</v>
      </c>
      <c r="E23" s="58" t="s">
        <v>322</v>
      </c>
      <c r="F23" s="130" t="s">
        <v>65</v>
      </c>
      <c r="G23" s="56" t="s">
        <v>66</v>
      </c>
      <c r="H23" s="56" t="s">
        <v>67</v>
      </c>
      <c r="I23" s="56" t="s">
        <v>68</v>
      </c>
      <c r="J23" s="64" t="s">
        <v>69</v>
      </c>
      <c r="K23" s="58" t="s">
        <v>70</v>
      </c>
      <c r="L23" s="130" t="s">
        <v>71</v>
      </c>
      <c r="M23" s="56" t="s">
        <v>72</v>
      </c>
      <c r="N23" s="56" t="s">
        <v>73</v>
      </c>
      <c r="O23" s="56" t="s">
        <v>74</v>
      </c>
      <c r="P23" s="64" t="s">
        <v>75</v>
      </c>
      <c r="Q23" s="58" t="s">
        <v>323</v>
      </c>
      <c r="R23" s="58" t="s">
        <v>324</v>
      </c>
      <c r="S23" s="58" t="s">
        <v>325</v>
      </c>
      <c r="T23" s="58" t="s">
        <v>326</v>
      </c>
      <c r="U23" s="58" t="s">
        <v>80</v>
      </c>
      <c r="V23" s="188" t="s">
        <v>327</v>
      </c>
    </row>
    <row r="24" spans="2:23" ht="29.1" customHeight="1" x14ac:dyDescent="0.25">
      <c r="B24" s="434"/>
      <c r="C24" s="434" t="s">
        <v>342</v>
      </c>
      <c r="D24" s="59" t="s">
        <v>343</v>
      </c>
      <c r="E24" s="61" t="s">
        <v>344</v>
      </c>
      <c r="F24" s="308">
        <v>10.423749011532449</v>
      </c>
      <c r="G24" s="309">
        <v>20.847498023064897</v>
      </c>
      <c r="H24" s="309">
        <v>41.694996046129795</v>
      </c>
      <c r="I24" s="309">
        <v>20.847498023064897</v>
      </c>
      <c r="J24" s="310">
        <v>10.423749011532449</v>
      </c>
      <c r="K24" s="65">
        <f t="shared" ref="K24:K27" si="4">SUM(F24:J24)</f>
        <v>104.23749011532449</v>
      </c>
      <c r="L24" s="308">
        <v>6.8250168882809934</v>
      </c>
      <c r="M24" s="309">
        <v>13.650033776561987</v>
      </c>
      <c r="N24" s="309">
        <v>27.300067553123974</v>
      </c>
      <c r="O24" s="309">
        <v>13.650033776561987</v>
      </c>
      <c r="P24" s="310">
        <v>6.8250168882809934</v>
      </c>
      <c r="Q24" s="65">
        <f t="shared" ref="Q24:Q27" si="5">SUM(L24:P24)</f>
        <v>68.250168882809945</v>
      </c>
      <c r="R24" s="306">
        <v>971.13105363597037</v>
      </c>
      <c r="S24" s="306">
        <v>2630.9295104695261</v>
      </c>
      <c r="T24" s="306">
        <v>3748.0361210738083</v>
      </c>
      <c r="U24" s="68">
        <f>K24+Q24+R24+S24+T24</f>
        <v>7522.5843441774396</v>
      </c>
      <c r="V24" s="94" t="s">
        <v>345</v>
      </c>
      <c r="W24" s="1"/>
    </row>
    <row r="25" spans="2:23" ht="60.45" customHeight="1" x14ac:dyDescent="0.25">
      <c r="B25" s="435"/>
      <c r="C25" s="435"/>
      <c r="D25" s="60" t="s">
        <v>332</v>
      </c>
      <c r="E25" s="140" t="s">
        <v>85</v>
      </c>
      <c r="F25" s="316">
        <v>0.5</v>
      </c>
      <c r="G25" s="317">
        <v>1</v>
      </c>
      <c r="H25" s="317">
        <v>2</v>
      </c>
      <c r="I25" s="317">
        <v>1</v>
      </c>
      <c r="J25" s="318">
        <v>0.5</v>
      </c>
      <c r="K25" s="66">
        <f t="shared" si="4"/>
        <v>5</v>
      </c>
      <c r="L25" s="319">
        <v>4.5</v>
      </c>
      <c r="M25" s="320">
        <v>9</v>
      </c>
      <c r="N25" s="320">
        <v>18</v>
      </c>
      <c r="O25" s="320">
        <v>9</v>
      </c>
      <c r="P25" s="321">
        <v>4.5</v>
      </c>
      <c r="Q25" s="66">
        <f t="shared" si="5"/>
        <v>45</v>
      </c>
      <c r="R25" s="322">
        <v>69</v>
      </c>
      <c r="S25" s="322">
        <v>63</v>
      </c>
      <c r="T25" s="322">
        <v>124</v>
      </c>
      <c r="U25" s="68">
        <f>K25+Q25+R25+S25+T25</f>
        <v>306</v>
      </c>
      <c r="V25" s="94" t="s">
        <v>333</v>
      </c>
      <c r="W25" s="1"/>
    </row>
    <row r="26" spans="2:23" x14ac:dyDescent="0.25">
      <c r="B26" s="435"/>
      <c r="C26" s="435"/>
      <c r="D26" s="60" t="s">
        <v>346</v>
      </c>
      <c r="E26" s="62" t="s">
        <v>98</v>
      </c>
      <c r="F26" s="358">
        <v>4.0773511703720899</v>
      </c>
      <c r="G26" s="359">
        <v>8.1547023407441799</v>
      </c>
      <c r="H26" s="359">
        <v>16.30940468148836</v>
      </c>
      <c r="I26" s="359">
        <v>8.1547023407441799</v>
      </c>
      <c r="J26" s="360">
        <v>4.0773511703720899</v>
      </c>
      <c r="K26" s="361">
        <f t="shared" si="4"/>
        <v>40.773511703720899</v>
      </c>
      <c r="L26" s="362">
        <v>9.0395646407623591</v>
      </c>
      <c r="M26" s="363">
        <v>18.079129281524718</v>
      </c>
      <c r="N26" s="363">
        <v>36.158258563049436</v>
      </c>
      <c r="O26" s="363">
        <v>18.079129281524718</v>
      </c>
      <c r="P26" s="360">
        <v>9.0395646407623591</v>
      </c>
      <c r="Q26" s="361">
        <f t="shared" si="5"/>
        <v>90.395646407623602</v>
      </c>
      <c r="R26" s="364">
        <v>1665.063935875088</v>
      </c>
      <c r="S26" s="364">
        <v>3513.1976447079287</v>
      </c>
      <c r="T26" s="364">
        <v>4856.6460619061245</v>
      </c>
      <c r="U26" s="365">
        <f>K26+Q26+R26+S26+T26</f>
        <v>10166.076800600486</v>
      </c>
      <c r="V26" s="95" t="s">
        <v>347</v>
      </c>
      <c r="W26" s="1"/>
    </row>
    <row r="27" spans="2:23" x14ac:dyDescent="0.25">
      <c r="B27" s="435"/>
      <c r="C27" s="435"/>
      <c r="D27" s="60" t="s">
        <v>348</v>
      </c>
      <c r="E27" s="62" t="s">
        <v>98</v>
      </c>
      <c r="F27" s="358">
        <v>0</v>
      </c>
      <c r="G27" s="359">
        <v>0.25175136060000003</v>
      </c>
      <c r="H27" s="359">
        <v>0.75525408179999987</v>
      </c>
      <c r="I27" s="359">
        <v>1.7622595241999996</v>
      </c>
      <c r="J27" s="360">
        <v>2.2657622453999999</v>
      </c>
      <c r="K27" s="361">
        <f t="shared" si="4"/>
        <v>5.0350272119999993</v>
      </c>
      <c r="L27" s="362">
        <v>0.25175136060000003</v>
      </c>
      <c r="M27" s="363">
        <v>1.3590715214</v>
      </c>
      <c r="N27" s="363">
        <v>4.0772145641999993</v>
      </c>
      <c r="O27" s="363">
        <v>9.5135006497999992</v>
      </c>
      <c r="P27" s="360">
        <v>12.231643692600001</v>
      </c>
      <c r="Q27" s="361">
        <f t="shared" si="5"/>
        <v>27.433181788599999</v>
      </c>
      <c r="R27" s="364">
        <v>22.1849858</v>
      </c>
      <c r="S27" s="364">
        <v>63.834885228000005</v>
      </c>
      <c r="T27" s="364">
        <v>99.581649303999995</v>
      </c>
      <c r="U27" s="365">
        <f>K27+Q27+R27+S27+T27</f>
        <v>218.06972933259999</v>
      </c>
      <c r="V27" s="95" t="s">
        <v>349</v>
      </c>
      <c r="W27" s="1"/>
    </row>
    <row r="28" spans="2:23" ht="21" customHeight="1" thickBot="1" x14ac:dyDescent="0.3">
      <c r="B28" s="436"/>
      <c r="C28" s="436"/>
      <c r="D28" s="19" t="s">
        <v>350</v>
      </c>
      <c r="E28" s="63" t="s">
        <v>98</v>
      </c>
      <c r="F28" s="366">
        <f>SUM(F26:F27)</f>
        <v>4.0773511703720899</v>
      </c>
      <c r="G28" s="367">
        <f>SUM(G26:G27)</f>
        <v>8.40645370134418</v>
      </c>
      <c r="H28" s="367">
        <f t="shared" ref="H28" si="6">SUM(H26:H27)</f>
        <v>17.06465876328836</v>
      </c>
      <c r="I28" s="367">
        <f t="shared" ref="I28" si="7">SUM(I26:I27)</f>
        <v>9.9169618649441791</v>
      </c>
      <c r="J28" s="367">
        <f t="shared" ref="J28" si="8">SUM(J26:J27)</f>
        <v>6.3431134157720894</v>
      </c>
      <c r="K28" s="368">
        <f>SUM(K26:K27)</f>
        <v>45.808538915720902</v>
      </c>
      <c r="L28" s="366">
        <f>SUM(L26:L27)</f>
        <v>9.2913160013623592</v>
      </c>
      <c r="M28" s="367">
        <f>SUM(M26:M27)</f>
        <v>19.438200802924719</v>
      </c>
      <c r="N28" s="367">
        <f t="shared" ref="N28" si="9">SUM(N26:N27)</f>
        <v>40.235473127249435</v>
      </c>
      <c r="O28" s="367">
        <f t="shared" ref="O28" si="10">SUM(O26:O27)</f>
        <v>27.592629931324716</v>
      </c>
      <c r="P28" s="369">
        <f t="shared" ref="P28:U28" si="11">SUM(P26:P27)</f>
        <v>21.27120833336236</v>
      </c>
      <c r="Q28" s="368">
        <f t="shared" si="11"/>
        <v>117.8288281962236</v>
      </c>
      <c r="R28" s="368">
        <f t="shared" si="11"/>
        <v>1687.248921675088</v>
      </c>
      <c r="S28" s="368">
        <f t="shared" si="11"/>
        <v>3577.0325299359288</v>
      </c>
      <c r="T28" s="368">
        <f t="shared" si="11"/>
        <v>4956.2277112101247</v>
      </c>
      <c r="U28" s="370">
        <f t="shared" si="11"/>
        <v>10384.146529933085</v>
      </c>
      <c r="V28" s="96" t="s">
        <v>351</v>
      </c>
      <c r="W28" s="1"/>
    </row>
    <row r="29" spans="2:23" ht="15" customHeight="1" thickBot="1" x14ac:dyDescent="0.3">
      <c r="B29" s="30"/>
      <c r="C29" s="30"/>
      <c r="D29" s="3"/>
      <c r="E29" s="134"/>
      <c r="F29" s="3"/>
      <c r="G29" s="3"/>
      <c r="H29" s="3"/>
      <c r="I29" s="3"/>
      <c r="J29" s="3"/>
      <c r="K29" s="3"/>
      <c r="L29" s="3"/>
      <c r="M29" s="3"/>
      <c r="N29" s="3"/>
      <c r="O29" s="3"/>
      <c r="P29" s="3"/>
      <c r="Q29" s="3"/>
      <c r="R29" s="3"/>
      <c r="S29" s="3"/>
      <c r="T29" s="3"/>
      <c r="U29" s="3"/>
      <c r="V29" s="3"/>
      <c r="W29" s="1"/>
    </row>
    <row r="30" spans="2:23" ht="14.7" customHeight="1" x14ac:dyDescent="0.25">
      <c r="B30" s="441" t="s">
        <v>352</v>
      </c>
      <c r="C30" s="447"/>
      <c r="D30" s="199" t="s">
        <v>353</v>
      </c>
      <c r="E30" s="200" t="s">
        <v>85</v>
      </c>
      <c r="F30" s="193">
        <v>0</v>
      </c>
      <c r="G30" s="187">
        <v>0</v>
      </c>
      <c r="H30" s="187">
        <v>0</v>
      </c>
      <c r="I30" s="187">
        <v>0</v>
      </c>
      <c r="J30" s="190">
        <v>0</v>
      </c>
      <c r="K30" s="65">
        <f t="shared" ref="K30:K42" si="12">SUM(F30:J30)</f>
        <v>0</v>
      </c>
      <c r="L30" s="193">
        <v>0</v>
      </c>
      <c r="M30" s="187">
        <v>0</v>
      </c>
      <c r="N30" s="187">
        <v>0</v>
      </c>
      <c r="O30" s="187">
        <v>0</v>
      </c>
      <c r="P30" s="190">
        <v>0</v>
      </c>
      <c r="Q30" s="65">
        <f t="shared" ref="Q30:Q42" si="13">SUM(L30:P30)</f>
        <v>0</v>
      </c>
      <c r="R30" s="194">
        <v>0</v>
      </c>
      <c r="S30" s="197">
        <v>0</v>
      </c>
      <c r="T30" s="193">
        <v>0</v>
      </c>
      <c r="U30" s="65">
        <f>K30+Q30+R30+S30+T30</f>
        <v>0</v>
      </c>
      <c r="V30" s="259" t="s">
        <v>354</v>
      </c>
      <c r="W30" s="1"/>
    </row>
    <row r="31" spans="2:23" x14ac:dyDescent="0.25">
      <c r="B31" s="443"/>
      <c r="C31" s="448"/>
      <c r="D31" s="18" t="s">
        <v>355</v>
      </c>
      <c r="E31" s="22" t="s">
        <v>109</v>
      </c>
      <c r="F31" s="349">
        <v>0</v>
      </c>
      <c r="G31" s="312">
        <v>0</v>
      </c>
      <c r="H31" s="312">
        <v>0</v>
      </c>
      <c r="I31" s="312">
        <v>0</v>
      </c>
      <c r="J31" s="350">
        <v>0</v>
      </c>
      <c r="K31" s="351">
        <f>(SUM(F31:J31))*100</f>
        <v>0</v>
      </c>
      <c r="L31" s="349">
        <v>0</v>
      </c>
      <c r="M31" s="312">
        <v>0</v>
      </c>
      <c r="N31" s="312">
        <v>0</v>
      </c>
      <c r="O31" s="312">
        <v>0</v>
      </c>
      <c r="P31" s="350">
        <v>0</v>
      </c>
      <c r="Q31" s="351">
        <f>(SUM(L31:P31))*100</f>
        <v>0</v>
      </c>
      <c r="R31" s="352">
        <v>0</v>
      </c>
      <c r="S31" s="307">
        <v>0</v>
      </c>
      <c r="T31" s="349">
        <v>0</v>
      </c>
      <c r="U31" s="351">
        <f>(K31+Q31+R31+S31+T31)*100</f>
        <v>0</v>
      </c>
      <c r="V31" s="95" t="s">
        <v>356</v>
      </c>
      <c r="W31" s="1"/>
    </row>
    <row r="32" spans="2:23" x14ac:dyDescent="0.25">
      <c r="B32" s="443"/>
      <c r="C32" s="448"/>
      <c r="D32" s="18" t="s">
        <v>128</v>
      </c>
      <c r="E32" s="22" t="s">
        <v>109</v>
      </c>
      <c r="F32" s="349">
        <v>-0.30092483688368143</v>
      </c>
      <c r="G32" s="312">
        <v>-0.23722406619668679</v>
      </c>
      <c r="H32" s="312">
        <v>-0.2372240661966861</v>
      </c>
      <c r="I32" s="312">
        <v>-0.2372240661966861</v>
      </c>
      <c r="J32" s="350">
        <v>-0.23722406619668679</v>
      </c>
      <c r="K32" s="351">
        <f>(SUM(F32:J32))*100</f>
        <v>-124.98211016704271</v>
      </c>
      <c r="L32" s="349">
        <v>-7.9748243086562309E-3</v>
      </c>
      <c r="M32" s="312">
        <v>-7.974824308655537E-3</v>
      </c>
      <c r="N32" s="312">
        <v>-7.9748243086562309E-3</v>
      </c>
      <c r="O32" s="312">
        <v>-7.974824308655537E-3</v>
      </c>
      <c r="P32" s="350">
        <v>-7.9748243086562309E-3</v>
      </c>
      <c r="Q32" s="351">
        <f>(SUM(L32:P32))*100</f>
        <v>-3.9874121543279766</v>
      </c>
      <c r="R32" s="352">
        <v>-0.14216670648912397</v>
      </c>
      <c r="S32" s="307">
        <v>-0.50320083203119481</v>
      </c>
      <c r="T32" s="349">
        <v>-0.95570660344437419</v>
      </c>
      <c r="U32" s="351">
        <f>(K32+Q32+R32+S32+T32)*100</f>
        <v>-13057.059646333537</v>
      </c>
      <c r="V32" s="95" t="s">
        <v>357</v>
      </c>
      <c r="W32" s="1"/>
    </row>
    <row r="33" spans="2:23" x14ac:dyDescent="0.25">
      <c r="B33" s="443"/>
      <c r="C33" s="448"/>
      <c r="D33" s="18" t="s">
        <v>358</v>
      </c>
      <c r="E33" s="22" t="s">
        <v>85</v>
      </c>
      <c r="F33" s="180">
        <v>0</v>
      </c>
      <c r="G33" s="174">
        <v>0</v>
      </c>
      <c r="H33" s="174">
        <v>0</v>
      </c>
      <c r="I33" s="174">
        <v>0</v>
      </c>
      <c r="J33" s="191">
        <v>8</v>
      </c>
      <c r="K33" s="66">
        <f t="shared" si="12"/>
        <v>8</v>
      </c>
      <c r="L33" s="180">
        <v>0</v>
      </c>
      <c r="M33" s="174">
        <v>0</v>
      </c>
      <c r="N33" s="174">
        <v>0</v>
      </c>
      <c r="O33" s="174">
        <v>0</v>
      </c>
      <c r="P33" s="191">
        <v>1</v>
      </c>
      <c r="Q33" s="66">
        <f t="shared" si="13"/>
        <v>1</v>
      </c>
      <c r="R33" s="195">
        <v>-1</v>
      </c>
      <c r="S33" s="176">
        <v>-1</v>
      </c>
      <c r="T33" s="180">
        <v>1</v>
      </c>
      <c r="U33" s="66">
        <f t="shared" ref="U33:U42" si="14">K33+Q33+R33+S33+T33</f>
        <v>8</v>
      </c>
      <c r="V33" s="95" t="s">
        <v>359</v>
      </c>
      <c r="W33" s="1"/>
    </row>
    <row r="34" spans="2:23" x14ac:dyDescent="0.25">
      <c r="B34" s="443"/>
      <c r="C34" s="448"/>
      <c r="D34" s="18" t="s">
        <v>360</v>
      </c>
      <c r="E34" s="22" t="s">
        <v>85</v>
      </c>
      <c r="F34" s="180">
        <v>0</v>
      </c>
      <c r="G34" s="174">
        <v>0</v>
      </c>
      <c r="H34" s="174">
        <v>0</v>
      </c>
      <c r="I34" s="174">
        <v>0</v>
      </c>
      <c r="J34" s="191">
        <v>80</v>
      </c>
      <c r="K34" s="66">
        <f t="shared" si="12"/>
        <v>80</v>
      </c>
      <c r="L34" s="180">
        <v>0</v>
      </c>
      <c r="M34" s="174">
        <v>0</v>
      </c>
      <c r="N34" s="174">
        <v>0</v>
      </c>
      <c r="O34" s="174">
        <v>0</v>
      </c>
      <c r="P34" s="191">
        <v>25</v>
      </c>
      <c r="Q34" s="66">
        <f t="shared" si="13"/>
        <v>25</v>
      </c>
      <c r="R34" s="195">
        <v>29</v>
      </c>
      <c r="S34" s="176">
        <v>4</v>
      </c>
      <c r="T34" s="180">
        <v>-6</v>
      </c>
      <c r="U34" s="66">
        <f t="shared" si="14"/>
        <v>132</v>
      </c>
      <c r="V34" s="95" t="s">
        <v>361</v>
      </c>
      <c r="W34" s="1"/>
    </row>
    <row r="35" spans="2:23" ht="18" customHeight="1" x14ac:dyDescent="0.25">
      <c r="B35" s="443"/>
      <c r="C35" s="448"/>
      <c r="D35" s="18" t="s">
        <v>362</v>
      </c>
      <c r="E35" s="22" t="s">
        <v>85</v>
      </c>
      <c r="F35" s="180">
        <v>0</v>
      </c>
      <c r="G35" s="174">
        <v>0</v>
      </c>
      <c r="H35" s="174">
        <v>0</v>
      </c>
      <c r="I35" s="174">
        <v>0</v>
      </c>
      <c r="J35" s="191">
        <v>34</v>
      </c>
      <c r="K35" s="66">
        <f t="shared" si="12"/>
        <v>34</v>
      </c>
      <c r="L35" s="180">
        <v>0</v>
      </c>
      <c r="M35" s="174">
        <v>0</v>
      </c>
      <c r="N35" s="174">
        <v>0</v>
      </c>
      <c r="O35" s="174">
        <v>0</v>
      </c>
      <c r="P35" s="191">
        <v>4</v>
      </c>
      <c r="Q35" s="66">
        <f t="shared" si="13"/>
        <v>4</v>
      </c>
      <c r="R35" s="195">
        <v>-6</v>
      </c>
      <c r="S35" s="176">
        <v>5</v>
      </c>
      <c r="T35" s="180">
        <v>-1</v>
      </c>
      <c r="U35" s="66">
        <f t="shared" si="14"/>
        <v>36</v>
      </c>
      <c r="V35" s="95" t="s">
        <v>363</v>
      </c>
      <c r="W35" s="1"/>
    </row>
    <row r="36" spans="2:23" x14ac:dyDescent="0.25">
      <c r="B36" s="443"/>
      <c r="C36" s="448"/>
      <c r="D36" s="18" t="s">
        <v>364</v>
      </c>
      <c r="E36" s="22" t="s">
        <v>85</v>
      </c>
      <c r="F36" s="180">
        <v>0</v>
      </c>
      <c r="G36" s="174">
        <v>0</v>
      </c>
      <c r="H36" s="174">
        <v>0</v>
      </c>
      <c r="I36" s="174">
        <v>0</v>
      </c>
      <c r="J36" s="191">
        <v>184</v>
      </c>
      <c r="K36" s="66">
        <f t="shared" si="12"/>
        <v>184</v>
      </c>
      <c r="L36" s="180">
        <v>0</v>
      </c>
      <c r="M36" s="174">
        <v>0</v>
      </c>
      <c r="N36" s="174">
        <v>0</v>
      </c>
      <c r="O36" s="174">
        <v>0</v>
      </c>
      <c r="P36" s="191">
        <v>18</v>
      </c>
      <c r="Q36" s="66">
        <f t="shared" si="13"/>
        <v>18</v>
      </c>
      <c r="R36" s="195">
        <v>-7</v>
      </c>
      <c r="S36" s="176">
        <v>23</v>
      </c>
      <c r="T36" s="180">
        <v>32</v>
      </c>
      <c r="U36" s="66">
        <f t="shared" si="14"/>
        <v>250</v>
      </c>
      <c r="V36" s="95" t="s">
        <v>365</v>
      </c>
      <c r="W36" s="1"/>
    </row>
    <row r="37" spans="2:23" x14ac:dyDescent="0.25">
      <c r="B37" s="443"/>
      <c r="C37" s="448"/>
      <c r="D37" s="18" t="s">
        <v>366</v>
      </c>
      <c r="E37" s="22" t="s">
        <v>85</v>
      </c>
      <c r="F37" s="180">
        <v>0</v>
      </c>
      <c r="G37" s="174">
        <v>0</v>
      </c>
      <c r="H37" s="174">
        <v>0</v>
      </c>
      <c r="I37" s="174">
        <v>0</v>
      </c>
      <c r="J37" s="191">
        <v>0</v>
      </c>
      <c r="K37" s="66"/>
      <c r="L37" s="180">
        <v>0</v>
      </c>
      <c r="M37" s="174">
        <v>0</v>
      </c>
      <c r="N37" s="174">
        <v>0</v>
      </c>
      <c r="O37" s="174">
        <v>0</v>
      </c>
      <c r="P37" s="191">
        <v>0</v>
      </c>
      <c r="Q37" s="66"/>
      <c r="R37" s="195">
        <v>0</v>
      </c>
      <c r="S37" s="176">
        <v>0</v>
      </c>
      <c r="T37" s="180">
        <v>0</v>
      </c>
      <c r="U37" s="66"/>
      <c r="V37" s="95" t="s">
        <v>367</v>
      </c>
      <c r="W37" s="1"/>
    </row>
    <row r="38" spans="2:23" x14ac:dyDescent="0.25">
      <c r="B38" s="443"/>
      <c r="C38" s="448"/>
      <c r="D38" s="18" t="s">
        <v>368</v>
      </c>
      <c r="E38" s="22" t="s">
        <v>85</v>
      </c>
      <c r="F38" s="336">
        <v>109.2</v>
      </c>
      <c r="G38" s="333">
        <v>218.4</v>
      </c>
      <c r="H38" s="333">
        <v>436.8</v>
      </c>
      <c r="I38" s="333">
        <v>218.4</v>
      </c>
      <c r="J38" s="337">
        <v>109.2</v>
      </c>
      <c r="K38" s="66">
        <f t="shared" si="12"/>
        <v>1092</v>
      </c>
      <c r="L38" s="180">
        <v>591</v>
      </c>
      <c r="M38" s="174">
        <v>1182</v>
      </c>
      <c r="N38" s="174">
        <v>2364</v>
      </c>
      <c r="O38" s="174">
        <v>1182</v>
      </c>
      <c r="P38" s="191">
        <v>591</v>
      </c>
      <c r="Q38" s="66">
        <f t="shared" si="13"/>
        <v>5910</v>
      </c>
      <c r="R38" s="195">
        <v>5857</v>
      </c>
      <c r="S38" s="176">
        <v>9233</v>
      </c>
      <c r="T38" s="180">
        <v>46946</v>
      </c>
      <c r="U38" s="66">
        <f t="shared" si="14"/>
        <v>69038</v>
      </c>
      <c r="V38" s="95" t="s">
        <v>369</v>
      </c>
      <c r="W38" s="1"/>
    </row>
    <row r="39" spans="2:23" ht="21" customHeight="1" x14ac:dyDescent="0.25">
      <c r="B39" s="443"/>
      <c r="C39" s="448"/>
      <c r="D39" s="18" t="s">
        <v>370</v>
      </c>
      <c r="E39" s="22" t="s">
        <v>85</v>
      </c>
      <c r="F39" s="180">
        <v>96</v>
      </c>
      <c r="G39" s="174">
        <v>192</v>
      </c>
      <c r="H39" s="174">
        <v>384</v>
      </c>
      <c r="I39" s="174">
        <v>192</v>
      </c>
      <c r="J39" s="191">
        <v>96</v>
      </c>
      <c r="K39" s="66">
        <f t="shared" si="12"/>
        <v>960</v>
      </c>
      <c r="L39" s="336">
        <v>759.40000000000009</v>
      </c>
      <c r="M39" s="333">
        <v>1518.8000000000002</v>
      </c>
      <c r="N39" s="333">
        <v>3037.6000000000004</v>
      </c>
      <c r="O39" s="333">
        <v>1518.8000000000002</v>
      </c>
      <c r="P39" s="337">
        <v>759.40000000000009</v>
      </c>
      <c r="Q39" s="66">
        <f t="shared" si="13"/>
        <v>7594.0000000000018</v>
      </c>
      <c r="R39" s="195">
        <v>7170</v>
      </c>
      <c r="S39" s="176">
        <v>11883</v>
      </c>
      <c r="T39" s="180">
        <v>60522</v>
      </c>
      <c r="U39" s="66">
        <f>K39+Q39+R39+S39+T39</f>
        <v>88129</v>
      </c>
      <c r="V39" s="95" t="s">
        <v>371</v>
      </c>
      <c r="W39" s="1"/>
    </row>
    <row r="40" spans="2:23" ht="21" customHeight="1" x14ac:dyDescent="0.25">
      <c r="B40" s="443"/>
      <c r="C40" s="448"/>
      <c r="D40" s="18" t="s">
        <v>372</v>
      </c>
      <c r="E40" s="22" t="s">
        <v>373</v>
      </c>
      <c r="F40" s="180"/>
      <c r="G40" s="174"/>
      <c r="H40" s="174"/>
      <c r="I40" s="174"/>
      <c r="J40" s="191"/>
      <c r="K40" s="66">
        <f t="shared" si="12"/>
        <v>0</v>
      </c>
      <c r="L40" s="180"/>
      <c r="M40" s="174"/>
      <c r="N40" s="174"/>
      <c r="O40" s="174"/>
      <c r="P40" s="191"/>
      <c r="Q40" s="66">
        <f t="shared" si="13"/>
        <v>0</v>
      </c>
      <c r="R40" s="195"/>
      <c r="S40" s="176"/>
      <c r="T40" s="195"/>
      <c r="U40" s="66">
        <f t="shared" si="14"/>
        <v>0</v>
      </c>
      <c r="V40" s="95"/>
      <c r="W40" s="1"/>
    </row>
    <row r="41" spans="2:23" ht="21" customHeight="1" x14ac:dyDescent="0.25">
      <c r="B41" s="443"/>
      <c r="C41" s="448"/>
      <c r="D41" s="18" t="s">
        <v>372</v>
      </c>
      <c r="E41" s="22" t="s">
        <v>373</v>
      </c>
      <c r="F41" s="180"/>
      <c r="G41" s="174"/>
      <c r="H41" s="174"/>
      <c r="I41" s="174"/>
      <c r="J41" s="191"/>
      <c r="K41" s="66">
        <f t="shared" si="12"/>
        <v>0</v>
      </c>
      <c r="L41" s="180"/>
      <c r="M41" s="174"/>
      <c r="N41" s="174"/>
      <c r="O41" s="174"/>
      <c r="P41" s="191"/>
      <c r="Q41" s="66">
        <f t="shared" si="13"/>
        <v>0</v>
      </c>
      <c r="R41" s="195"/>
      <c r="S41" s="176"/>
      <c r="T41" s="195"/>
      <c r="U41" s="66">
        <f>K41+Q41+R41+S41+T41</f>
        <v>0</v>
      </c>
      <c r="V41" s="95"/>
      <c r="W41" s="1"/>
    </row>
    <row r="42" spans="2:23" ht="21" customHeight="1" thickBot="1" x14ac:dyDescent="0.3">
      <c r="B42" s="445"/>
      <c r="C42" s="449"/>
      <c r="D42" s="19" t="s">
        <v>372</v>
      </c>
      <c r="E42" s="63" t="s">
        <v>373</v>
      </c>
      <c r="F42" s="181"/>
      <c r="G42" s="177"/>
      <c r="H42" s="177"/>
      <c r="I42" s="177"/>
      <c r="J42" s="192"/>
      <c r="K42" s="67">
        <f t="shared" si="12"/>
        <v>0</v>
      </c>
      <c r="L42" s="181"/>
      <c r="M42" s="177"/>
      <c r="N42" s="177"/>
      <c r="O42" s="177"/>
      <c r="P42" s="192"/>
      <c r="Q42" s="67">
        <f t="shared" si="13"/>
        <v>0</v>
      </c>
      <c r="R42" s="196"/>
      <c r="S42" s="179"/>
      <c r="T42" s="196"/>
      <c r="U42" s="67">
        <f t="shared" si="14"/>
        <v>0</v>
      </c>
      <c r="V42" s="96"/>
      <c r="W42" s="1"/>
    </row>
    <row r="43" spans="2:23" x14ac:dyDescent="0.25">
      <c r="B43" s="5"/>
      <c r="C43" s="6"/>
      <c r="D43" s="6"/>
      <c r="E43" s="14"/>
      <c r="G43" s="137"/>
      <c r="H43" s="137"/>
      <c r="I43" s="137"/>
      <c r="J43" s="137"/>
      <c r="K43" s="137"/>
      <c r="L43" s="137"/>
      <c r="M43" s="137"/>
      <c r="N43" s="137"/>
      <c r="O43" s="137"/>
      <c r="P43" s="137"/>
      <c r="Q43" s="137"/>
      <c r="R43" s="137"/>
      <c r="S43" s="137"/>
      <c r="T43" s="137"/>
      <c r="U43" s="137"/>
      <c r="V43" s="97"/>
      <c r="W43" s="1"/>
    </row>
    <row r="44" spans="2:23" ht="15" thickBot="1" x14ac:dyDescent="0.3">
      <c r="B44" s="5"/>
      <c r="C44" s="6"/>
      <c r="D44" s="6"/>
      <c r="E44" s="14"/>
      <c r="G44" s="137"/>
      <c r="H44" s="137"/>
      <c r="I44" s="137"/>
      <c r="J44" s="137"/>
      <c r="K44" s="137"/>
      <c r="L44" s="137"/>
      <c r="M44" s="137"/>
      <c r="N44" s="137"/>
      <c r="O44" s="137"/>
      <c r="P44" s="137"/>
      <c r="Q44" s="137"/>
      <c r="R44" s="137"/>
      <c r="S44" s="137"/>
      <c r="T44" s="137"/>
      <c r="U44" s="137"/>
      <c r="V44" s="97"/>
      <c r="W44" s="1"/>
    </row>
    <row r="45" spans="2:23" customFormat="1" ht="14.7" customHeight="1" x14ac:dyDescent="0.3">
      <c r="B45" s="76"/>
      <c r="C45" s="452" t="s">
        <v>374</v>
      </c>
      <c r="D45" s="452"/>
      <c r="E45" s="79"/>
      <c r="F45" s="79"/>
      <c r="G45" s="79"/>
      <c r="H45" s="79"/>
      <c r="I45" s="79"/>
      <c r="J45" s="79"/>
      <c r="K45" s="79"/>
      <c r="L45" s="79"/>
      <c r="M45" s="79"/>
      <c r="N45" s="79"/>
      <c r="O45" s="79"/>
      <c r="P45" s="79"/>
      <c r="Q45" s="89"/>
      <c r="R45" s="79"/>
      <c r="S45" s="79"/>
      <c r="T45" s="79"/>
      <c r="U45" s="79"/>
      <c r="V45" s="93"/>
    </row>
    <row r="46" spans="2:23" customFormat="1" ht="15" customHeight="1" thickBot="1" x14ac:dyDescent="0.35">
      <c r="B46" s="82"/>
      <c r="C46" s="453"/>
      <c r="D46" s="453"/>
      <c r="E46" s="132"/>
      <c r="F46" s="83"/>
      <c r="G46" s="83"/>
      <c r="H46" s="83"/>
      <c r="I46" s="83"/>
      <c r="J46" s="83"/>
      <c r="K46" s="83"/>
      <c r="L46" s="83"/>
      <c r="M46" s="83"/>
      <c r="N46" s="83"/>
      <c r="O46" s="83"/>
      <c r="P46" s="83"/>
      <c r="Q46" s="91"/>
      <c r="R46" s="83"/>
      <c r="S46" s="83"/>
      <c r="T46" s="83"/>
      <c r="U46" s="83"/>
      <c r="V46" s="99"/>
    </row>
    <row r="47" spans="2:23" x14ac:dyDescent="0.25">
      <c r="B47" s="5"/>
      <c r="C47" s="90"/>
      <c r="D47" s="90"/>
      <c r="E47" s="90"/>
      <c r="F47" s="90"/>
      <c r="G47" s="90"/>
      <c r="H47" s="90"/>
      <c r="I47" s="90"/>
      <c r="J47" s="90"/>
      <c r="K47" s="90"/>
      <c r="L47" s="90"/>
      <c r="M47" s="90"/>
      <c r="N47" s="90"/>
      <c r="O47" s="90"/>
      <c r="P47" s="90"/>
      <c r="Q47" s="90"/>
      <c r="R47" s="90"/>
      <c r="S47" s="90"/>
      <c r="T47" s="90"/>
      <c r="U47" s="90"/>
      <c r="V47" s="100"/>
      <c r="W47" s="1"/>
    </row>
    <row r="48" spans="2:23" ht="3.75" customHeight="1" thickBot="1" x14ac:dyDescent="0.3">
      <c r="B48" s="5"/>
      <c r="C48" s="6"/>
      <c r="D48" s="6"/>
      <c r="E48" s="14"/>
      <c r="F48" s="137"/>
      <c r="G48" s="137"/>
      <c r="H48" s="137"/>
      <c r="I48" s="137"/>
      <c r="J48" s="137"/>
      <c r="K48" s="137"/>
      <c r="L48" s="137"/>
      <c r="M48" s="137"/>
      <c r="N48" s="137"/>
      <c r="O48" s="137"/>
      <c r="P48" s="137"/>
      <c r="Q48" s="137"/>
      <c r="R48" s="137"/>
      <c r="S48" s="137"/>
      <c r="T48" s="137"/>
      <c r="U48" s="137"/>
      <c r="V48" s="98"/>
      <c r="W48" s="1"/>
    </row>
    <row r="49" spans="2:24" s="2" customFormat="1" ht="54.45" customHeight="1" thickBot="1" x14ac:dyDescent="0.3">
      <c r="B49" s="52" t="s">
        <v>375</v>
      </c>
      <c r="C49" s="71" t="s">
        <v>376</v>
      </c>
      <c r="D49" s="58" t="s">
        <v>62</v>
      </c>
      <c r="E49" s="58" t="s">
        <v>322</v>
      </c>
      <c r="F49" s="130" t="s">
        <v>65</v>
      </c>
      <c r="G49" s="56" t="s">
        <v>66</v>
      </c>
      <c r="H49" s="56" t="s">
        <v>67</v>
      </c>
      <c r="I49" s="56" t="s">
        <v>68</v>
      </c>
      <c r="J49" s="64" t="s">
        <v>69</v>
      </c>
      <c r="K49" s="58" t="s">
        <v>70</v>
      </c>
      <c r="L49" s="130" t="s">
        <v>71</v>
      </c>
      <c r="M49" s="56" t="s">
        <v>72</v>
      </c>
      <c r="N49" s="56" t="s">
        <v>73</v>
      </c>
      <c r="O49" s="56" t="s">
        <v>74</v>
      </c>
      <c r="P49" s="64" t="s">
        <v>75</v>
      </c>
      <c r="Q49" s="58" t="s">
        <v>323</v>
      </c>
      <c r="R49" s="58" t="s">
        <v>324</v>
      </c>
      <c r="S49" s="58" t="s">
        <v>325</v>
      </c>
      <c r="T49" s="58" t="s">
        <v>326</v>
      </c>
      <c r="U49" s="58" t="s">
        <v>80</v>
      </c>
      <c r="V49" s="188" t="s">
        <v>327</v>
      </c>
    </row>
    <row r="50" spans="2:24" ht="28.8" x14ac:dyDescent="0.25">
      <c r="B50" s="434"/>
      <c r="C50" s="434" t="s">
        <v>377</v>
      </c>
      <c r="D50" s="59" t="s">
        <v>378</v>
      </c>
      <c r="E50" s="61" t="s">
        <v>330</v>
      </c>
      <c r="F50" s="308">
        <v>0</v>
      </c>
      <c r="G50" s="309">
        <v>0</v>
      </c>
      <c r="H50" s="309">
        <v>0</v>
      </c>
      <c r="I50" s="309">
        <v>0</v>
      </c>
      <c r="J50" s="310">
        <v>21.768999999999998</v>
      </c>
      <c r="K50" s="65">
        <f t="shared" ref="K50:K53" si="15">SUM(F50:J50)</f>
        <v>21.768999999999998</v>
      </c>
      <c r="L50" s="308">
        <v>0</v>
      </c>
      <c r="M50" s="309">
        <v>0</v>
      </c>
      <c r="N50" s="309">
        <v>0</v>
      </c>
      <c r="O50" s="309">
        <v>0</v>
      </c>
      <c r="P50" s="310">
        <v>114.36480485819281</v>
      </c>
      <c r="Q50" s="65">
        <f t="shared" ref="Q50:Q53" si="16">SUM(L50:P50)</f>
        <v>114.36480485819281</v>
      </c>
      <c r="R50" s="306">
        <v>480.91831916151853</v>
      </c>
      <c r="S50" s="306">
        <v>604.60108704007462</v>
      </c>
      <c r="T50" s="306">
        <v>15.281743327729073</v>
      </c>
      <c r="U50" s="68">
        <f>K50+Q50+R50+S50+T50</f>
        <v>1236.9349543875151</v>
      </c>
      <c r="V50" s="94" t="s">
        <v>379</v>
      </c>
      <c r="W50" s="1"/>
    </row>
    <row r="51" spans="2:24" ht="60.9" customHeight="1" x14ac:dyDescent="0.25">
      <c r="B51" s="435"/>
      <c r="C51" s="435"/>
      <c r="D51" s="60" t="s">
        <v>332</v>
      </c>
      <c r="E51" s="140" t="s">
        <v>85</v>
      </c>
      <c r="F51" s="170">
        <v>0</v>
      </c>
      <c r="G51" s="171">
        <v>0</v>
      </c>
      <c r="H51" s="171">
        <v>0</v>
      </c>
      <c r="I51" s="171">
        <v>0</v>
      </c>
      <c r="J51" s="169">
        <v>47</v>
      </c>
      <c r="K51" s="66">
        <f>SUM(F51:J51)</f>
        <v>47</v>
      </c>
      <c r="L51" s="159">
        <v>0</v>
      </c>
      <c r="M51" s="160">
        <v>0</v>
      </c>
      <c r="N51" s="160">
        <v>0</v>
      </c>
      <c r="O51" s="160">
        <v>0</v>
      </c>
      <c r="P51" s="161">
        <v>17</v>
      </c>
      <c r="Q51" s="66">
        <f t="shared" si="16"/>
        <v>17</v>
      </c>
      <c r="R51" s="162">
        <v>70</v>
      </c>
      <c r="S51" s="162">
        <v>138</v>
      </c>
      <c r="T51" s="162">
        <v>3</v>
      </c>
      <c r="U51" s="68">
        <f>K51+Q51+R51+S51+T51</f>
        <v>275</v>
      </c>
      <c r="V51" s="94" t="s">
        <v>333</v>
      </c>
      <c r="W51" s="1"/>
    </row>
    <row r="52" spans="2:24" x14ac:dyDescent="0.25">
      <c r="B52" s="435"/>
      <c r="C52" s="435"/>
      <c r="D52" s="60" t="s">
        <v>380</v>
      </c>
      <c r="E52" s="62" t="s">
        <v>98</v>
      </c>
      <c r="F52" s="314">
        <v>6.4275832887830431</v>
      </c>
      <c r="G52" s="315">
        <v>12.855166577566086</v>
      </c>
      <c r="H52" s="315">
        <v>25.710333155132172</v>
      </c>
      <c r="I52" s="315">
        <v>12.855166577566086</v>
      </c>
      <c r="J52" s="313">
        <v>6.4275832887830431</v>
      </c>
      <c r="K52" s="351">
        <f t="shared" si="15"/>
        <v>64.275832887830433</v>
      </c>
      <c r="L52" s="311">
        <v>30.039005736449568</v>
      </c>
      <c r="M52" s="312">
        <v>60.078011472899135</v>
      </c>
      <c r="N52" s="312">
        <v>120.15602294579827</v>
      </c>
      <c r="O52" s="312">
        <v>60.078011472899135</v>
      </c>
      <c r="P52" s="313">
        <v>30.039005736449568</v>
      </c>
      <c r="Q52" s="351">
        <f t="shared" si="16"/>
        <v>300.39005736449565</v>
      </c>
      <c r="R52" s="307">
        <v>677.22288403917344</v>
      </c>
      <c r="S52" s="307">
        <v>677.22288403917344</v>
      </c>
      <c r="T52" s="307">
        <v>677.22288403917344</v>
      </c>
      <c r="U52" s="353">
        <f>K52+Q52+R52+S52+T52</f>
        <v>2396.3345423698465</v>
      </c>
      <c r="V52" s="95" t="s">
        <v>381</v>
      </c>
      <c r="W52" s="1"/>
    </row>
    <row r="53" spans="2:24" x14ac:dyDescent="0.25">
      <c r="B53" s="435"/>
      <c r="C53" s="435"/>
      <c r="D53" s="60" t="s">
        <v>382</v>
      </c>
      <c r="E53" s="62" t="s">
        <v>98</v>
      </c>
      <c r="F53" s="314">
        <v>0</v>
      </c>
      <c r="G53" s="315">
        <v>0</v>
      </c>
      <c r="H53" s="315">
        <v>0</v>
      </c>
      <c r="I53" s="315">
        <v>0</v>
      </c>
      <c r="J53" s="313">
        <v>0.6331484669060784</v>
      </c>
      <c r="K53" s="351">
        <f t="shared" si="15"/>
        <v>0.6331484669060784</v>
      </c>
      <c r="L53" s="311">
        <v>0.12662969338121569</v>
      </c>
      <c r="M53" s="312">
        <v>0.12662969338121569</v>
      </c>
      <c r="N53" s="312">
        <v>0.12662969338121569</v>
      </c>
      <c r="O53" s="312">
        <v>0.12662969338121569</v>
      </c>
      <c r="P53" s="313">
        <v>4.0523703057149616</v>
      </c>
      <c r="Q53" s="351">
        <f t="shared" si="16"/>
        <v>4.5588890792398242</v>
      </c>
      <c r="R53" s="307">
        <v>6.6168758463337456</v>
      </c>
      <c r="S53" s="307">
        <v>27.654029772333743</v>
      </c>
      <c r="T53" s="307">
        <v>87.244830760333741</v>
      </c>
      <c r="U53" s="353">
        <f t="shared" ref="U53" si="17">K53+Q53+R53+S53+T53</f>
        <v>126.70777392514714</v>
      </c>
      <c r="V53" s="95" t="s">
        <v>383</v>
      </c>
      <c r="W53" s="1"/>
    </row>
    <row r="54" spans="2:24" ht="21" customHeight="1" thickBot="1" x14ac:dyDescent="0.3">
      <c r="B54" s="436"/>
      <c r="C54" s="436"/>
      <c r="D54" s="19" t="s">
        <v>384</v>
      </c>
      <c r="E54" s="63" t="s">
        <v>98</v>
      </c>
      <c r="F54" s="354">
        <f>SUM(F52:F53)</f>
        <v>6.4275832887830431</v>
      </c>
      <c r="G54" s="355">
        <f>SUM(G52:G53)</f>
        <v>12.855166577566086</v>
      </c>
      <c r="H54" s="355">
        <f t="shared" ref="H54" si="18">SUM(H52:H53)</f>
        <v>25.710333155132172</v>
      </c>
      <c r="I54" s="355">
        <f t="shared" ref="I54" si="19">SUM(I52:I53)</f>
        <v>12.855166577566086</v>
      </c>
      <c r="J54" s="355">
        <f t="shared" ref="J54" si="20">SUM(J52:J53)</f>
        <v>7.0607317556891216</v>
      </c>
      <c r="K54" s="356">
        <f>SUM(K52:K53)</f>
        <v>64.908981354736511</v>
      </c>
      <c r="L54" s="354">
        <f>SUM(L52:L53)</f>
        <v>30.165635429830782</v>
      </c>
      <c r="M54" s="355">
        <f>SUM(M52:M53)</f>
        <v>60.204641166280354</v>
      </c>
      <c r="N54" s="355">
        <f t="shared" ref="N54" si="21">SUM(N52:N53)</f>
        <v>120.28265263917949</v>
      </c>
      <c r="O54" s="355">
        <f t="shared" ref="O54" si="22">SUM(O52:O53)</f>
        <v>60.204641166280354</v>
      </c>
      <c r="P54" s="348">
        <f t="shared" ref="P54:U54" si="23">SUM(P52:P53)</f>
        <v>34.091376042164526</v>
      </c>
      <c r="Q54" s="356">
        <f t="shared" si="23"/>
        <v>304.94894644373545</v>
      </c>
      <c r="R54" s="356">
        <f t="shared" si="23"/>
        <v>683.83975988550719</v>
      </c>
      <c r="S54" s="356">
        <f t="shared" si="23"/>
        <v>704.87691381150717</v>
      </c>
      <c r="T54" s="356">
        <f t="shared" si="23"/>
        <v>764.46771479950712</v>
      </c>
      <c r="U54" s="357">
        <f t="shared" si="23"/>
        <v>2523.0423162949937</v>
      </c>
      <c r="V54" s="96" t="s">
        <v>385</v>
      </c>
      <c r="W54" s="1"/>
    </row>
    <row r="55" spans="2:24" ht="6.75" customHeight="1" thickBot="1" x14ac:dyDescent="0.3">
      <c r="B55" s="5"/>
      <c r="C55" s="6"/>
      <c r="D55" s="6"/>
      <c r="E55" s="14"/>
      <c r="G55" s="137"/>
      <c r="H55" s="137"/>
      <c r="I55" s="137"/>
      <c r="J55" s="137"/>
      <c r="K55" s="137"/>
      <c r="L55" s="137"/>
      <c r="M55" s="137"/>
      <c r="N55" s="137"/>
      <c r="O55" s="137"/>
      <c r="P55" s="137"/>
      <c r="Q55" s="137"/>
      <c r="R55" s="137"/>
      <c r="S55" s="137"/>
      <c r="T55" s="137"/>
      <c r="U55" s="137"/>
      <c r="V55" s="97"/>
      <c r="W55" s="1"/>
    </row>
    <row r="56" spans="2:24" s="2" customFormat="1" ht="65.099999999999994" customHeight="1" thickBot="1" x14ac:dyDescent="0.3">
      <c r="B56" s="32" t="s">
        <v>386</v>
      </c>
      <c r="C56" s="55" t="s">
        <v>387</v>
      </c>
      <c r="D56" s="58" t="s">
        <v>62</v>
      </c>
      <c r="E56" s="58" t="s">
        <v>322</v>
      </c>
      <c r="F56" s="130" t="s">
        <v>65</v>
      </c>
      <c r="G56" s="56" t="s">
        <v>66</v>
      </c>
      <c r="H56" s="56" t="s">
        <v>67</v>
      </c>
      <c r="I56" s="56" t="s">
        <v>68</v>
      </c>
      <c r="J56" s="64" t="s">
        <v>69</v>
      </c>
      <c r="K56" s="58" t="s">
        <v>70</v>
      </c>
      <c r="L56" s="130" t="s">
        <v>71</v>
      </c>
      <c r="M56" s="56" t="s">
        <v>72</v>
      </c>
      <c r="N56" s="56" t="s">
        <v>73</v>
      </c>
      <c r="O56" s="56" t="s">
        <v>74</v>
      </c>
      <c r="P56" s="64" t="s">
        <v>75</v>
      </c>
      <c r="Q56" s="58" t="s">
        <v>323</v>
      </c>
      <c r="R56" s="58" t="s">
        <v>324</v>
      </c>
      <c r="S56" s="58" t="s">
        <v>325</v>
      </c>
      <c r="T56" s="58" t="s">
        <v>326</v>
      </c>
      <c r="U56" s="58" t="s">
        <v>80</v>
      </c>
      <c r="V56" s="188" t="s">
        <v>327</v>
      </c>
    </row>
    <row r="57" spans="2:24" ht="66.599999999999994" customHeight="1" x14ac:dyDescent="0.25">
      <c r="B57" s="434"/>
      <c r="C57" s="434" t="s">
        <v>388</v>
      </c>
      <c r="D57" s="59" t="s">
        <v>389</v>
      </c>
      <c r="E57" s="61" t="s">
        <v>85</v>
      </c>
      <c r="F57" s="167">
        <v>0</v>
      </c>
      <c r="G57" s="168">
        <v>0</v>
      </c>
      <c r="H57" s="168">
        <v>0</v>
      </c>
      <c r="I57" s="168">
        <v>0</v>
      </c>
      <c r="J57" s="169">
        <v>63</v>
      </c>
      <c r="K57" s="65">
        <f t="shared" ref="K57:K59" si="24">SUM(F57:J57)</f>
        <v>63</v>
      </c>
      <c r="L57" s="159">
        <v>0</v>
      </c>
      <c r="M57" s="160">
        <v>0</v>
      </c>
      <c r="N57" s="160">
        <v>0</v>
      </c>
      <c r="O57" s="160">
        <v>0</v>
      </c>
      <c r="P57" s="161">
        <v>0</v>
      </c>
      <c r="Q57" s="65">
        <f t="shared" ref="Q57:Q59" si="25">SUM(L57:P57)</f>
        <v>0</v>
      </c>
      <c r="R57" s="162">
        <v>0</v>
      </c>
      <c r="S57" s="162">
        <v>0</v>
      </c>
      <c r="T57" s="162">
        <v>0</v>
      </c>
      <c r="U57" s="68">
        <f>K57+Q57+R57+S57+T57</f>
        <v>63</v>
      </c>
      <c r="V57" s="94" t="s">
        <v>390</v>
      </c>
      <c r="W57" s="1"/>
    </row>
    <row r="58" spans="2:24" x14ac:dyDescent="0.25">
      <c r="B58" s="435"/>
      <c r="C58" s="435"/>
      <c r="D58" s="60" t="s">
        <v>391</v>
      </c>
      <c r="E58" s="62" t="s">
        <v>98</v>
      </c>
      <c r="F58" s="314">
        <v>17.246360472934935</v>
      </c>
      <c r="G58" s="315">
        <v>34.49272094586987</v>
      </c>
      <c r="H58" s="315">
        <v>68.98544189173974</v>
      </c>
      <c r="I58" s="315">
        <v>34.49272094586987</v>
      </c>
      <c r="J58" s="313">
        <v>17.246360472934935</v>
      </c>
      <c r="K58" s="351">
        <f t="shared" si="24"/>
        <v>172.46360472934933</v>
      </c>
      <c r="L58" s="311">
        <v>0</v>
      </c>
      <c r="M58" s="312">
        <v>0</v>
      </c>
      <c r="N58" s="312">
        <v>0</v>
      </c>
      <c r="O58" s="312">
        <v>0</v>
      </c>
      <c r="P58" s="313">
        <v>0</v>
      </c>
      <c r="Q58" s="351">
        <f t="shared" si="25"/>
        <v>0</v>
      </c>
      <c r="R58" s="307">
        <v>0</v>
      </c>
      <c r="S58" s="307">
        <v>0</v>
      </c>
      <c r="T58" s="307">
        <v>0</v>
      </c>
      <c r="U58" s="353">
        <f>K58+Q58+R58+S58+T58</f>
        <v>172.46360472934933</v>
      </c>
      <c r="V58" s="95" t="s">
        <v>392</v>
      </c>
      <c r="W58" s="1"/>
    </row>
    <row r="59" spans="2:24" x14ac:dyDescent="0.25">
      <c r="B59" s="435"/>
      <c r="C59" s="435"/>
      <c r="D59" s="60" t="s">
        <v>393</v>
      </c>
      <c r="E59" s="62" t="s">
        <v>98</v>
      </c>
      <c r="F59" s="314">
        <v>0</v>
      </c>
      <c r="G59" s="315">
        <v>0</v>
      </c>
      <c r="H59" s="315">
        <v>0</v>
      </c>
      <c r="I59" s="315">
        <v>0</v>
      </c>
      <c r="J59" s="313">
        <v>1.726570634</v>
      </c>
      <c r="K59" s="351">
        <f t="shared" si="24"/>
        <v>1.726570634</v>
      </c>
      <c r="L59" s="311">
        <v>0.34531412680000001</v>
      </c>
      <c r="M59" s="312">
        <v>0.34531412680000001</v>
      </c>
      <c r="N59" s="312">
        <v>0.34531412680000001</v>
      </c>
      <c r="O59" s="312">
        <v>0.34531412680000001</v>
      </c>
      <c r="P59" s="313">
        <v>8.9588760048000005</v>
      </c>
      <c r="Q59" s="351">
        <f t="shared" si="25"/>
        <v>10.340132512</v>
      </c>
      <c r="R59" s="307">
        <v>8.6135618780000005</v>
      </c>
      <c r="S59" s="307">
        <v>8.6135618780000005</v>
      </c>
      <c r="T59" s="307">
        <v>8.6135618780000005</v>
      </c>
      <c r="U59" s="353">
        <f>K59+Q59+R59+S59+T59</f>
        <v>37.907388779999998</v>
      </c>
      <c r="V59" s="95" t="s">
        <v>394</v>
      </c>
      <c r="W59" s="1"/>
    </row>
    <row r="60" spans="2:24" ht="21" customHeight="1" thickBot="1" x14ac:dyDescent="0.3">
      <c r="B60" s="436"/>
      <c r="C60" s="436"/>
      <c r="D60" s="19" t="s">
        <v>395</v>
      </c>
      <c r="E60" s="63" t="s">
        <v>98</v>
      </c>
      <c r="F60" s="354">
        <f>SUM(F58:F59)</f>
        <v>17.246360472934935</v>
      </c>
      <c r="G60" s="355">
        <f>SUM(G58:G59)</f>
        <v>34.49272094586987</v>
      </c>
      <c r="H60" s="355">
        <f t="shared" ref="H60" si="26">SUM(H58:H59)</f>
        <v>68.98544189173974</v>
      </c>
      <c r="I60" s="355">
        <f>SUM(I58:I59)</f>
        <v>34.49272094586987</v>
      </c>
      <c r="J60" s="355">
        <f t="shared" ref="J60" si="27">SUM(J58:J59)</f>
        <v>18.972931106934936</v>
      </c>
      <c r="K60" s="356">
        <f>SUM(K58:K59)</f>
        <v>174.19017536334934</v>
      </c>
      <c r="L60" s="354">
        <f>SUM(L58:L59)</f>
        <v>0.34531412680000001</v>
      </c>
      <c r="M60" s="355">
        <f>SUM(M58:M59)</f>
        <v>0.34531412680000001</v>
      </c>
      <c r="N60" s="355">
        <f t="shared" ref="N60" si="28">SUM(N58:N59)</f>
        <v>0.34531412680000001</v>
      </c>
      <c r="O60" s="355">
        <f t="shared" ref="O60" si="29">SUM(O58:O59)</f>
        <v>0.34531412680000001</v>
      </c>
      <c r="P60" s="348">
        <f t="shared" ref="P60:U60" si="30">SUM(P58:P59)</f>
        <v>8.9588760048000005</v>
      </c>
      <c r="Q60" s="356">
        <f t="shared" si="30"/>
        <v>10.340132512</v>
      </c>
      <c r="R60" s="356">
        <f t="shared" si="30"/>
        <v>8.6135618780000005</v>
      </c>
      <c r="S60" s="356">
        <f t="shared" si="30"/>
        <v>8.6135618780000005</v>
      </c>
      <c r="T60" s="356">
        <f t="shared" si="30"/>
        <v>8.6135618780000005</v>
      </c>
      <c r="U60" s="357">
        <f t="shared" si="30"/>
        <v>210.37099350934932</v>
      </c>
      <c r="V60" s="96" t="s">
        <v>396</v>
      </c>
      <c r="W60" s="1"/>
    </row>
    <row r="61" spans="2:24" ht="15" thickBot="1" x14ac:dyDescent="0.3">
      <c r="B61" s="30"/>
      <c r="C61" s="30"/>
      <c r="D61" s="138"/>
      <c r="E61" s="139"/>
      <c r="F61" s="138"/>
      <c r="G61" s="138"/>
      <c r="H61" s="138"/>
      <c r="I61" s="138"/>
      <c r="J61" s="138"/>
      <c r="K61" s="138"/>
      <c r="L61" s="138"/>
      <c r="M61" s="138"/>
      <c r="N61" s="138"/>
      <c r="O61" s="138"/>
      <c r="P61" s="138"/>
      <c r="Q61" s="138"/>
      <c r="R61" s="138"/>
      <c r="S61" s="138"/>
      <c r="T61" s="138"/>
      <c r="U61" s="138"/>
      <c r="V61" s="138"/>
      <c r="W61" s="1"/>
    </row>
    <row r="62" spans="2:24" x14ac:dyDescent="0.25">
      <c r="B62" s="441" t="s">
        <v>397</v>
      </c>
      <c r="C62" s="447"/>
      <c r="D62" s="199" t="s">
        <v>353</v>
      </c>
      <c r="E62" s="200" t="s">
        <v>85</v>
      </c>
      <c r="F62" s="193">
        <v>0</v>
      </c>
      <c r="G62" s="187">
        <v>0</v>
      </c>
      <c r="H62" s="187">
        <v>0</v>
      </c>
      <c r="I62" s="187">
        <v>0</v>
      </c>
      <c r="J62" s="190">
        <v>0</v>
      </c>
      <c r="K62" s="65">
        <f t="shared" ref="K62:K74" si="31">SUM(F62:J62)</f>
        <v>0</v>
      </c>
      <c r="L62" s="193">
        <v>0</v>
      </c>
      <c r="M62" s="187">
        <v>0</v>
      </c>
      <c r="N62" s="187">
        <v>0</v>
      </c>
      <c r="O62" s="187">
        <v>0</v>
      </c>
      <c r="P62" s="190">
        <v>0</v>
      </c>
      <c r="Q62" s="65">
        <f t="shared" ref="Q62:Q74" si="32">SUM(L62:P62)</f>
        <v>0</v>
      </c>
      <c r="R62" s="194">
        <v>0</v>
      </c>
      <c r="S62" s="197">
        <v>0</v>
      </c>
      <c r="T62" s="194">
        <v>0</v>
      </c>
      <c r="U62" s="65">
        <f>SUM(K62,Q62,R62,S62,T62)</f>
        <v>0</v>
      </c>
      <c r="V62" s="259" t="s">
        <v>398</v>
      </c>
      <c r="W62" s="1"/>
      <c r="X62" s="10"/>
    </row>
    <row r="63" spans="2:24" x14ac:dyDescent="0.25">
      <c r="B63" s="443"/>
      <c r="C63" s="448"/>
      <c r="D63" s="18" t="s">
        <v>355</v>
      </c>
      <c r="E63" s="22" t="s">
        <v>109</v>
      </c>
      <c r="F63" s="349">
        <v>0</v>
      </c>
      <c r="G63" s="312">
        <v>0</v>
      </c>
      <c r="H63" s="312">
        <v>0</v>
      </c>
      <c r="I63" s="312">
        <v>0</v>
      </c>
      <c r="J63" s="350">
        <v>0</v>
      </c>
      <c r="K63" s="351">
        <f>(SUM(F63:J63))*100</f>
        <v>0</v>
      </c>
      <c r="L63" s="349">
        <v>0</v>
      </c>
      <c r="M63" s="312">
        <v>0</v>
      </c>
      <c r="N63" s="312">
        <v>0</v>
      </c>
      <c r="O63" s="312">
        <v>0</v>
      </c>
      <c r="P63" s="350">
        <v>0</v>
      </c>
      <c r="Q63" s="351">
        <f>(SUM(L63:P63))*100</f>
        <v>0</v>
      </c>
      <c r="R63" s="352">
        <v>0</v>
      </c>
      <c r="S63" s="307">
        <v>0</v>
      </c>
      <c r="T63" s="349">
        <v>0</v>
      </c>
      <c r="U63" s="351">
        <f>(K63+Q63+R63+S63+T63)*100</f>
        <v>0</v>
      </c>
      <c r="V63" s="95" t="s">
        <v>399</v>
      </c>
      <c r="W63" s="1"/>
      <c r="X63" s="10"/>
    </row>
    <row r="64" spans="2:24" x14ac:dyDescent="0.25">
      <c r="B64" s="443"/>
      <c r="C64" s="448"/>
      <c r="D64" s="18" t="s">
        <v>128</v>
      </c>
      <c r="E64" s="22" t="s">
        <v>109</v>
      </c>
      <c r="F64" s="349">
        <v>0</v>
      </c>
      <c r="G64" s="312">
        <v>0</v>
      </c>
      <c r="H64" s="312">
        <v>0</v>
      </c>
      <c r="I64" s="312">
        <v>0</v>
      </c>
      <c r="J64" s="350">
        <v>0</v>
      </c>
      <c r="K64" s="351">
        <f>(SUM(F64:J64))*100</f>
        <v>0</v>
      </c>
      <c r="L64" s="349">
        <v>0</v>
      </c>
      <c r="M64" s="312">
        <v>0</v>
      </c>
      <c r="N64" s="312">
        <v>0</v>
      </c>
      <c r="O64" s="312">
        <v>0</v>
      </c>
      <c r="P64" s="350">
        <v>0</v>
      </c>
      <c r="Q64" s="351">
        <f>(SUM(L64:P64))*100</f>
        <v>0</v>
      </c>
      <c r="R64" s="352">
        <v>0</v>
      </c>
      <c r="S64" s="307">
        <v>0</v>
      </c>
      <c r="T64" s="349">
        <v>0</v>
      </c>
      <c r="U64" s="351">
        <f>(K64+Q64+R64+S64+T64)*100</f>
        <v>0</v>
      </c>
      <c r="V64" s="95" t="s">
        <v>400</v>
      </c>
      <c r="W64" s="1"/>
      <c r="X64" s="10"/>
    </row>
    <row r="65" spans="2:24" x14ac:dyDescent="0.25">
      <c r="B65" s="443"/>
      <c r="C65" s="448"/>
      <c r="D65" s="18" t="s">
        <v>358</v>
      </c>
      <c r="E65" s="22" t="s">
        <v>85</v>
      </c>
      <c r="F65" s="180">
        <v>0</v>
      </c>
      <c r="G65" s="174">
        <v>0</v>
      </c>
      <c r="H65" s="174">
        <v>0</v>
      </c>
      <c r="I65" s="174">
        <v>0</v>
      </c>
      <c r="J65" s="191">
        <v>26</v>
      </c>
      <c r="K65" s="66">
        <f t="shared" si="31"/>
        <v>26</v>
      </c>
      <c r="L65" s="180">
        <v>0</v>
      </c>
      <c r="M65" s="174">
        <v>0</v>
      </c>
      <c r="N65" s="174">
        <v>0</v>
      </c>
      <c r="O65" s="174">
        <v>0</v>
      </c>
      <c r="P65" s="191">
        <v>3</v>
      </c>
      <c r="Q65" s="66">
        <f t="shared" si="32"/>
        <v>3</v>
      </c>
      <c r="R65" s="195">
        <v>5</v>
      </c>
      <c r="S65" s="176">
        <v>13</v>
      </c>
      <c r="T65" s="195">
        <v>2</v>
      </c>
      <c r="U65" s="66">
        <f t="shared" ref="U65:U72" si="33">SUM(K65,Q65,R65,S65,T65)</f>
        <v>49</v>
      </c>
      <c r="V65" s="95" t="s">
        <v>401</v>
      </c>
      <c r="W65" s="1"/>
      <c r="X65" s="10"/>
    </row>
    <row r="66" spans="2:24" x14ac:dyDescent="0.25">
      <c r="B66" s="443"/>
      <c r="C66" s="448"/>
      <c r="D66" s="18" t="s">
        <v>360</v>
      </c>
      <c r="E66" s="22" t="s">
        <v>85</v>
      </c>
      <c r="F66" s="180">
        <v>0</v>
      </c>
      <c r="G66" s="174">
        <v>0</v>
      </c>
      <c r="H66" s="174">
        <v>0</v>
      </c>
      <c r="I66" s="174">
        <v>0</v>
      </c>
      <c r="J66" s="191">
        <v>90</v>
      </c>
      <c r="K66" s="66">
        <f t="shared" si="31"/>
        <v>90</v>
      </c>
      <c r="L66" s="180">
        <v>0</v>
      </c>
      <c r="M66" s="174">
        <v>0</v>
      </c>
      <c r="N66" s="174">
        <v>0</v>
      </c>
      <c r="O66" s="174">
        <v>0</v>
      </c>
      <c r="P66" s="191">
        <v>15</v>
      </c>
      <c r="Q66" s="66">
        <f t="shared" si="32"/>
        <v>15</v>
      </c>
      <c r="R66" s="195">
        <v>29</v>
      </c>
      <c r="S66" s="176">
        <v>1</v>
      </c>
      <c r="T66" s="195">
        <v>-28</v>
      </c>
      <c r="U66" s="66">
        <f t="shared" si="33"/>
        <v>107</v>
      </c>
      <c r="V66" s="95" t="s">
        <v>402</v>
      </c>
      <c r="W66" s="1"/>
      <c r="X66" s="10"/>
    </row>
    <row r="67" spans="2:24" ht="18" customHeight="1" x14ac:dyDescent="0.25">
      <c r="B67" s="443"/>
      <c r="C67" s="448"/>
      <c r="D67" s="18" t="s">
        <v>362</v>
      </c>
      <c r="E67" s="22" t="s">
        <v>85</v>
      </c>
      <c r="F67" s="180">
        <v>0</v>
      </c>
      <c r="G67" s="174">
        <v>0</v>
      </c>
      <c r="H67" s="174">
        <v>0</v>
      </c>
      <c r="I67" s="174">
        <v>0</v>
      </c>
      <c r="J67" s="191">
        <v>16</v>
      </c>
      <c r="K67" s="66">
        <f t="shared" si="31"/>
        <v>16</v>
      </c>
      <c r="L67" s="180">
        <v>0</v>
      </c>
      <c r="M67" s="174">
        <v>0</v>
      </c>
      <c r="N67" s="174">
        <v>0</v>
      </c>
      <c r="O67" s="174">
        <v>0</v>
      </c>
      <c r="P67" s="191">
        <v>1</v>
      </c>
      <c r="Q67" s="66">
        <f t="shared" si="32"/>
        <v>1</v>
      </c>
      <c r="R67" s="195">
        <v>1</v>
      </c>
      <c r="S67" s="176">
        <v>1</v>
      </c>
      <c r="T67" s="195">
        <v>-5</v>
      </c>
      <c r="U67" s="66">
        <f>SUM(K67,Q67,R67,S67,T67)</f>
        <v>14</v>
      </c>
      <c r="V67" s="95" t="s">
        <v>403</v>
      </c>
      <c r="W67" s="1"/>
      <c r="X67" s="10"/>
    </row>
    <row r="68" spans="2:24" x14ac:dyDescent="0.25">
      <c r="B68" s="443"/>
      <c r="C68" s="448"/>
      <c r="D68" s="18" t="s">
        <v>364</v>
      </c>
      <c r="E68" s="22" t="s">
        <v>85</v>
      </c>
      <c r="F68" s="180">
        <v>0</v>
      </c>
      <c r="G68" s="174">
        <v>0</v>
      </c>
      <c r="H68" s="174">
        <v>0</v>
      </c>
      <c r="I68" s="174">
        <v>0</v>
      </c>
      <c r="J68" s="191">
        <v>24</v>
      </c>
      <c r="K68" s="66">
        <f t="shared" si="31"/>
        <v>24</v>
      </c>
      <c r="L68" s="180">
        <v>0</v>
      </c>
      <c r="M68" s="174">
        <v>0</v>
      </c>
      <c r="N68" s="174">
        <v>0</v>
      </c>
      <c r="O68" s="174">
        <v>0</v>
      </c>
      <c r="P68" s="191">
        <v>10</v>
      </c>
      <c r="Q68" s="66">
        <f t="shared" si="32"/>
        <v>10</v>
      </c>
      <c r="R68" s="195">
        <v>7</v>
      </c>
      <c r="S68" s="176">
        <v>8</v>
      </c>
      <c r="T68" s="195">
        <v>-13</v>
      </c>
      <c r="U68" s="66">
        <f t="shared" si="33"/>
        <v>36</v>
      </c>
      <c r="V68" s="95" t="s">
        <v>404</v>
      </c>
      <c r="W68" s="1"/>
      <c r="X68" s="10"/>
    </row>
    <row r="69" spans="2:24" x14ac:dyDescent="0.25">
      <c r="B69" s="443"/>
      <c r="C69" s="448"/>
      <c r="D69" s="18" t="s">
        <v>366</v>
      </c>
      <c r="E69" s="22" t="s">
        <v>85</v>
      </c>
      <c r="F69" s="180">
        <v>0</v>
      </c>
      <c r="G69" s="174">
        <v>0</v>
      </c>
      <c r="H69" s="174">
        <v>0</v>
      </c>
      <c r="I69" s="174">
        <v>0</v>
      </c>
      <c r="J69" s="191">
        <v>0</v>
      </c>
      <c r="K69" s="66"/>
      <c r="L69" s="180">
        <v>0</v>
      </c>
      <c r="M69" s="174">
        <v>0</v>
      </c>
      <c r="N69" s="174">
        <v>0</v>
      </c>
      <c r="O69" s="174">
        <v>0</v>
      </c>
      <c r="P69" s="191">
        <v>0</v>
      </c>
      <c r="Q69" s="66"/>
      <c r="R69" s="195">
        <v>0</v>
      </c>
      <c r="S69" s="176">
        <v>0</v>
      </c>
      <c r="T69" s="195">
        <v>0</v>
      </c>
      <c r="U69" s="66"/>
      <c r="V69" s="95" t="s">
        <v>405</v>
      </c>
      <c r="W69" s="1"/>
      <c r="X69" s="10"/>
    </row>
    <row r="70" spans="2:24" x14ac:dyDescent="0.25">
      <c r="B70" s="443"/>
      <c r="C70" s="448"/>
      <c r="D70" s="18" t="s">
        <v>368</v>
      </c>
      <c r="E70" s="22" t="s">
        <v>85</v>
      </c>
      <c r="F70" s="180">
        <v>0</v>
      </c>
      <c r="G70" s="174">
        <v>0</v>
      </c>
      <c r="H70" s="174">
        <v>0</v>
      </c>
      <c r="I70" s="174">
        <v>0</v>
      </c>
      <c r="J70" s="191">
        <v>0</v>
      </c>
      <c r="K70" s="66">
        <f t="shared" si="31"/>
        <v>0</v>
      </c>
      <c r="L70" s="180">
        <v>0</v>
      </c>
      <c r="M70" s="174">
        <v>0</v>
      </c>
      <c r="N70" s="174">
        <v>0</v>
      </c>
      <c r="O70" s="174">
        <v>0</v>
      </c>
      <c r="P70" s="191">
        <v>0</v>
      </c>
      <c r="Q70" s="66">
        <f t="shared" si="32"/>
        <v>0</v>
      </c>
      <c r="R70" s="195">
        <v>0</v>
      </c>
      <c r="S70" s="176">
        <v>0</v>
      </c>
      <c r="T70" s="195">
        <v>0</v>
      </c>
      <c r="U70" s="66">
        <f t="shared" si="33"/>
        <v>0</v>
      </c>
      <c r="V70" s="95" t="s">
        <v>406</v>
      </c>
      <c r="W70" s="1"/>
      <c r="X70" s="10"/>
    </row>
    <row r="71" spans="2:24" ht="21" customHeight="1" x14ac:dyDescent="0.25">
      <c r="B71" s="443"/>
      <c r="C71" s="448"/>
      <c r="D71" s="18" t="s">
        <v>370</v>
      </c>
      <c r="E71" s="22" t="s">
        <v>85</v>
      </c>
      <c r="F71" s="180">
        <v>0</v>
      </c>
      <c r="G71" s="174">
        <v>0</v>
      </c>
      <c r="H71" s="174">
        <v>0</v>
      </c>
      <c r="I71" s="174">
        <v>0</v>
      </c>
      <c r="J71" s="191">
        <v>0</v>
      </c>
      <c r="K71" s="66">
        <f t="shared" si="31"/>
        <v>0</v>
      </c>
      <c r="L71" s="180">
        <v>0</v>
      </c>
      <c r="M71" s="174">
        <v>0</v>
      </c>
      <c r="N71" s="174">
        <v>0</v>
      </c>
      <c r="O71" s="174">
        <v>0</v>
      </c>
      <c r="P71" s="191">
        <v>0</v>
      </c>
      <c r="Q71" s="66">
        <f t="shared" si="32"/>
        <v>0</v>
      </c>
      <c r="R71" s="195">
        <v>0</v>
      </c>
      <c r="S71" s="176">
        <v>0</v>
      </c>
      <c r="T71" s="195">
        <v>0</v>
      </c>
      <c r="U71" s="66">
        <f t="shared" si="33"/>
        <v>0</v>
      </c>
      <c r="V71" s="95" t="s">
        <v>407</v>
      </c>
      <c r="W71" s="1"/>
    </row>
    <row r="72" spans="2:24" ht="21" customHeight="1" x14ac:dyDescent="0.25">
      <c r="B72" s="443"/>
      <c r="C72" s="448"/>
      <c r="D72" s="18" t="s">
        <v>372</v>
      </c>
      <c r="E72" s="22" t="s">
        <v>373</v>
      </c>
      <c r="F72" s="180"/>
      <c r="G72" s="174"/>
      <c r="H72" s="174"/>
      <c r="I72" s="174"/>
      <c r="J72" s="191"/>
      <c r="K72" s="66">
        <f t="shared" si="31"/>
        <v>0</v>
      </c>
      <c r="L72" s="180"/>
      <c r="M72" s="174"/>
      <c r="N72" s="174"/>
      <c r="O72" s="174"/>
      <c r="P72" s="191"/>
      <c r="Q72" s="66">
        <f t="shared" si="32"/>
        <v>0</v>
      </c>
      <c r="R72" s="195"/>
      <c r="S72" s="176"/>
      <c r="T72" s="195"/>
      <c r="U72" s="66">
        <f t="shared" si="33"/>
        <v>0</v>
      </c>
      <c r="V72" s="189"/>
      <c r="W72" s="1"/>
    </row>
    <row r="73" spans="2:24" ht="21" customHeight="1" x14ac:dyDescent="0.25">
      <c r="B73" s="443"/>
      <c r="C73" s="448"/>
      <c r="D73" s="18" t="s">
        <v>372</v>
      </c>
      <c r="E73" s="22" t="s">
        <v>373</v>
      </c>
      <c r="F73" s="180"/>
      <c r="G73" s="174"/>
      <c r="H73" s="174"/>
      <c r="I73" s="174"/>
      <c r="J73" s="191"/>
      <c r="K73" s="66">
        <f t="shared" si="31"/>
        <v>0</v>
      </c>
      <c r="L73" s="180"/>
      <c r="M73" s="174"/>
      <c r="N73" s="174"/>
      <c r="O73" s="174"/>
      <c r="P73" s="191"/>
      <c r="Q73" s="66">
        <f t="shared" si="32"/>
        <v>0</v>
      </c>
      <c r="R73" s="195"/>
      <c r="S73" s="176"/>
      <c r="T73" s="195"/>
      <c r="U73" s="66">
        <f>SUM(K73,Q73,R73,S73,T73)</f>
        <v>0</v>
      </c>
      <c r="V73" s="189"/>
      <c r="W73" s="1"/>
    </row>
    <row r="74" spans="2:24" ht="21" customHeight="1" thickBot="1" x14ac:dyDescent="0.3">
      <c r="B74" s="445"/>
      <c r="C74" s="449"/>
      <c r="D74" s="19" t="s">
        <v>372</v>
      </c>
      <c r="E74" s="63" t="s">
        <v>373</v>
      </c>
      <c r="F74" s="181"/>
      <c r="G74" s="177"/>
      <c r="H74" s="177"/>
      <c r="I74" s="177"/>
      <c r="J74" s="192"/>
      <c r="K74" s="67">
        <f t="shared" si="31"/>
        <v>0</v>
      </c>
      <c r="L74" s="181"/>
      <c r="M74" s="177"/>
      <c r="N74" s="177"/>
      <c r="O74" s="177"/>
      <c r="P74" s="192"/>
      <c r="Q74" s="67">
        <f t="shared" si="32"/>
        <v>0</v>
      </c>
      <c r="R74" s="196"/>
      <c r="S74" s="179"/>
      <c r="T74" s="196"/>
      <c r="U74" s="67">
        <f>SUM(K74,Q74,R74,S74,T74)</f>
        <v>0</v>
      </c>
      <c r="V74" s="198"/>
      <c r="W74" s="1"/>
    </row>
    <row r="75" spans="2:24" ht="17.25" customHeight="1" x14ac:dyDescent="0.25">
      <c r="B75" s="144"/>
      <c r="C75" s="144"/>
      <c r="D75" s="6"/>
      <c r="E75" s="30"/>
      <c r="F75" s="145"/>
      <c r="G75" s="145"/>
      <c r="H75" s="145"/>
      <c r="I75" s="145"/>
      <c r="J75" s="145"/>
      <c r="K75" s="145"/>
      <c r="L75" s="145"/>
      <c r="M75" s="145"/>
      <c r="N75" s="145"/>
      <c r="O75" s="145"/>
      <c r="P75" s="145"/>
      <c r="Q75" s="145"/>
      <c r="R75" s="145"/>
      <c r="S75" s="145"/>
      <c r="T75" s="145"/>
      <c r="U75" s="145"/>
      <c r="V75" s="10"/>
      <c r="W75" s="1"/>
    </row>
    <row r="76" spans="2:24" ht="15" thickBot="1" x14ac:dyDescent="0.3">
      <c r="B76" s="5"/>
      <c r="C76" s="6"/>
      <c r="D76" s="6"/>
      <c r="E76" s="14"/>
      <c r="G76" s="137"/>
      <c r="H76" s="137"/>
      <c r="I76" s="137"/>
      <c r="J76" s="137"/>
      <c r="K76" s="137"/>
      <c r="L76" s="137"/>
      <c r="M76" s="137"/>
      <c r="N76" s="137"/>
      <c r="O76" s="137"/>
      <c r="P76" s="137"/>
      <c r="Q76" s="137"/>
      <c r="R76" s="137"/>
      <c r="S76" s="137"/>
      <c r="T76" s="137"/>
      <c r="U76" s="137"/>
      <c r="V76" s="146"/>
      <c r="W76" s="1"/>
      <c r="X76" s="10"/>
    </row>
    <row r="77" spans="2:24" s="2" customFormat="1" ht="57.9" customHeight="1" thickBot="1" x14ac:dyDescent="0.3">
      <c r="B77" s="52">
        <v>3</v>
      </c>
      <c r="C77" s="71" t="s">
        <v>408</v>
      </c>
      <c r="D77" s="58" t="s">
        <v>62</v>
      </c>
      <c r="E77" s="58" t="s">
        <v>322</v>
      </c>
      <c r="F77" s="130" t="s">
        <v>65</v>
      </c>
      <c r="G77" s="56" t="s">
        <v>66</v>
      </c>
      <c r="H77" s="56" t="s">
        <v>67</v>
      </c>
      <c r="I77" s="56" t="s">
        <v>68</v>
      </c>
      <c r="J77" s="64" t="s">
        <v>69</v>
      </c>
      <c r="K77" s="58" t="s">
        <v>70</v>
      </c>
      <c r="L77" s="130" t="s">
        <v>71</v>
      </c>
      <c r="M77" s="56" t="s">
        <v>72</v>
      </c>
      <c r="N77" s="56" t="s">
        <v>73</v>
      </c>
      <c r="O77" s="56" t="s">
        <v>74</v>
      </c>
      <c r="P77" s="64" t="s">
        <v>75</v>
      </c>
      <c r="Q77" s="58" t="s">
        <v>323</v>
      </c>
      <c r="R77" s="58" t="s">
        <v>324</v>
      </c>
      <c r="S77" s="58" t="s">
        <v>325</v>
      </c>
      <c r="T77" s="58" t="s">
        <v>326</v>
      </c>
      <c r="U77" s="58" t="s">
        <v>80</v>
      </c>
      <c r="V77" s="70" t="s">
        <v>327</v>
      </c>
    </row>
    <row r="78" spans="2:24" x14ac:dyDescent="0.25">
      <c r="B78" s="434"/>
      <c r="C78" s="437" t="s">
        <v>409</v>
      </c>
      <c r="D78" s="59" t="s">
        <v>410</v>
      </c>
      <c r="E78" s="61" t="s">
        <v>411</v>
      </c>
      <c r="F78" s="308">
        <v>0</v>
      </c>
      <c r="G78" s="309">
        <v>0</v>
      </c>
      <c r="H78" s="309">
        <v>0</v>
      </c>
      <c r="I78" s="309">
        <v>0</v>
      </c>
      <c r="J78" s="310">
        <v>86.469120000000004</v>
      </c>
      <c r="K78" s="382">
        <f t="shared" ref="K78:K81" si="34">SUM(F78:J78)</f>
        <v>86.469120000000004</v>
      </c>
      <c r="L78" s="308">
        <v>0</v>
      </c>
      <c r="M78" s="309">
        <v>0</v>
      </c>
      <c r="N78" s="309">
        <v>0</v>
      </c>
      <c r="O78" s="309">
        <v>0</v>
      </c>
      <c r="P78" s="310">
        <v>86.520960000000002</v>
      </c>
      <c r="Q78" s="382">
        <f t="shared" ref="Q78:Q81" si="35">SUM(L78:P78)</f>
        <v>86.520960000000002</v>
      </c>
      <c r="R78" s="306">
        <v>2.2464</v>
      </c>
      <c r="S78" s="306">
        <v>0</v>
      </c>
      <c r="T78" s="306">
        <v>0</v>
      </c>
      <c r="U78" s="353">
        <f>K78+Q78+R78+S78+T78</f>
        <v>175.23648</v>
      </c>
      <c r="V78" s="94" t="s">
        <v>412</v>
      </c>
      <c r="W78" s="1"/>
    </row>
    <row r="79" spans="2:24" ht="60.45" customHeight="1" x14ac:dyDescent="0.25">
      <c r="B79" s="435"/>
      <c r="C79" s="438"/>
      <c r="D79" s="60" t="s">
        <v>332</v>
      </c>
      <c r="E79" s="140" t="s">
        <v>85</v>
      </c>
      <c r="F79" s="170">
        <v>0</v>
      </c>
      <c r="G79" s="171">
        <v>0</v>
      </c>
      <c r="H79" s="171">
        <v>0</v>
      </c>
      <c r="I79" s="171">
        <v>0</v>
      </c>
      <c r="J79" s="169">
        <v>13</v>
      </c>
      <c r="K79" s="66">
        <f t="shared" si="34"/>
        <v>13</v>
      </c>
      <c r="L79" s="159">
        <v>0</v>
      </c>
      <c r="M79" s="160">
        <v>0</v>
      </c>
      <c r="N79" s="160">
        <v>0</v>
      </c>
      <c r="O79" s="160">
        <v>0</v>
      </c>
      <c r="P79" s="161">
        <v>12</v>
      </c>
      <c r="Q79" s="66">
        <f t="shared" si="35"/>
        <v>12</v>
      </c>
      <c r="R79" s="162">
        <v>1</v>
      </c>
      <c r="S79" s="162">
        <v>0</v>
      </c>
      <c r="T79" s="162">
        <v>0</v>
      </c>
      <c r="U79" s="68">
        <f>K79+Q79+R79+S79+T79</f>
        <v>26</v>
      </c>
      <c r="V79" s="94" t="s">
        <v>333</v>
      </c>
      <c r="W79" s="1"/>
    </row>
    <row r="80" spans="2:24" x14ac:dyDescent="0.25">
      <c r="B80" s="435"/>
      <c r="C80" s="438"/>
      <c r="D80" s="60" t="s">
        <v>413</v>
      </c>
      <c r="E80" s="62" t="s">
        <v>98</v>
      </c>
      <c r="F80" s="314">
        <v>19.368847136934328</v>
      </c>
      <c r="G80" s="315">
        <v>38.737694273868655</v>
      </c>
      <c r="H80" s="315">
        <v>77.47538854773731</v>
      </c>
      <c r="I80" s="315">
        <v>38.737694273868655</v>
      </c>
      <c r="J80" s="313">
        <v>19.368847136934328</v>
      </c>
      <c r="K80" s="351">
        <f t="shared" si="34"/>
        <v>193.68847136934329</v>
      </c>
      <c r="L80" s="311">
        <v>9.5994756430131396</v>
      </c>
      <c r="M80" s="312">
        <v>19.198951286026279</v>
      </c>
      <c r="N80" s="312">
        <v>38.397902572052558</v>
      </c>
      <c r="O80" s="312">
        <v>19.198951286026279</v>
      </c>
      <c r="P80" s="313">
        <v>9.5994756430131396</v>
      </c>
      <c r="Q80" s="351">
        <f t="shared" si="35"/>
        <v>95.994756430131389</v>
      </c>
      <c r="R80" s="307">
        <v>9.6331835880851084</v>
      </c>
      <c r="S80" s="307">
        <v>0</v>
      </c>
      <c r="T80" s="307">
        <v>0</v>
      </c>
      <c r="U80" s="353">
        <f>K80+Q80+R80+S80+T80</f>
        <v>299.31641138755981</v>
      </c>
      <c r="V80" s="95" t="s">
        <v>414</v>
      </c>
      <c r="W80" s="1"/>
    </row>
    <row r="81" spans="2:23" x14ac:dyDescent="0.25">
      <c r="B81" s="435"/>
      <c r="C81" s="438"/>
      <c r="D81" s="60" t="s">
        <v>415</v>
      </c>
      <c r="E81" s="62" t="s">
        <v>98</v>
      </c>
      <c r="F81" s="314">
        <v>0</v>
      </c>
      <c r="G81" s="315">
        <v>0</v>
      </c>
      <c r="H81" s="315">
        <v>0</v>
      </c>
      <c r="I81" s="315">
        <v>0</v>
      </c>
      <c r="J81" s="313">
        <v>1.5046472132592634</v>
      </c>
      <c r="K81" s="351">
        <f t="shared" si="34"/>
        <v>1.5046472132592634</v>
      </c>
      <c r="L81" s="311">
        <v>0.31198474695406891</v>
      </c>
      <c r="M81" s="312">
        <v>0.31198474695406891</v>
      </c>
      <c r="N81" s="312">
        <v>0.31198474695406891</v>
      </c>
      <c r="O81" s="312">
        <v>0.31198474695406891</v>
      </c>
      <c r="P81" s="313">
        <v>7.6526034707607709</v>
      </c>
      <c r="Q81" s="351">
        <f t="shared" si="35"/>
        <v>8.9005424585770463</v>
      </c>
      <c r="R81" s="307">
        <v>8.8837184890124004</v>
      </c>
      <c r="S81" s="307">
        <v>10.147106082497107</v>
      </c>
      <c r="T81" s="307">
        <v>10.147106082497107</v>
      </c>
      <c r="U81" s="353">
        <f>K81+Q81+R81+S81+T81</f>
        <v>39.583120325842927</v>
      </c>
      <c r="V81" s="95" t="s">
        <v>416</v>
      </c>
      <c r="W81" s="1"/>
    </row>
    <row r="82" spans="2:23" ht="15" thickBot="1" x14ac:dyDescent="0.3">
      <c r="B82" s="436"/>
      <c r="C82" s="439"/>
      <c r="D82" s="19" t="s">
        <v>417</v>
      </c>
      <c r="E82" s="63" t="s">
        <v>98</v>
      </c>
      <c r="F82" s="354">
        <f>SUM(F80:F81)</f>
        <v>19.368847136934328</v>
      </c>
      <c r="G82" s="355">
        <f>SUM(G80:G81)</f>
        <v>38.737694273868655</v>
      </c>
      <c r="H82" s="355">
        <f t="shared" ref="H82" si="36">SUM(H80:H81)</f>
        <v>77.47538854773731</v>
      </c>
      <c r="I82" s="355">
        <f t="shared" ref="I82" si="37">SUM(I80:I81)</f>
        <v>38.737694273868655</v>
      </c>
      <c r="J82" s="355">
        <f t="shared" ref="J82" si="38">SUM(J80:J81)</f>
        <v>20.873494350193592</v>
      </c>
      <c r="K82" s="356">
        <f>SUM(K80:K81)</f>
        <v>195.19311858260255</v>
      </c>
      <c r="L82" s="354">
        <f>SUM(L80:L81)</f>
        <v>9.9114603899672087</v>
      </c>
      <c r="M82" s="355">
        <f>SUM(M80:M81)</f>
        <v>19.510936032980347</v>
      </c>
      <c r="N82" s="355">
        <f t="shared" ref="N82" si="39">SUM(N80:N81)</f>
        <v>38.709887319006626</v>
      </c>
      <c r="O82" s="355">
        <f t="shared" ref="O82" si="40">SUM(O80:O81)</f>
        <v>19.510936032980347</v>
      </c>
      <c r="P82" s="348">
        <f t="shared" ref="P82:U82" si="41">SUM(P80:P81)</f>
        <v>17.25207911377391</v>
      </c>
      <c r="Q82" s="356">
        <f t="shared" si="41"/>
        <v>104.89529888870844</v>
      </c>
      <c r="R82" s="356">
        <f t="shared" si="41"/>
        <v>18.516902077097509</v>
      </c>
      <c r="S82" s="356">
        <f t="shared" si="41"/>
        <v>10.147106082497107</v>
      </c>
      <c r="T82" s="356">
        <f t="shared" si="41"/>
        <v>10.147106082497107</v>
      </c>
      <c r="U82" s="357">
        <f t="shared" si="41"/>
        <v>338.89953171340272</v>
      </c>
      <c r="V82" s="96" t="s">
        <v>418</v>
      </c>
      <c r="W82" s="1"/>
    </row>
    <row r="83" spans="2:23" ht="15" thickBot="1" x14ac:dyDescent="0.3">
      <c r="B83" s="30"/>
      <c r="C83" s="134"/>
      <c r="D83" s="3"/>
      <c r="E83" s="134"/>
      <c r="F83" s="134"/>
      <c r="G83" s="134"/>
      <c r="H83" s="134"/>
      <c r="I83" s="134"/>
      <c r="J83" s="134"/>
      <c r="K83" s="134"/>
      <c r="L83" s="134"/>
      <c r="M83" s="134"/>
      <c r="N83" s="134"/>
      <c r="O83" s="134"/>
      <c r="P83" s="134"/>
      <c r="Q83" s="134"/>
      <c r="R83" s="134"/>
      <c r="S83" s="134"/>
      <c r="T83" s="134"/>
      <c r="U83" s="134"/>
      <c r="V83" s="134"/>
      <c r="W83" s="1"/>
    </row>
    <row r="84" spans="2:23" x14ac:dyDescent="0.25">
      <c r="B84" s="441" t="s">
        <v>419</v>
      </c>
      <c r="C84" s="442"/>
      <c r="D84" s="199" t="s">
        <v>353</v>
      </c>
      <c r="E84" s="200" t="s">
        <v>85</v>
      </c>
      <c r="F84" s="193">
        <v>0</v>
      </c>
      <c r="G84" s="187">
        <v>0</v>
      </c>
      <c r="H84" s="187">
        <v>0</v>
      </c>
      <c r="I84" s="187">
        <v>0</v>
      </c>
      <c r="J84" s="190">
        <v>0</v>
      </c>
      <c r="K84" s="65">
        <f t="shared" ref="K84:K96" si="42">SUM(F84:J84)</f>
        <v>0</v>
      </c>
      <c r="L84" s="193">
        <v>0</v>
      </c>
      <c r="M84" s="187">
        <v>0</v>
      </c>
      <c r="N84" s="187">
        <v>0</v>
      </c>
      <c r="O84" s="187">
        <v>0</v>
      </c>
      <c r="P84" s="190">
        <v>0</v>
      </c>
      <c r="Q84" s="65">
        <f t="shared" ref="Q84:Q96" si="43">SUM(L84:P84)</f>
        <v>0</v>
      </c>
      <c r="R84" s="194">
        <v>0</v>
      </c>
      <c r="S84" s="197">
        <v>0</v>
      </c>
      <c r="T84" s="194">
        <v>0</v>
      </c>
      <c r="U84" s="65">
        <f>K84+Q84+R84+S84+T84</f>
        <v>0</v>
      </c>
      <c r="V84" s="259" t="s">
        <v>420</v>
      </c>
      <c r="W84" s="1"/>
    </row>
    <row r="85" spans="2:23" x14ac:dyDescent="0.25">
      <c r="B85" s="443"/>
      <c r="C85" s="444"/>
      <c r="D85" s="18" t="s">
        <v>355</v>
      </c>
      <c r="E85" s="22" t="s">
        <v>109</v>
      </c>
      <c r="F85" s="349">
        <v>0</v>
      </c>
      <c r="G85" s="312">
        <v>0</v>
      </c>
      <c r="H85" s="312">
        <v>0</v>
      </c>
      <c r="I85" s="312">
        <v>0</v>
      </c>
      <c r="J85" s="400">
        <v>0.86</v>
      </c>
      <c r="K85" s="351">
        <f>(SUM(F85:J85))*100</f>
        <v>86</v>
      </c>
      <c r="L85" s="349">
        <v>0</v>
      </c>
      <c r="M85" s="312">
        <v>0</v>
      </c>
      <c r="N85" s="312">
        <v>0</v>
      </c>
      <c r="O85" s="312">
        <v>0</v>
      </c>
      <c r="P85" s="350">
        <v>0</v>
      </c>
      <c r="Q85" s="351">
        <f>(SUM(L85:P85))*100</f>
        <v>0</v>
      </c>
      <c r="R85" s="352">
        <v>0</v>
      </c>
      <c r="S85" s="307">
        <v>0</v>
      </c>
      <c r="T85" s="349">
        <v>0</v>
      </c>
      <c r="U85" s="351">
        <f>(K85+Q85+R85+S85+T85)*100</f>
        <v>8600</v>
      </c>
      <c r="V85" s="95" t="s">
        <v>421</v>
      </c>
      <c r="W85" s="1"/>
    </row>
    <row r="86" spans="2:23" x14ac:dyDescent="0.25">
      <c r="B86" s="443"/>
      <c r="C86" s="444"/>
      <c r="D86" s="18" t="s">
        <v>128</v>
      </c>
      <c r="E86" s="22" t="s">
        <v>109</v>
      </c>
      <c r="F86" s="349">
        <v>0</v>
      </c>
      <c r="G86" s="312">
        <v>0</v>
      </c>
      <c r="H86" s="312">
        <v>0</v>
      </c>
      <c r="I86" s="312">
        <v>0</v>
      </c>
      <c r="J86" s="350">
        <v>0</v>
      </c>
      <c r="K86" s="351">
        <f>(SUM(F86:J86))*100</f>
        <v>0</v>
      </c>
      <c r="L86" s="349">
        <v>0</v>
      </c>
      <c r="M86" s="312">
        <v>0</v>
      </c>
      <c r="N86" s="312">
        <v>0</v>
      </c>
      <c r="O86" s="312">
        <v>0</v>
      </c>
      <c r="P86" s="350">
        <v>0</v>
      </c>
      <c r="Q86" s="351">
        <f>(SUM(L86:P86))*100</f>
        <v>0</v>
      </c>
      <c r="R86" s="352">
        <v>0</v>
      </c>
      <c r="S86" s="307">
        <v>0</v>
      </c>
      <c r="T86" s="349">
        <v>0</v>
      </c>
      <c r="U86" s="351">
        <f>(K86+Q86+R86+S86+T86)*100</f>
        <v>0</v>
      </c>
      <c r="V86" s="95" t="s">
        <v>422</v>
      </c>
      <c r="W86" s="1"/>
    </row>
    <row r="87" spans="2:23" x14ac:dyDescent="0.25">
      <c r="B87" s="443"/>
      <c r="C87" s="444"/>
      <c r="D87" s="18" t="s">
        <v>358</v>
      </c>
      <c r="E87" s="22" t="s">
        <v>85</v>
      </c>
      <c r="F87" s="180">
        <v>0</v>
      </c>
      <c r="G87" s="174">
        <v>0</v>
      </c>
      <c r="H87" s="174">
        <v>0</v>
      </c>
      <c r="I87" s="174">
        <v>0</v>
      </c>
      <c r="J87" s="191">
        <v>49</v>
      </c>
      <c r="K87" s="66">
        <f t="shared" si="42"/>
        <v>49</v>
      </c>
      <c r="L87" s="180">
        <v>0</v>
      </c>
      <c r="M87" s="174">
        <v>0</v>
      </c>
      <c r="N87" s="174">
        <v>0</v>
      </c>
      <c r="O87" s="174">
        <v>0</v>
      </c>
      <c r="P87" s="191">
        <v>0</v>
      </c>
      <c r="Q87" s="66">
        <f t="shared" si="43"/>
        <v>0</v>
      </c>
      <c r="R87" s="195">
        <v>5</v>
      </c>
      <c r="S87" s="176">
        <v>16</v>
      </c>
      <c r="T87" s="195">
        <v>16</v>
      </c>
      <c r="U87" s="66">
        <f t="shared" ref="U87:U95" si="44">K87+Q87+R87+S87+T87</f>
        <v>86</v>
      </c>
      <c r="V87" s="95" t="s">
        <v>423</v>
      </c>
      <c r="W87" s="1"/>
    </row>
    <row r="88" spans="2:23" x14ac:dyDescent="0.25">
      <c r="B88" s="443"/>
      <c r="C88" s="444"/>
      <c r="D88" s="18" t="s">
        <v>360</v>
      </c>
      <c r="E88" s="22" t="s">
        <v>85</v>
      </c>
      <c r="F88" s="180">
        <v>0</v>
      </c>
      <c r="G88" s="174">
        <v>0</v>
      </c>
      <c r="H88" s="174">
        <v>0</v>
      </c>
      <c r="I88" s="174">
        <v>0</v>
      </c>
      <c r="J88" s="191">
        <v>5</v>
      </c>
      <c r="K88" s="66">
        <f t="shared" si="42"/>
        <v>5</v>
      </c>
      <c r="L88" s="180">
        <v>0</v>
      </c>
      <c r="M88" s="174">
        <v>0</v>
      </c>
      <c r="N88" s="174">
        <v>0</v>
      </c>
      <c r="O88" s="174">
        <v>0</v>
      </c>
      <c r="P88" s="191">
        <v>0</v>
      </c>
      <c r="Q88" s="66">
        <f t="shared" si="43"/>
        <v>0</v>
      </c>
      <c r="R88" s="195">
        <v>-2</v>
      </c>
      <c r="S88" s="176">
        <v>0</v>
      </c>
      <c r="T88" s="195">
        <v>1</v>
      </c>
      <c r="U88" s="66">
        <f t="shared" si="44"/>
        <v>4</v>
      </c>
      <c r="V88" s="95" t="s">
        <v>424</v>
      </c>
      <c r="W88" s="1"/>
    </row>
    <row r="89" spans="2:23" ht="18" customHeight="1" x14ac:dyDescent="0.25">
      <c r="B89" s="443"/>
      <c r="C89" s="444"/>
      <c r="D89" s="18" t="s">
        <v>362</v>
      </c>
      <c r="E89" s="22" t="s">
        <v>85</v>
      </c>
      <c r="F89" s="180">
        <v>0</v>
      </c>
      <c r="G89" s="174">
        <v>0</v>
      </c>
      <c r="H89" s="174">
        <v>0</v>
      </c>
      <c r="I89" s="174">
        <v>0</v>
      </c>
      <c r="J89" s="191">
        <v>2</v>
      </c>
      <c r="K89" s="66">
        <f t="shared" si="42"/>
        <v>2</v>
      </c>
      <c r="L89" s="180">
        <v>0</v>
      </c>
      <c r="M89" s="174">
        <v>0</v>
      </c>
      <c r="N89" s="174">
        <v>0</v>
      </c>
      <c r="O89" s="174">
        <v>0</v>
      </c>
      <c r="P89" s="191">
        <v>0</v>
      </c>
      <c r="Q89" s="66">
        <f>SUM(L89:P89)</f>
        <v>0</v>
      </c>
      <c r="R89" s="195">
        <v>0</v>
      </c>
      <c r="S89" s="176">
        <v>0</v>
      </c>
      <c r="T89" s="195">
        <v>1</v>
      </c>
      <c r="U89" s="66">
        <f>K89+Q89+R89+S89+T89</f>
        <v>3</v>
      </c>
      <c r="V89" s="95" t="s">
        <v>425</v>
      </c>
      <c r="W89" s="1"/>
    </row>
    <row r="90" spans="2:23" x14ac:dyDescent="0.25">
      <c r="B90" s="443"/>
      <c r="C90" s="444"/>
      <c r="D90" s="18" t="s">
        <v>364</v>
      </c>
      <c r="E90" s="22" t="s">
        <v>85</v>
      </c>
      <c r="F90" s="180">
        <v>0</v>
      </c>
      <c r="G90" s="174">
        <v>0</v>
      </c>
      <c r="H90" s="174">
        <v>0</v>
      </c>
      <c r="I90" s="174">
        <v>0</v>
      </c>
      <c r="J90" s="191">
        <v>2</v>
      </c>
      <c r="K90" s="66">
        <f t="shared" si="42"/>
        <v>2</v>
      </c>
      <c r="L90" s="180">
        <v>0</v>
      </c>
      <c r="M90" s="174">
        <v>0</v>
      </c>
      <c r="N90" s="174">
        <v>0</v>
      </c>
      <c r="O90" s="174">
        <v>0</v>
      </c>
      <c r="P90" s="191">
        <v>0</v>
      </c>
      <c r="Q90" s="66">
        <f t="shared" si="43"/>
        <v>0</v>
      </c>
      <c r="R90" s="195">
        <v>0</v>
      </c>
      <c r="S90" s="176">
        <v>0</v>
      </c>
      <c r="T90" s="195">
        <v>1</v>
      </c>
      <c r="U90" s="66">
        <f t="shared" si="44"/>
        <v>3</v>
      </c>
      <c r="V90" s="95" t="s">
        <v>426</v>
      </c>
      <c r="W90" s="1"/>
    </row>
    <row r="91" spans="2:23" x14ac:dyDescent="0.25">
      <c r="B91" s="443"/>
      <c r="C91" s="444"/>
      <c r="D91" s="18" t="s">
        <v>366</v>
      </c>
      <c r="E91" s="22" t="s">
        <v>85</v>
      </c>
      <c r="F91" s="180">
        <v>0</v>
      </c>
      <c r="G91" s="174">
        <v>0</v>
      </c>
      <c r="H91" s="174">
        <v>0</v>
      </c>
      <c r="I91" s="174">
        <v>0</v>
      </c>
      <c r="J91" s="191">
        <v>0</v>
      </c>
      <c r="K91" s="66"/>
      <c r="L91" s="180">
        <v>0</v>
      </c>
      <c r="M91" s="174">
        <v>0</v>
      </c>
      <c r="N91" s="174">
        <v>0</v>
      </c>
      <c r="O91" s="174">
        <v>0</v>
      </c>
      <c r="P91" s="191">
        <v>0</v>
      </c>
      <c r="Q91" s="66"/>
      <c r="R91" s="195">
        <v>0</v>
      </c>
      <c r="S91" s="176">
        <v>0</v>
      </c>
      <c r="T91" s="195">
        <v>0</v>
      </c>
      <c r="U91" s="66"/>
      <c r="V91" s="95" t="s">
        <v>427</v>
      </c>
      <c r="W91" s="1"/>
    </row>
    <row r="92" spans="2:23" x14ac:dyDescent="0.25">
      <c r="B92" s="443"/>
      <c r="C92" s="444"/>
      <c r="D92" s="18" t="s">
        <v>368</v>
      </c>
      <c r="E92" s="22" t="s">
        <v>85</v>
      </c>
      <c r="F92" s="180">
        <v>0</v>
      </c>
      <c r="G92" s="174">
        <v>0</v>
      </c>
      <c r="H92" s="174">
        <v>0</v>
      </c>
      <c r="I92" s="174">
        <v>0</v>
      </c>
      <c r="J92" s="191">
        <v>0</v>
      </c>
      <c r="K92" s="66">
        <f t="shared" si="42"/>
        <v>0</v>
      </c>
      <c r="L92" s="180">
        <v>0</v>
      </c>
      <c r="M92" s="174">
        <v>0</v>
      </c>
      <c r="N92" s="174">
        <v>0</v>
      </c>
      <c r="O92" s="174">
        <v>0</v>
      </c>
      <c r="P92" s="191">
        <v>0</v>
      </c>
      <c r="Q92" s="66">
        <f t="shared" si="43"/>
        <v>0</v>
      </c>
      <c r="R92" s="195">
        <v>0</v>
      </c>
      <c r="S92" s="176">
        <v>0</v>
      </c>
      <c r="T92" s="195">
        <v>0</v>
      </c>
      <c r="U92" s="66">
        <f t="shared" si="44"/>
        <v>0</v>
      </c>
      <c r="V92" s="95" t="s">
        <v>428</v>
      </c>
      <c r="W92" s="1"/>
    </row>
    <row r="93" spans="2:23" ht="21" customHeight="1" x14ac:dyDescent="0.25">
      <c r="B93" s="443"/>
      <c r="C93" s="444"/>
      <c r="D93" s="18" t="s">
        <v>370</v>
      </c>
      <c r="E93" s="22" t="s">
        <v>85</v>
      </c>
      <c r="F93" s="180">
        <v>0</v>
      </c>
      <c r="G93" s="174">
        <v>0</v>
      </c>
      <c r="H93" s="174">
        <v>0</v>
      </c>
      <c r="I93" s="174">
        <v>0</v>
      </c>
      <c r="J93" s="191">
        <v>0</v>
      </c>
      <c r="K93" s="66">
        <f t="shared" si="42"/>
        <v>0</v>
      </c>
      <c r="L93" s="180">
        <v>0</v>
      </c>
      <c r="M93" s="174">
        <v>0</v>
      </c>
      <c r="N93" s="174">
        <v>0</v>
      </c>
      <c r="O93" s="174">
        <v>0</v>
      </c>
      <c r="P93" s="191">
        <v>0</v>
      </c>
      <c r="Q93" s="66">
        <f t="shared" si="43"/>
        <v>0</v>
      </c>
      <c r="R93" s="195">
        <v>0</v>
      </c>
      <c r="S93" s="176">
        <v>0</v>
      </c>
      <c r="T93" s="195">
        <v>0</v>
      </c>
      <c r="U93" s="66">
        <f>K93+Q93+R93+S93+T93</f>
        <v>0</v>
      </c>
      <c r="V93" s="95" t="s">
        <v>429</v>
      </c>
      <c r="W93" s="1"/>
    </row>
    <row r="94" spans="2:23" ht="21" customHeight="1" x14ac:dyDescent="0.25">
      <c r="B94" s="443"/>
      <c r="C94" s="444"/>
      <c r="D94" s="18" t="s">
        <v>372</v>
      </c>
      <c r="E94" s="22" t="s">
        <v>373</v>
      </c>
      <c r="F94" s="180"/>
      <c r="G94" s="174"/>
      <c r="H94" s="174"/>
      <c r="I94" s="174"/>
      <c r="J94" s="191"/>
      <c r="K94" s="66">
        <f t="shared" si="42"/>
        <v>0</v>
      </c>
      <c r="L94" s="180"/>
      <c r="M94" s="174"/>
      <c r="N94" s="174"/>
      <c r="O94" s="174"/>
      <c r="P94" s="191"/>
      <c r="Q94" s="66">
        <f t="shared" si="43"/>
        <v>0</v>
      </c>
      <c r="R94" s="195"/>
      <c r="S94" s="176"/>
      <c r="T94" s="195"/>
      <c r="U94" s="66">
        <f t="shared" si="44"/>
        <v>0</v>
      </c>
      <c r="V94" s="189"/>
      <c r="W94" s="1"/>
    </row>
    <row r="95" spans="2:23" ht="21" customHeight="1" x14ac:dyDescent="0.25">
      <c r="B95" s="443"/>
      <c r="C95" s="444"/>
      <c r="D95" s="18" t="s">
        <v>372</v>
      </c>
      <c r="E95" s="22" t="s">
        <v>373</v>
      </c>
      <c r="F95" s="180"/>
      <c r="G95" s="174"/>
      <c r="H95" s="174"/>
      <c r="I95" s="174"/>
      <c r="J95" s="191"/>
      <c r="K95" s="66">
        <f t="shared" si="42"/>
        <v>0</v>
      </c>
      <c r="L95" s="180"/>
      <c r="M95" s="174"/>
      <c r="N95" s="174"/>
      <c r="O95" s="174"/>
      <c r="P95" s="191"/>
      <c r="Q95" s="66">
        <f t="shared" si="43"/>
        <v>0</v>
      </c>
      <c r="R95" s="195"/>
      <c r="S95" s="176"/>
      <c r="T95" s="195"/>
      <c r="U95" s="66">
        <f t="shared" si="44"/>
        <v>0</v>
      </c>
      <c r="V95" s="189"/>
      <c r="W95" s="1"/>
    </row>
    <row r="96" spans="2:23" ht="21" customHeight="1" thickBot="1" x14ac:dyDescent="0.3">
      <c r="B96" s="445"/>
      <c r="C96" s="446"/>
      <c r="D96" s="19" t="s">
        <v>372</v>
      </c>
      <c r="E96" s="63" t="s">
        <v>373</v>
      </c>
      <c r="F96" s="181"/>
      <c r="G96" s="177"/>
      <c r="H96" s="177"/>
      <c r="I96" s="177"/>
      <c r="J96" s="192"/>
      <c r="K96" s="67">
        <f t="shared" si="42"/>
        <v>0</v>
      </c>
      <c r="L96" s="181"/>
      <c r="M96" s="177"/>
      <c r="N96" s="177"/>
      <c r="O96" s="177"/>
      <c r="P96" s="192"/>
      <c r="Q96" s="67">
        <f t="shared" si="43"/>
        <v>0</v>
      </c>
      <c r="R96" s="196"/>
      <c r="S96" s="179"/>
      <c r="T96" s="196"/>
      <c r="U96" s="67">
        <f>K96+Q96+R96+S96+T96</f>
        <v>0</v>
      </c>
      <c r="V96" s="198"/>
      <c r="W96" s="1"/>
    </row>
    <row r="97" spans="1:23" x14ac:dyDescent="0.25">
      <c r="B97" s="5"/>
      <c r="C97" s="6"/>
      <c r="D97" s="6"/>
      <c r="E97" s="14"/>
      <c r="G97" s="137"/>
      <c r="H97" s="137"/>
      <c r="I97" s="137"/>
      <c r="J97" s="137"/>
      <c r="K97" s="137"/>
      <c r="L97" s="137"/>
      <c r="M97" s="137"/>
      <c r="N97" s="137"/>
      <c r="O97" s="137"/>
      <c r="P97" s="137"/>
      <c r="Q97" s="137"/>
      <c r="R97" s="137"/>
      <c r="S97" s="137"/>
      <c r="T97" s="137"/>
      <c r="U97" s="137"/>
      <c r="V97" s="97"/>
      <c r="W97" s="1"/>
    </row>
    <row r="98" spans="1:23" ht="15" thickBot="1" x14ac:dyDescent="0.3">
      <c r="B98" s="5"/>
      <c r="C98" s="6"/>
      <c r="D98" s="6"/>
      <c r="E98" s="14"/>
      <c r="G98" s="137"/>
      <c r="H98" s="137"/>
      <c r="I98" s="137"/>
      <c r="J98" s="137"/>
      <c r="K98" s="137"/>
      <c r="L98" s="137"/>
      <c r="M98" s="137"/>
      <c r="N98" s="137"/>
      <c r="O98" s="137"/>
      <c r="P98" s="137"/>
      <c r="Q98" s="137"/>
      <c r="R98" s="137"/>
      <c r="S98" s="137"/>
      <c r="T98" s="137"/>
      <c r="U98" s="137"/>
      <c r="V98" s="97"/>
      <c r="W98" s="1"/>
    </row>
    <row r="99" spans="1:23" customFormat="1" ht="18" x14ac:dyDescent="0.3">
      <c r="B99" s="76"/>
      <c r="C99" s="78" t="s">
        <v>430</v>
      </c>
      <c r="D99" s="86"/>
      <c r="E99" s="79"/>
      <c r="F99" s="79"/>
      <c r="G99" s="79"/>
      <c r="H99" s="79"/>
      <c r="I99" s="79"/>
      <c r="J99" s="79"/>
      <c r="K99" s="79"/>
      <c r="L99" s="79"/>
      <c r="M99" s="79"/>
      <c r="N99" s="79"/>
      <c r="O99" s="79"/>
      <c r="P99" s="79"/>
      <c r="Q99" s="79"/>
      <c r="R99" s="79"/>
      <c r="S99" s="79"/>
      <c r="T99" s="79"/>
      <c r="U99" s="79"/>
      <c r="V99" s="93"/>
    </row>
    <row r="100" spans="1:23" customFormat="1" ht="14.7" customHeight="1" thickBot="1" x14ac:dyDescent="0.3">
      <c r="B100" s="82"/>
      <c r="C100" s="426" t="s">
        <v>431</v>
      </c>
      <c r="D100" s="426"/>
      <c r="E100" s="426"/>
      <c r="F100" s="426"/>
      <c r="G100" s="426"/>
      <c r="H100" s="426"/>
      <c r="I100" s="426"/>
      <c r="J100" s="426"/>
      <c r="K100" s="426"/>
      <c r="L100" s="426"/>
      <c r="M100" s="426"/>
      <c r="N100" s="426"/>
      <c r="O100" s="426"/>
      <c r="P100" s="426"/>
      <c r="Q100" s="426"/>
      <c r="R100" s="426"/>
      <c r="S100" s="426"/>
      <c r="T100" s="426"/>
      <c r="U100" s="426"/>
      <c r="V100" s="427"/>
    </row>
    <row r="101" spans="1:23" x14ac:dyDescent="0.25">
      <c r="B101" s="5"/>
      <c r="C101" s="90"/>
      <c r="D101" s="90"/>
      <c r="E101" s="90"/>
      <c r="F101" s="90"/>
      <c r="G101" s="90"/>
      <c r="H101" s="90"/>
      <c r="I101" s="90"/>
      <c r="J101" s="90"/>
      <c r="K101" s="90"/>
      <c r="L101" s="90"/>
      <c r="M101" s="90"/>
      <c r="N101" s="90"/>
      <c r="O101" s="90"/>
      <c r="P101" s="90"/>
      <c r="Q101" s="90"/>
      <c r="R101" s="90"/>
      <c r="S101" s="90"/>
      <c r="T101" s="90"/>
      <c r="U101" s="90"/>
      <c r="V101" s="100"/>
      <c r="W101" s="1"/>
    </row>
    <row r="102" spans="1:23" customFormat="1" ht="3.75" customHeight="1" thickBot="1" x14ac:dyDescent="0.35">
      <c r="B102" s="11"/>
      <c r="C102" s="23"/>
      <c r="V102" s="101"/>
    </row>
    <row r="103" spans="1:23" s="2" customFormat="1" ht="59.7" customHeight="1" thickBot="1" x14ac:dyDescent="0.3">
      <c r="B103" s="52">
        <v>4</v>
      </c>
      <c r="C103" s="53" t="s">
        <v>432</v>
      </c>
      <c r="D103" s="52" t="s">
        <v>62</v>
      </c>
      <c r="E103" s="52" t="s">
        <v>322</v>
      </c>
      <c r="F103" s="51" t="s">
        <v>65</v>
      </c>
      <c r="G103" s="157" t="s">
        <v>66</v>
      </c>
      <c r="H103" s="157" t="s">
        <v>67</v>
      </c>
      <c r="I103" s="157" t="s">
        <v>68</v>
      </c>
      <c r="J103" s="158" t="s">
        <v>69</v>
      </c>
      <c r="K103" s="58" t="s">
        <v>70</v>
      </c>
      <c r="L103" s="130" t="s">
        <v>71</v>
      </c>
      <c r="M103" s="56" t="s">
        <v>72</v>
      </c>
      <c r="N103" s="56" t="s">
        <v>73</v>
      </c>
      <c r="O103" s="56" t="s">
        <v>74</v>
      </c>
      <c r="P103" s="64" t="s">
        <v>75</v>
      </c>
      <c r="Q103" s="58" t="s">
        <v>323</v>
      </c>
      <c r="R103" s="58" t="s">
        <v>324</v>
      </c>
      <c r="S103" s="58" t="s">
        <v>325</v>
      </c>
      <c r="T103" s="58" t="s">
        <v>326</v>
      </c>
      <c r="U103" s="58" t="s">
        <v>80</v>
      </c>
      <c r="V103" s="70" t="s">
        <v>327</v>
      </c>
    </row>
    <row r="104" spans="1:23" x14ac:dyDescent="0.25">
      <c r="A104" s="92"/>
      <c r="B104" s="437"/>
      <c r="C104" s="434" t="s">
        <v>433</v>
      </c>
      <c r="D104" s="156" t="s">
        <v>434</v>
      </c>
      <c r="E104" s="140" t="s">
        <v>85</v>
      </c>
      <c r="F104" s="168">
        <v>749</v>
      </c>
      <c r="G104" s="168">
        <v>749</v>
      </c>
      <c r="H104" s="168">
        <v>749</v>
      </c>
      <c r="I104" s="168">
        <v>749</v>
      </c>
      <c r="J104" s="169">
        <v>749</v>
      </c>
      <c r="K104" s="66">
        <f>SUM(F104:J104)</f>
        <v>3745</v>
      </c>
      <c r="L104" s="167">
        <v>749</v>
      </c>
      <c r="M104" s="168">
        <v>749</v>
      </c>
      <c r="N104" s="168">
        <v>749</v>
      </c>
      <c r="O104" s="168">
        <v>749</v>
      </c>
      <c r="P104" s="169">
        <v>749</v>
      </c>
      <c r="Q104" s="65">
        <f t="shared" ref="Q104:Q108" si="45">SUM(L104:P104)</f>
        <v>3745</v>
      </c>
      <c r="R104" s="175">
        <v>749</v>
      </c>
      <c r="S104" s="175">
        <v>749</v>
      </c>
      <c r="T104" s="175">
        <v>749</v>
      </c>
      <c r="U104" s="68">
        <f>SUM(K104,Q104,R104,S104,T104)</f>
        <v>9737</v>
      </c>
      <c r="V104" s="94" t="s">
        <v>435</v>
      </c>
      <c r="W104" s="1"/>
    </row>
    <row r="105" spans="1:23" ht="28.8" x14ac:dyDescent="0.25">
      <c r="A105" s="92"/>
      <c r="B105" s="438"/>
      <c r="C105" s="435"/>
      <c r="D105" s="31" t="s">
        <v>436</v>
      </c>
      <c r="E105" s="62" t="s">
        <v>85</v>
      </c>
      <c r="F105" s="174">
        <v>0</v>
      </c>
      <c r="G105" s="174">
        <v>0</v>
      </c>
      <c r="H105" s="174">
        <v>0</v>
      </c>
      <c r="I105" s="174">
        <v>0</v>
      </c>
      <c r="J105" s="169">
        <v>0</v>
      </c>
      <c r="K105" s="66">
        <f t="shared" ref="K105:K108" si="46">SUM(F105:J105)</f>
        <v>0</v>
      </c>
      <c r="L105" s="167">
        <v>0</v>
      </c>
      <c r="M105" s="168">
        <v>0</v>
      </c>
      <c r="N105" s="168">
        <v>0</v>
      </c>
      <c r="O105" s="168">
        <v>0</v>
      </c>
      <c r="P105" s="169">
        <v>0</v>
      </c>
      <c r="Q105" s="66">
        <f t="shared" si="45"/>
        <v>0</v>
      </c>
      <c r="R105" s="175">
        <v>0</v>
      </c>
      <c r="S105" s="175">
        <v>0</v>
      </c>
      <c r="T105" s="175">
        <v>0</v>
      </c>
      <c r="U105" s="68">
        <f t="shared" ref="U105:U106" si="47">SUM(K105,Q105,R105,S105,T105)</f>
        <v>0</v>
      </c>
      <c r="V105" s="94" t="s">
        <v>437</v>
      </c>
      <c r="W105" s="1"/>
    </row>
    <row r="106" spans="1:23" ht="28.8" x14ac:dyDescent="0.25">
      <c r="A106" s="92"/>
      <c r="B106" s="438"/>
      <c r="C106" s="435"/>
      <c r="D106" s="31" t="s">
        <v>438</v>
      </c>
      <c r="E106" s="62" t="s">
        <v>85</v>
      </c>
      <c r="F106" s="174">
        <v>346</v>
      </c>
      <c r="G106" s="174">
        <v>346</v>
      </c>
      <c r="H106" s="174">
        <v>346</v>
      </c>
      <c r="I106" s="174">
        <v>346</v>
      </c>
      <c r="J106" s="169">
        <v>274</v>
      </c>
      <c r="K106" s="66">
        <f>SUM(F106:J106)</f>
        <v>1658</v>
      </c>
      <c r="L106" s="167">
        <v>274</v>
      </c>
      <c r="M106" s="168">
        <v>274</v>
      </c>
      <c r="N106" s="168">
        <v>274</v>
      </c>
      <c r="O106" s="168">
        <v>274</v>
      </c>
      <c r="P106" s="169">
        <v>126</v>
      </c>
      <c r="Q106" s="66">
        <f>SUM(L106:P106)</f>
        <v>1222</v>
      </c>
      <c r="R106" s="175">
        <v>17</v>
      </c>
      <c r="S106" s="175">
        <v>0</v>
      </c>
      <c r="T106" s="175">
        <v>0</v>
      </c>
      <c r="U106" s="68">
        <f t="shared" si="47"/>
        <v>2897</v>
      </c>
      <c r="V106" s="94" t="s">
        <v>439</v>
      </c>
      <c r="W106" s="1"/>
    </row>
    <row r="107" spans="1:23" x14ac:dyDescent="0.25">
      <c r="A107" s="92"/>
      <c r="B107" s="438"/>
      <c r="C107" s="435"/>
      <c r="D107" s="250" t="s">
        <v>440</v>
      </c>
      <c r="E107" s="62" t="s">
        <v>98</v>
      </c>
      <c r="F107" s="314">
        <v>2.8329210211653311</v>
      </c>
      <c r="G107" s="315">
        <v>5.6658420423306621</v>
      </c>
      <c r="H107" s="315">
        <v>11.331684084661324</v>
      </c>
      <c r="I107" s="315">
        <v>5.6658420423306621</v>
      </c>
      <c r="J107" s="313">
        <v>2.8329210211653311</v>
      </c>
      <c r="K107" s="351">
        <f t="shared" si="46"/>
        <v>28.329210211653312</v>
      </c>
      <c r="L107" s="311">
        <v>6.2961151931291672</v>
      </c>
      <c r="M107" s="312">
        <v>12.592230386258334</v>
      </c>
      <c r="N107" s="312">
        <v>25.184460772516669</v>
      </c>
      <c r="O107" s="312">
        <v>12.592230386258334</v>
      </c>
      <c r="P107" s="313">
        <v>6.2961151931291672</v>
      </c>
      <c r="Q107" s="351">
        <f t="shared" si="45"/>
        <v>62.961151931291674</v>
      </c>
      <c r="R107" s="307">
        <v>37.524007240548485</v>
      </c>
      <c r="S107" s="307">
        <v>7.5500331155592875</v>
      </c>
      <c r="T107" s="307">
        <v>0</v>
      </c>
      <c r="U107" s="353">
        <f>SUM(K107,Q107,R107,S107,T107)</f>
        <v>136.36440249905274</v>
      </c>
      <c r="V107" s="95" t="s">
        <v>441</v>
      </c>
      <c r="W107" s="1"/>
    </row>
    <row r="108" spans="1:23" x14ac:dyDescent="0.25">
      <c r="A108" s="92"/>
      <c r="B108" s="438"/>
      <c r="C108" s="435"/>
      <c r="D108" s="250" t="s">
        <v>442</v>
      </c>
      <c r="E108" s="62" t="s">
        <v>98</v>
      </c>
      <c r="F108" s="314">
        <v>0</v>
      </c>
      <c r="G108" s="315">
        <v>0</v>
      </c>
      <c r="H108" s="315">
        <v>0</v>
      </c>
      <c r="I108" s="315">
        <v>0</v>
      </c>
      <c r="J108" s="313">
        <v>0</v>
      </c>
      <c r="K108" s="351">
        <f t="shared" si="46"/>
        <v>0</v>
      </c>
      <c r="L108" s="311">
        <v>0</v>
      </c>
      <c r="M108" s="312">
        <v>0</v>
      </c>
      <c r="N108" s="312">
        <v>0</v>
      </c>
      <c r="O108" s="312">
        <v>0</v>
      </c>
      <c r="P108" s="313">
        <v>0</v>
      </c>
      <c r="Q108" s="351">
        <f t="shared" si="45"/>
        <v>0</v>
      </c>
      <c r="R108" s="307">
        <v>0</v>
      </c>
      <c r="S108" s="307">
        <v>0</v>
      </c>
      <c r="T108" s="307">
        <v>0</v>
      </c>
      <c r="U108" s="353">
        <f>SUM(K108,Q108,R108,S108,T108)</f>
        <v>0</v>
      </c>
      <c r="V108" s="95" t="s">
        <v>443</v>
      </c>
      <c r="W108" s="1"/>
    </row>
    <row r="109" spans="1:23" ht="15" thickBot="1" x14ac:dyDescent="0.3">
      <c r="A109" s="92"/>
      <c r="B109" s="439"/>
      <c r="C109" s="436"/>
      <c r="D109" s="251" t="s">
        <v>444</v>
      </c>
      <c r="E109" s="63" t="s">
        <v>98</v>
      </c>
      <c r="F109" s="354">
        <f>SUM(F107:F108)</f>
        <v>2.8329210211653311</v>
      </c>
      <c r="G109" s="355">
        <f>SUM(G107:G108)</f>
        <v>5.6658420423306621</v>
      </c>
      <c r="H109" s="355">
        <f t="shared" ref="H109" si="48">SUM(H107:H108)</f>
        <v>11.331684084661324</v>
      </c>
      <c r="I109" s="355">
        <f t="shared" ref="I109" si="49">SUM(I107:I108)</f>
        <v>5.6658420423306621</v>
      </c>
      <c r="J109" s="355">
        <f t="shared" ref="J109" si="50">SUM(J107:J108)</f>
        <v>2.8329210211653311</v>
      </c>
      <c r="K109" s="356">
        <f>SUM(K107:K108)</f>
        <v>28.329210211653312</v>
      </c>
      <c r="L109" s="354">
        <f>SUM(L107:L108)</f>
        <v>6.2961151931291672</v>
      </c>
      <c r="M109" s="355">
        <f>SUM(M107:M108)</f>
        <v>12.592230386258334</v>
      </c>
      <c r="N109" s="355">
        <f t="shared" ref="N109" si="51">SUM(N107:N108)</f>
        <v>25.184460772516669</v>
      </c>
      <c r="O109" s="355">
        <f t="shared" ref="O109" si="52">SUM(O107:O108)</f>
        <v>12.592230386258334</v>
      </c>
      <c r="P109" s="348">
        <f t="shared" ref="P109:U109" si="53">SUM(P107:P108)</f>
        <v>6.2961151931291672</v>
      </c>
      <c r="Q109" s="356">
        <f t="shared" si="53"/>
        <v>62.961151931291674</v>
      </c>
      <c r="R109" s="356">
        <f t="shared" si="53"/>
        <v>37.524007240548485</v>
      </c>
      <c r="S109" s="356">
        <f t="shared" si="53"/>
        <v>7.5500331155592875</v>
      </c>
      <c r="T109" s="356">
        <f t="shared" si="53"/>
        <v>0</v>
      </c>
      <c r="U109" s="357">
        <f t="shared" si="53"/>
        <v>136.36440249905274</v>
      </c>
      <c r="V109" s="96" t="s">
        <v>445</v>
      </c>
      <c r="W109" s="1"/>
    </row>
    <row r="110" spans="1:23" customFormat="1" x14ac:dyDescent="0.3">
      <c r="B110" s="11"/>
      <c r="C110" s="23"/>
      <c r="E110" s="14"/>
      <c r="V110" s="102"/>
    </row>
    <row r="111" spans="1:23" customFormat="1" ht="15" thickBot="1" x14ac:dyDescent="0.35">
      <c r="B111" s="11"/>
      <c r="C111" s="23"/>
      <c r="E111" s="14"/>
      <c r="V111" s="102"/>
    </row>
    <row r="112" spans="1:23" customFormat="1" ht="18" x14ac:dyDescent="0.3">
      <c r="B112" s="76"/>
      <c r="C112" s="78" t="s">
        <v>446</v>
      </c>
      <c r="D112" s="86"/>
      <c r="E112" s="79"/>
      <c r="F112" s="79"/>
      <c r="G112" s="79"/>
      <c r="H112" s="79"/>
      <c r="I112" s="79"/>
      <c r="J112" s="79"/>
      <c r="K112" s="79"/>
      <c r="L112" s="79"/>
      <c r="M112" s="79"/>
      <c r="N112" s="79"/>
      <c r="O112" s="79"/>
      <c r="P112" s="79"/>
      <c r="Q112" s="79"/>
      <c r="R112" s="79"/>
      <c r="S112" s="79"/>
      <c r="T112" s="79"/>
      <c r="U112" s="79"/>
      <c r="V112" s="93"/>
    </row>
    <row r="113" spans="2:23" customFormat="1" ht="22.35" customHeight="1" thickBot="1" x14ac:dyDescent="0.3">
      <c r="B113" s="82"/>
      <c r="C113" s="426" t="s">
        <v>447</v>
      </c>
      <c r="D113" s="426"/>
      <c r="E113" s="426"/>
      <c r="F113" s="426"/>
      <c r="G113" s="426"/>
      <c r="H113" s="426"/>
      <c r="I113" s="426"/>
      <c r="J113" s="426"/>
      <c r="K113" s="426"/>
      <c r="L113" s="426"/>
      <c r="M113" s="426"/>
      <c r="N113" s="426"/>
      <c r="O113" s="426"/>
      <c r="P113" s="426"/>
      <c r="Q113" s="426"/>
      <c r="R113" s="426"/>
      <c r="S113" s="426"/>
      <c r="T113" s="426"/>
      <c r="U113" s="426"/>
      <c r="V113" s="427"/>
    </row>
    <row r="114" spans="2:23" x14ac:dyDescent="0.25">
      <c r="B114" s="5"/>
      <c r="C114" s="90"/>
      <c r="D114" s="90"/>
      <c r="E114" s="90"/>
      <c r="F114" s="90"/>
      <c r="G114" s="90"/>
      <c r="H114" s="90"/>
      <c r="I114" s="90"/>
      <c r="J114" s="90"/>
      <c r="K114" s="90"/>
      <c r="L114" s="90"/>
      <c r="M114" s="90"/>
      <c r="N114" s="90"/>
      <c r="O114" s="90"/>
      <c r="P114" s="90"/>
      <c r="Q114" s="90"/>
      <c r="R114" s="90"/>
      <c r="S114" s="90"/>
      <c r="T114" s="90"/>
      <c r="U114" s="90"/>
      <c r="V114" s="100"/>
      <c r="W114" s="1"/>
    </row>
    <row r="115" spans="2:23" customFormat="1" ht="3.75" customHeight="1" thickBot="1" x14ac:dyDescent="0.35">
      <c r="B115" s="11"/>
      <c r="C115" s="23"/>
      <c r="V115" s="101"/>
    </row>
    <row r="116" spans="2:23" s="2" customFormat="1" ht="57.45" customHeight="1" thickBot="1" x14ac:dyDescent="0.3">
      <c r="B116" s="52">
        <v>5</v>
      </c>
      <c r="C116" s="53" t="s">
        <v>448</v>
      </c>
      <c r="D116" s="51" t="s">
        <v>62</v>
      </c>
      <c r="E116" s="58" t="s">
        <v>322</v>
      </c>
      <c r="F116" s="73" t="s">
        <v>65</v>
      </c>
      <c r="G116" s="56" t="s">
        <v>66</v>
      </c>
      <c r="H116" s="56" t="s">
        <v>67</v>
      </c>
      <c r="I116" s="56" t="s">
        <v>68</v>
      </c>
      <c r="J116" s="64" t="s">
        <v>69</v>
      </c>
      <c r="K116" s="58" t="s">
        <v>70</v>
      </c>
      <c r="L116" s="130" t="s">
        <v>71</v>
      </c>
      <c r="M116" s="56" t="s">
        <v>72</v>
      </c>
      <c r="N116" s="56" t="s">
        <v>73</v>
      </c>
      <c r="O116" s="56" t="s">
        <v>74</v>
      </c>
      <c r="P116" s="64" t="s">
        <v>75</v>
      </c>
      <c r="Q116" s="58" t="s">
        <v>323</v>
      </c>
      <c r="R116" s="58" t="s">
        <v>324</v>
      </c>
      <c r="S116" s="58" t="s">
        <v>325</v>
      </c>
      <c r="T116" s="58" t="s">
        <v>326</v>
      </c>
      <c r="U116" s="58" t="s">
        <v>80</v>
      </c>
      <c r="V116" s="70" t="s">
        <v>327</v>
      </c>
    </row>
    <row r="117" spans="2:23" ht="24.75" customHeight="1" thickBot="1" x14ac:dyDescent="0.3">
      <c r="B117" s="107"/>
      <c r="C117" s="129"/>
      <c r="D117" s="19" t="s">
        <v>449</v>
      </c>
      <c r="E117" s="63" t="s">
        <v>450</v>
      </c>
      <c r="F117" s="323">
        <v>-15447.679629769245</v>
      </c>
      <c r="G117" s="324">
        <v>-17378.651263131076</v>
      </c>
      <c r="H117" s="324">
        <v>-19264.21245355214</v>
      </c>
      <c r="I117" s="324">
        <v>-21107.072877668823</v>
      </c>
      <c r="J117" s="325">
        <v>-22969.555098117937</v>
      </c>
      <c r="K117" s="67">
        <f>SUM(F117:J117)</f>
        <v>-96167.171322239228</v>
      </c>
      <c r="L117" s="323">
        <v>-24783.496731925636</v>
      </c>
      <c r="M117" s="324">
        <v>-26653.500640968847</v>
      </c>
      <c r="N117" s="324">
        <v>-28593.488956931054</v>
      </c>
      <c r="O117" s="324">
        <v>-30552.211416534461</v>
      </c>
      <c r="P117" s="325">
        <v>-32510.186379134728</v>
      </c>
      <c r="Q117" s="67">
        <f>SUM(L117:P117)</f>
        <v>-143092.88412549475</v>
      </c>
      <c r="R117" s="326">
        <v>-193143.36799468956</v>
      </c>
      <c r="S117" s="326">
        <v>-243735.69375403566</v>
      </c>
      <c r="T117" s="326">
        <v>-288463.39161955751</v>
      </c>
      <c r="U117" s="69">
        <f>SUM(K117,Q117,R117,S117,T117)</f>
        <v>-964602.50881601672</v>
      </c>
      <c r="V117" s="96" t="s">
        <v>451</v>
      </c>
      <c r="W117" s="1"/>
    </row>
    <row r="118" spans="2:23" customFormat="1" ht="10.5" customHeight="1" thickBot="1" x14ac:dyDescent="0.35">
      <c r="B118" s="11"/>
      <c r="C118" s="23"/>
      <c r="V118" s="101"/>
    </row>
    <row r="119" spans="2:23" s="2" customFormat="1" ht="56.7" customHeight="1" thickBot="1" x14ac:dyDescent="0.3">
      <c r="B119" s="52">
        <v>6</v>
      </c>
      <c r="C119" s="53" t="s">
        <v>452</v>
      </c>
      <c r="D119" s="51" t="s">
        <v>62</v>
      </c>
      <c r="E119" s="58" t="s">
        <v>322</v>
      </c>
      <c r="F119" s="130" t="s">
        <v>65</v>
      </c>
      <c r="G119" s="56" t="s">
        <v>66</v>
      </c>
      <c r="H119" s="56" t="s">
        <v>67</v>
      </c>
      <c r="I119" s="56" t="s">
        <v>68</v>
      </c>
      <c r="J119" s="64" t="s">
        <v>69</v>
      </c>
      <c r="K119" s="58" t="s">
        <v>70</v>
      </c>
      <c r="L119" s="130" t="s">
        <v>71</v>
      </c>
      <c r="M119" s="56" t="s">
        <v>72</v>
      </c>
      <c r="N119" s="56" t="s">
        <v>73</v>
      </c>
      <c r="O119" s="56" t="s">
        <v>74</v>
      </c>
      <c r="P119" s="64" t="s">
        <v>75</v>
      </c>
      <c r="Q119" s="58" t="s">
        <v>323</v>
      </c>
      <c r="R119" s="58" t="s">
        <v>324</v>
      </c>
      <c r="S119" s="58" t="s">
        <v>325</v>
      </c>
      <c r="T119" s="58" t="s">
        <v>326</v>
      </c>
      <c r="U119" s="58" t="s">
        <v>80</v>
      </c>
      <c r="V119" s="70" t="s">
        <v>327</v>
      </c>
    </row>
    <row r="120" spans="2:23" ht="24" customHeight="1" thickBot="1" x14ac:dyDescent="0.3">
      <c r="B120" s="107"/>
      <c r="C120" s="107"/>
      <c r="D120" s="19" t="s">
        <v>453</v>
      </c>
      <c r="E120" s="63" t="s">
        <v>450</v>
      </c>
      <c r="F120" s="323">
        <v>-11158.799372899501</v>
      </c>
      <c r="G120" s="324">
        <v>-22317.598745799001</v>
      </c>
      <c r="H120" s="324">
        <v>-44635.197491598003</v>
      </c>
      <c r="I120" s="324">
        <v>-22317.598745799001</v>
      </c>
      <c r="J120" s="325">
        <v>-11158.799372899501</v>
      </c>
      <c r="K120" s="67">
        <f>SUM(F120:J120)</f>
        <v>-111587.993728995</v>
      </c>
      <c r="L120" s="323">
        <v>-66890.286706389379</v>
      </c>
      <c r="M120" s="324">
        <v>-133780.57341277876</v>
      </c>
      <c r="N120" s="324">
        <v>-267561.14682555752</v>
      </c>
      <c r="O120" s="324">
        <v>-133780.57341277876</v>
      </c>
      <c r="P120" s="325">
        <v>-66890.286706389379</v>
      </c>
      <c r="Q120" s="67">
        <f>SUM(L120:P120)</f>
        <v>-668902.86706389382</v>
      </c>
      <c r="R120" s="326">
        <v>-825730.86527216027</v>
      </c>
      <c r="S120" s="326">
        <v>-1125735.0755850771</v>
      </c>
      <c r="T120" s="326">
        <v>-1241633.2249010548</v>
      </c>
      <c r="U120" s="69">
        <f>SUM(K120,Q120,R120,S120,T120)</f>
        <v>-3973590.0265511805</v>
      </c>
      <c r="V120" s="96" t="s">
        <v>454</v>
      </c>
      <c r="W120" s="1"/>
    </row>
    <row r="121" spans="2:23" ht="14.7" customHeight="1" x14ac:dyDescent="0.25">
      <c r="B121" s="1"/>
      <c r="C121" s="1"/>
      <c r="Q121" s="1"/>
      <c r="T121" s="1"/>
      <c r="U121" s="1"/>
      <c r="V121" s="103"/>
      <c r="W121" s="1"/>
    </row>
    <row r="122" spans="2:23" ht="14.7" customHeight="1" thickBot="1" x14ac:dyDescent="0.3">
      <c r="B122" s="26"/>
      <c r="C122" s="26"/>
      <c r="D122" s="26"/>
      <c r="E122" s="26"/>
      <c r="F122" s="26"/>
      <c r="G122" s="26"/>
      <c r="H122" s="26"/>
      <c r="I122" s="26"/>
      <c r="J122" s="26"/>
      <c r="K122" s="26"/>
      <c r="L122" s="4"/>
      <c r="M122" s="4"/>
      <c r="N122" s="4"/>
      <c r="O122" s="4"/>
      <c r="P122" s="4"/>
      <c r="Q122" s="4"/>
      <c r="R122" s="4"/>
      <c r="S122" s="4"/>
      <c r="T122" s="4"/>
      <c r="U122" s="4"/>
      <c r="V122" s="103"/>
      <c r="W122" s="1"/>
    </row>
    <row r="123" spans="2:23" customFormat="1" ht="18" x14ac:dyDescent="0.25">
      <c r="B123" s="84"/>
      <c r="C123" s="78" t="s">
        <v>455</v>
      </c>
      <c r="D123" s="80"/>
      <c r="E123" s="80"/>
      <c r="F123" s="80"/>
      <c r="G123" s="80"/>
      <c r="H123" s="80"/>
      <c r="I123" s="80"/>
      <c r="J123" s="80"/>
      <c r="K123" s="81"/>
      <c r="L123" s="4"/>
      <c r="M123" s="4"/>
      <c r="N123" s="4"/>
      <c r="O123" s="4"/>
      <c r="P123" s="4"/>
      <c r="Q123" s="4"/>
      <c r="R123" s="4"/>
      <c r="S123" s="4"/>
      <c r="T123" s="4"/>
      <c r="U123" s="4"/>
      <c r="V123" s="104"/>
    </row>
    <row r="124" spans="2:23" customFormat="1" ht="46.5" customHeight="1" thickBot="1" x14ac:dyDescent="0.3">
      <c r="B124" s="85"/>
      <c r="C124" s="450" t="s">
        <v>456</v>
      </c>
      <c r="D124" s="450"/>
      <c r="E124" s="450"/>
      <c r="F124" s="450"/>
      <c r="G124" s="450"/>
      <c r="H124" s="127"/>
      <c r="I124" s="127"/>
      <c r="J124" s="127"/>
      <c r="K124" s="128"/>
      <c r="L124" s="4"/>
      <c r="M124" s="4"/>
      <c r="N124" s="4"/>
      <c r="O124" s="4"/>
      <c r="P124" s="4"/>
      <c r="Q124" s="4"/>
      <c r="R124" s="4"/>
      <c r="S124" s="4"/>
      <c r="T124" s="4"/>
      <c r="U124" s="4"/>
      <c r="V124" s="104"/>
    </row>
    <row r="125" spans="2:23" customFormat="1" ht="15.6" thickBot="1" x14ac:dyDescent="0.3">
      <c r="B125" s="57"/>
      <c r="C125" s="24"/>
      <c r="D125" s="24"/>
      <c r="E125" s="24"/>
      <c r="F125" s="24"/>
      <c r="G125" s="24"/>
      <c r="H125" s="24"/>
      <c r="I125" s="24"/>
      <c r="J125" s="24"/>
      <c r="K125" s="24"/>
      <c r="L125" s="4"/>
      <c r="M125" s="4"/>
      <c r="N125" s="4"/>
      <c r="O125" s="4"/>
      <c r="P125" s="4"/>
      <c r="Q125" s="4"/>
      <c r="R125" s="4"/>
      <c r="S125" s="4"/>
      <c r="T125" s="4"/>
      <c r="U125" s="4"/>
      <c r="V125" s="104"/>
    </row>
    <row r="126" spans="2:23" s="4" customFormat="1" ht="58.2" thickBot="1" x14ac:dyDescent="0.35">
      <c r="B126" s="54">
        <v>7</v>
      </c>
      <c r="C126" s="51" t="s">
        <v>457</v>
      </c>
      <c r="D126" s="51" t="s">
        <v>458</v>
      </c>
      <c r="E126" s="51" t="s">
        <v>459</v>
      </c>
      <c r="F126" s="74" t="s">
        <v>460</v>
      </c>
      <c r="G126" s="51" t="s">
        <v>461</v>
      </c>
      <c r="H126" s="51" t="s">
        <v>462</v>
      </c>
      <c r="I126" s="51" t="s">
        <v>463</v>
      </c>
      <c r="J126" s="51" t="s">
        <v>464</v>
      </c>
      <c r="K126" s="52" t="s">
        <v>465</v>
      </c>
      <c r="V126" s="105"/>
    </row>
    <row r="127" spans="2:23" s="4" customFormat="1" ht="115.2" x14ac:dyDescent="0.3">
      <c r="B127" s="327">
        <v>1</v>
      </c>
      <c r="C127" s="187" t="s">
        <v>466</v>
      </c>
      <c r="D127" s="187" t="s">
        <v>467</v>
      </c>
      <c r="E127" s="187" t="s">
        <v>468</v>
      </c>
      <c r="F127" s="331">
        <v>297.21129019799997</v>
      </c>
      <c r="G127" s="331">
        <v>319.65670843999999</v>
      </c>
      <c r="H127" s="332" t="s">
        <v>469</v>
      </c>
      <c r="I127" s="187" t="s">
        <v>470</v>
      </c>
      <c r="J127" s="187" t="s">
        <v>471</v>
      </c>
      <c r="K127" s="279" t="s">
        <v>472</v>
      </c>
      <c r="V127" s="105"/>
    </row>
    <row r="128" spans="2:23" s="4" customFormat="1" ht="115.2" x14ac:dyDescent="0.3">
      <c r="B128" s="328">
        <v>2</v>
      </c>
      <c r="C128" s="174" t="s">
        <v>473</v>
      </c>
      <c r="D128" s="174" t="s">
        <v>474</v>
      </c>
      <c r="E128" s="174" t="s">
        <v>468</v>
      </c>
      <c r="F128" s="312">
        <v>84.611606711999997</v>
      </c>
      <c r="G128" s="312">
        <v>84.611606711999997</v>
      </c>
      <c r="H128" s="333" t="s">
        <v>475</v>
      </c>
      <c r="I128" s="174" t="s">
        <v>470</v>
      </c>
      <c r="J128" s="174" t="s">
        <v>471</v>
      </c>
      <c r="K128" s="172" t="s">
        <v>476</v>
      </c>
      <c r="V128" s="105"/>
    </row>
    <row r="129" spans="2:22" s="4" customFormat="1" ht="115.2" x14ac:dyDescent="0.3">
      <c r="B129" s="328">
        <v>3</v>
      </c>
      <c r="C129" s="174" t="s">
        <v>477</v>
      </c>
      <c r="D129" s="174" t="s">
        <v>478</v>
      </c>
      <c r="E129" s="174" t="s">
        <v>468</v>
      </c>
      <c r="F129" s="312">
        <v>79.046068970000007</v>
      </c>
      <c r="G129" s="312">
        <v>92.250958343999997</v>
      </c>
      <c r="H129" s="333" t="s">
        <v>475</v>
      </c>
      <c r="I129" s="174" t="s">
        <v>470</v>
      </c>
      <c r="J129" s="174" t="s">
        <v>471</v>
      </c>
      <c r="K129" s="172" t="s">
        <v>479</v>
      </c>
      <c r="V129" s="105"/>
    </row>
    <row r="130" spans="2:22" s="4" customFormat="1" ht="115.2" x14ac:dyDescent="0.3">
      <c r="B130" s="328">
        <v>4</v>
      </c>
      <c r="C130" s="174" t="s">
        <v>480</v>
      </c>
      <c r="D130" s="174" t="s">
        <v>481</v>
      </c>
      <c r="E130" s="174" t="s">
        <v>468</v>
      </c>
      <c r="F130" s="312">
        <v>70.287822402000003</v>
      </c>
      <c r="G130" s="312">
        <v>79.537996915999997</v>
      </c>
      <c r="H130" s="333" t="s">
        <v>475</v>
      </c>
      <c r="I130" s="174" t="s">
        <v>470</v>
      </c>
      <c r="J130" s="174" t="s">
        <v>471</v>
      </c>
      <c r="K130" s="172" t="s">
        <v>482</v>
      </c>
      <c r="V130" s="105"/>
    </row>
    <row r="131" spans="2:22" s="4" customFormat="1" ht="115.2" x14ac:dyDescent="0.3">
      <c r="B131" s="328">
        <v>5</v>
      </c>
      <c r="C131" s="174" t="s">
        <v>483</v>
      </c>
      <c r="D131" s="174" t="s">
        <v>484</v>
      </c>
      <c r="E131" s="174" t="s">
        <v>468</v>
      </c>
      <c r="F131" s="312">
        <v>34.367436697999999</v>
      </c>
      <c r="G131" s="312">
        <v>37.482980355999999</v>
      </c>
      <c r="H131" s="333" t="s">
        <v>469</v>
      </c>
      <c r="I131" s="174" t="s">
        <v>470</v>
      </c>
      <c r="J131" s="174" t="s">
        <v>471</v>
      </c>
      <c r="K131" s="172" t="s">
        <v>485</v>
      </c>
      <c r="V131" s="105"/>
    </row>
    <row r="132" spans="2:22" s="4" customFormat="1" ht="115.2" x14ac:dyDescent="0.3">
      <c r="B132" s="328">
        <v>6</v>
      </c>
      <c r="C132" s="174" t="s">
        <v>486</v>
      </c>
      <c r="D132" s="174" t="s">
        <v>487</v>
      </c>
      <c r="E132" s="174" t="s">
        <v>468</v>
      </c>
      <c r="F132" s="312">
        <v>25.985370324000002</v>
      </c>
      <c r="G132" s="312">
        <v>25.985370324000002</v>
      </c>
      <c r="H132" s="333" t="s">
        <v>488</v>
      </c>
      <c r="I132" s="174" t="s">
        <v>470</v>
      </c>
      <c r="J132" s="174" t="s">
        <v>471</v>
      </c>
      <c r="K132" s="172" t="s">
        <v>489</v>
      </c>
      <c r="V132" s="105"/>
    </row>
    <row r="133" spans="2:22" s="4" customFormat="1" ht="115.2" x14ac:dyDescent="0.3">
      <c r="B133" s="328">
        <v>7</v>
      </c>
      <c r="C133" s="174" t="s">
        <v>490</v>
      </c>
      <c r="D133" s="174" t="s">
        <v>491</v>
      </c>
      <c r="E133" s="174" t="s">
        <v>468</v>
      </c>
      <c r="F133" s="312">
        <v>24.634979884</v>
      </c>
      <c r="G133" s="312">
        <v>26.294030996</v>
      </c>
      <c r="H133" s="333" t="s">
        <v>469</v>
      </c>
      <c r="I133" s="174" t="s">
        <v>470</v>
      </c>
      <c r="J133" s="174" t="s">
        <v>471</v>
      </c>
      <c r="K133" s="172" t="s">
        <v>492</v>
      </c>
      <c r="V133" s="105"/>
    </row>
    <row r="134" spans="2:22" s="4" customFormat="1" ht="115.2" x14ac:dyDescent="0.3">
      <c r="B134" s="328">
        <v>8</v>
      </c>
      <c r="C134" s="174" t="s">
        <v>493</v>
      </c>
      <c r="D134" s="174" t="s">
        <v>494</v>
      </c>
      <c r="E134" s="174" t="s">
        <v>468</v>
      </c>
      <c r="F134" s="312">
        <v>22.493646472000002</v>
      </c>
      <c r="G134" s="312">
        <v>31.743820985999996</v>
      </c>
      <c r="H134" s="333" t="s">
        <v>475</v>
      </c>
      <c r="I134" s="174" t="s">
        <v>470</v>
      </c>
      <c r="J134" s="174" t="s">
        <v>471</v>
      </c>
      <c r="K134" s="172" t="s">
        <v>495</v>
      </c>
      <c r="V134" s="105"/>
    </row>
    <row r="135" spans="2:22" s="4" customFormat="1" ht="115.2" x14ac:dyDescent="0.3">
      <c r="B135" s="328">
        <v>9</v>
      </c>
      <c r="C135" s="174" t="s">
        <v>496</v>
      </c>
      <c r="D135" s="174" t="s">
        <v>497</v>
      </c>
      <c r="E135" s="174" t="s">
        <v>468</v>
      </c>
      <c r="F135" s="312">
        <v>15.326931494</v>
      </c>
      <c r="G135" s="312">
        <v>20.545225980000001</v>
      </c>
      <c r="H135" s="333" t="s">
        <v>469</v>
      </c>
      <c r="I135" s="174" t="s">
        <v>470</v>
      </c>
      <c r="J135" s="174" t="s">
        <v>471</v>
      </c>
      <c r="K135" s="172" t="s">
        <v>498</v>
      </c>
      <c r="V135" s="105"/>
    </row>
    <row r="136" spans="2:22" s="4" customFormat="1" ht="115.2" x14ac:dyDescent="0.3">
      <c r="B136" s="328">
        <v>10</v>
      </c>
      <c r="C136" s="174" t="s">
        <v>499</v>
      </c>
      <c r="D136" s="174" t="s">
        <v>500</v>
      </c>
      <c r="E136" s="174" t="s">
        <v>468</v>
      </c>
      <c r="F136" s="312">
        <v>4.7070752479999998</v>
      </c>
      <c r="G136" s="312">
        <v>4.7070752479999998</v>
      </c>
      <c r="H136" s="333" t="s">
        <v>501</v>
      </c>
      <c r="I136" s="174" t="s">
        <v>470</v>
      </c>
      <c r="J136" s="174" t="s">
        <v>471</v>
      </c>
      <c r="K136" s="172" t="s">
        <v>502</v>
      </c>
      <c r="V136" s="105"/>
    </row>
    <row r="137" spans="2:22" s="4" customFormat="1" ht="115.2" x14ac:dyDescent="0.3">
      <c r="B137" s="329">
        <v>11</v>
      </c>
      <c r="C137" s="174" t="s">
        <v>503</v>
      </c>
      <c r="D137" s="174" t="s">
        <v>504</v>
      </c>
      <c r="E137" s="174" t="s">
        <v>468</v>
      </c>
      <c r="F137" s="312">
        <v>1.2057057499999999</v>
      </c>
      <c r="G137" s="312">
        <v>3.1444805959999997</v>
      </c>
      <c r="H137" s="333" t="s">
        <v>469</v>
      </c>
      <c r="I137" s="174" t="s">
        <v>470</v>
      </c>
      <c r="J137" s="174" t="s">
        <v>471</v>
      </c>
      <c r="K137" s="172" t="s">
        <v>505</v>
      </c>
      <c r="V137" s="105"/>
    </row>
    <row r="138" spans="2:22" s="4" customFormat="1" ht="115.2" x14ac:dyDescent="0.3">
      <c r="B138" s="328">
        <v>12</v>
      </c>
      <c r="C138" s="174" t="s">
        <v>506</v>
      </c>
      <c r="D138" s="174" t="s">
        <v>507</v>
      </c>
      <c r="E138" s="174" t="s">
        <v>468</v>
      </c>
      <c r="F138" s="312">
        <v>65.657912321999987</v>
      </c>
      <c r="G138" s="312">
        <v>78.612014900000005</v>
      </c>
      <c r="H138" s="333" t="s">
        <v>508</v>
      </c>
      <c r="I138" s="174" t="s">
        <v>470</v>
      </c>
      <c r="J138" s="174" t="s">
        <v>471</v>
      </c>
      <c r="K138" s="172" t="s">
        <v>509</v>
      </c>
      <c r="V138" s="105"/>
    </row>
    <row r="139" spans="2:22" s="4" customFormat="1" ht="129.6" x14ac:dyDescent="0.3">
      <c r="B139" s="328">
        <v>13</v>
      </c>
      <c r="C139" s="174" t="s">
        <v>510</v>
      </c>
      <c r="D139" s="174" t="s">
        <v>511</v>
      </c>
      <c r="E139" s="174" t="s">
        <v>468</v>
      </c>
      <c r="F139" s="312">
        <v>43.511509105999998</v>
      </c>
      <c r="G139" s="312">
        <v>45.91327496000001</v>
      </c>
      <c r="H139" s="333" t="s">
        <v>475</v>
      </c>
      <c r="I139" s="174" t="s">
        <v>470</v>
      </c>
      <c r="J139" s="174" t="s">
        <v>471</v>
      </c>
      <c r="K139" s="172" t="s">
        <v>512</v>
      </c>
      <c r="V139" s="105"/>
    </row>
    <row r="140" spans="2:22" s="4" customFormat="1" ht="115.2" x14ac:dyDescent="0.3">
      <c r="B140" s="328">
        <v>14</v>
      </c>
      <c r="C140" s="174" t="s">
        <v>513</v>
      </c>
      <c r="D140" s="174" t="s">
        <v>514</v>
      </c>
      <c r="E140" s="174" t="s">
        <v>468</v>
      </c>
      <c r="F140" s="312">
        <v>29.207016088</v>
      </c>
      <c r="G140" s="312">
        <v>29.959376475999999</v>
      </c>
      <c r="H140" s="333" t="s">
        <v>469</v>
      </c>
      <c r="I140" s="174" t="s">
        <v>470</v>
      </c>
      <c r="J140" s="174" t="s">
        <v>471</v>
      </c>
      <c r="K140" s="172" t="s">
        <v>515</v>
      </c>
      <c r="V140" s="105"/>
    </row>
    <row r="141" spans="2:22" s="4" customFormat="1" ht="115.2" x14ac:dyDescent="0.3">
      <c r="B141" s="328">
        <v>15</v>
      </c>
      <c r="C141" s="174" t="s">
        <v>516</v>
      </c>
      <c r="D141" s="174" t="s">
        <v>517</v>
      </c>
      <c r="E141" s="174" t="s">
        <v>468</v>
      </c>
      <c r="F141" s="312">
        <v>26.689502482000002</v>
      </c>
      <c r="G141" s="312">
        <v>31.956025198000003</v>
      </c>
      <c r="H141" s="333" t="s">
        <v>508</v>
      </c>
      <c r="I141" s="174" t="s">
        <v>470</v>
      </c>
      <c r="J141" s="174" t="s">
        <v>471</v>
      </c>
      <c r="K141" s="172" t="s">
        <v>518</v>
      </c>
      <c r="V141" s="105"/>
    </row>
    <row r="142" spans="2:22" s="4" customFormat="1" ht="115.2" x14ac:dyDescent="0.3">
      <c r="B142" s="328">
        <v>16</v>
      </c>
      <c r="C142" s="174" t="s">
        <v>519</v>
      </c>
      <c r="D142" s="174" t="s">
        <v>520</v>
      </c>
      <c r="E142" s="174" t="s">
        <v>468</v>
      </c>
      <c r="F142" s="312">
        <v>24.229862752000003</v>
      </c>
      <c r="G142" s="312">
        <v>27.432217224000002</v>
      </c>
      <c r="H142" s="333" t="s">
        <v>508</v>
      </c>
      <c r="I142" s="174" t="s">
        <v>470</v>
      </c>
      <c r="J142" s="174" t="s">
        <v>471</v>
      </c>
      <c r="K142" s="172" t="s">
        <v>521</v>
      </c>
      <c r="V142" s="105"/>
    </row>
    <row r="143" spans="2:22" s="4" customFormat="1" ht="129.6" x14ac:dyDescent="0.3">
      <c r="B143" s="328">
        <v>17</v>
      </c>
      <c r="C143" s="174" t="s">
        <v>522</v>
      </c>
      <c r="D143" s="174" t="s">
        <v>523</v>
      </c>
      <c r="E143" s="174" t="s">
        <v>468</v>
      </c>
      <c r="F143" s="312">
        <v>20.921406174000001</v>
      </c>
      <c r="G143" s="312">
        <v>21.818451251999999</v>
      </c>
      <c r="H143" s="333" t="s">
        <v>469</v>
      </c>
      <c r="I143" s="174" t="s">
        <v>470</v>
      </c>
      <c r="J143" s="174" t="s">
        <v>471</v>
      </c>
      <c r="K143" s="172" t="s">
        <v>524</v>
      </c>
      <c r="V143" s="105"/>
    </row>
    <row r="144" spans="2:22" s="4" customFormat="1" ht="115.2" x14ac:dyDescent="0.3">
      <c r="B144" s="328">
        <v>18</v>
      </c>
      <c r="C144" s="174" t="s">
        <v>525</v>
      </c>
      <c r="D144" s="174" t="s">
        <v>526</v>
      </c>
      <c r="E144" s="174" t="s">
        <v>468</v>
      </c>
      <c r="F144" s="312">
        <v>17.024565189999997</v>
      </c>
      <c r="G144" s="312">
        <v>20.381249997999998</v>
      </c>
      <c r="H144" s="333" t="s">
        <v>508</v>
      </c>
      <c r="I144" s="174" t="s">
        <v>470</v>
      </c>
      <c r="J144" s="174" t="s">
        <v>471</v>
      </c>
      <c r="K144" s="172" t="s">
        <v>527</v>
      </c>
      <c r="V144" s="105"/>
    </row>
    <row r="145" spans="2:22" s="4" customFormat="1" ht="115.2" x14ac:dyDescent="0.3">
      <c r="B145" s="328">
        <v>19</v>
      </c>
      <c r="C145" s="174" t="s">
        <v>528</v>
      </c>
      <c r="D145" s="174" t="s">
        <v>529</v>
      </c>
      <c r="E145" s="174" t="s">
        <v>468</v>
      </c>
      <c r="F145" s="312">
        <v>16.619448058</v>
      </c>
      <c r="G145" s="312">
        <v>19.889322052000001</v>
      </c>
      <c r="H145" s="333" t="s">
        <v>508</v>
      </c>
      <c r="I145" s="174" t="s">
        <v>470</v>
      </c>
      <c r="J145" s="174" t="s">
        <v>471</v>
      </c>
      <c r="K145" s="172" t="s">
        <v>530</v>
      </c>
      <c r="V145" s="105"/>
    </row>
    <row r="146" spans="2:22" s="4" customFormat="1" ht="129.6" x14ac:dyDescent="0.3">
      <c r="B146" s="328">
        <v>20</v>
      </c>
      <c r="C146" s="174" t="s">
        <v>531</v>
      </c>
      <c r="D146" s="174" t="s">
        <v>532</v>
      </c>
      <c r="E146" s="174" t="s">
        <v>468</v>
      </c>
      <c r="F146" s="312">
        <v>16.339724324000002</v>
      </c>
      <c r="G146" s="312">
        <v>17.41039103</v>
      </c>
      <c r="H146" s="333" t="s">
        <v>508</v>
      </c>
      <c r="I146" s="174" t="s">
        <v>470</v>
      </c>
      <c r="J146" s="174" t="s">
        <v>471</v>
      </c>
      <c r="K146" s="172" t="s">
        <v>533</v>
      </c>
      <c r="V146" s="105"/>
    </row>
    <row r="147" spans="2:22" s="4" customFormat="1" ht="115.2" x14ac:dyDescent="0.3">
      <c r="B147" s="329">
        <v>21</v>
      </c>
      <c r="C147" s="174" t="s">
        <v>534</v>
      </c>
      <c r="D147" s="174" t="s">
        <v>535</v>
      </c>
      <c r="E147" s="174" t="s">
        <v>468</v>
      </c>
      <c r="F147" s="312">
        <v>28.367844885999997</v>
      </c>
      <c r="G147" s="312">
        <v>30.017250351999998</v>
      </c>
      <c r="H147" s="333" t="s">
        <v>475</v>
      </c>
      <c r="I147" s="174" t="s">
        <v>470</v>
      </c>
      <c r="J147" s="174" t="s">
        <v>471</v>
      </c>
      <c r="K147" s="172" t="s">
        <v>536</v>
      </c>
      <c r="V147" s="105"/>
    </row>
    <row r="148" spans="2:22" s="4" customFormat="1" ht="115.2" x14ac:dyDescent="0.3">
      <c r="B148" s="328">
        <v>22</v>
      </c>
      <c r="C148" s="174" t="s">
        <v>537</v>
      </c>
      <c r="D148" s="174" t="s">
        <v>538</v>
      </c>
      <c r="E148" s="174" t="s">
        <v>468</v>
      </c>
      <c r="F148" s="312">
        <v>15.018270822</v>
      </c>
      <c r="G148" s="312">
        <v>16.060000589999998</v>
      </c>
      <c r="H148" s="333" t="s">
        <v>508</v>
      </c>
      <c r="I148" s="174" t="s">
        <v>470</v>
      </c>
      <c r="J148" s="174" t="s">
        <v>471</v>
      </c>
      <c r="K148" s="172" t="s">
        <v>539</v>
      </c>
      <c r="V148" s="105"/>
    </row>
    <row r="149" spans="2:22" s="4" customFormat="1" ht="115.2" x14ac:dyDescent="0.3">
      <c r="B149" s="328">
        <v>23</v>
      </c>
      <c r="C149" s="174" t="s">
        <v>540</v>
      </c>
      <c r="D149" s="174" t="s">
        <v>541</v>
      </c>
      <c r="E149" s="174" t="s">
        <v>468</v>
      </c>
      <c r="F149" s="312">
        <v>14.053706222000001</v>
      </c>
      <c r="G149" s="312">
        <v>16.831652269999999</v>
      </c>
      <c r="H149" s="333" t="s">
        <v>508</v>
      </c>
      <c r="I149" s="174" t="s">
        <v>470</v>
      </c>
      <c r="J149" s="174" t="s">
        <v>471</v>
      </c>
      <c r="K149" s="172" t="s">
        <v>542</v>
      </c>
      <c r="V149" s="105"/>
    </row>
    <row r="150" spans="2:22" s="4" customFormat="1" ht="115.2" x14ac:dyDescent="0.3">
      <c r="B150" s="328">
        <v>24</v>
      </c>
      <c r="C150" s="174" t="s">
        <v>543</v>
      </c>
      <c r="D150" s="174" t="s">
        <v>544</v>
      </c>
      <c r="E150" s="174" t="s">
        <v>468</v>
      </c>
      <c r="F150" s="312">
        <v>12.114931376000001</v>
      </c>
      <c r="G150" s="312">
        <v>14.217682204000001</v>
      </c>
      <c r="H150" s="333" t="s">
        <v>475</v>
      </c>
      <c r="I150" s="174" t="s">
        <v>470</v>
      </c>
      <c r="J150" s="174" t="s">
        <v>471</v>
      </c>
      <c r="K150" s="172" t="s">
        <v>545</v>
      </c>
      <c r="V150" s="105"/>
    </row>
    <row r="151" spans="2:22" s="4" customFormat="1" ht="115.2" x14ac:dyDescent="0.3">
      <c r="B151" s="328">
        <v>25</v>
      </c>
      <c r="C151" s="174" t="s">
        <v>546</v>
      </c>
      <c r="D151" s="174" t="s">
        <v>547</v>
      </c>
      <c r="E151" s="174" t="s">
        <v>468</v>
      </c>
      <c r="F151" s="312">
        <v>11.468673094</v>
      </c>
      <c r="G151" s="312">
        <v>11.912372809999999</v>
      </c>
      <c r="H151" s="333" t="s">
        <v>469</v>
      </c>
      <c r="I151" s="174" t="s">
        <v>470</v>
      </c>
      <c r="J151" s="174" t="s">
        <v>471</v>
      </c>
      <c r="K151" s="172" t="s">
        <v>548</v>
      </c>
      <c r="V151" s="105"/>
    </row>
    <row r="152" spans="2:22" s="4" customFormat="1" ht="115.2" x14ac:dyDescent="0.3">
      <c r="B152" s="328">
        <v>26</v>
      </c>
      <c r="C152" s="174" t="s">
        <v>549</v>
      </c>
      <c r="D152" s="174" t="s">
        <v>550</v>
      </c>
      <c r="E152" s="174" t="s">
        <v>468</v>
      </c>
      <c r="F152" s="312">
        <v>12.365718171999999</v>
      </c>
      <c r="G152" s="312">
        <v>14.526342876000001</v>
      </c>
      <c r="H152" s="333" t="s">
        <v>475</v>
      </c>
      <c r="I152" s="174" t="s">
        <v>470</v>
      </c>
      <c r="J152" s="174" t="s">
        <v>471</v>
      </c>
      <c r="K152" s="172" t="s">
        <v>551</v>
      </c>
      <c r="V152" s="105"/>
    </row>
    <row r="153" spans="2:22" s="4" customFormat="1" ht="115.2" x14ac:dyDescent="0.3">
      <c r="B153" s="328">
        <v>27</v>
      </c>
      <c r="C153" s="174" t="s">
        <v>552</v>
      </c>
      <c r="D153" s="174" t="s">
        <v>553</v>
      </c>
      <c r="E153" s="174" t="s">
        <v>468</v>
      </c>
      <c r="F153" s="312">
        <v>9.9928892559999998</v>
      </c>
      <c r="G153" s="312">
        <v>10.349778158000001</v>
      </c>
      <c r="H153" s="333" t="s">
        <v>508</v>
      </c>
      <c r="I153" s="174" t="s">
        <v>470</v>
      </c>
      <c r="J153" s="174" t="s">
        <v>471</v>
      </c>
      <c r="K153" s="172" t="s">
        <v>554</v>
      </c>
      <c r="V153" s="105"/>
    </row>
    <row r="154" spans="2:22" s="4" customFormat="1" ht="115.2" x14ac:dyDescent="0.3">
      <c r="B154" s="328">
        <v>28</v>
      </c>
      <c r="C154" s="174" t="s">
        <v>555</v>
      </c>
      <c r="D154" s="174" t="s">
        <v>556</v>
      </c>
      <c r="E154" s="174" t="s">
        <v>468</v>
      </c>
      <c r="F154" s="312">
        <v>9.9253697339999984</v>
      </c>
      <c r="G154" s="312">
        <v>11.883435872</v>
      </c>
      <c r="H154" s="333" t="s">
        <v>508</v>
      </c>
      <c r="I154" s="174" t="s">
        <v>470</v>
      </c>
      <c r="J154" s="174" t="s">
        <v>471</v>
      </c>
      <c r="K154" s="172" t="s">
        <v>557</v>
      </c>
      <c r="V154" s="105"/>
    </row>
    <row r="155" spans="2:22" s="4" customFormat="1" ht="115.2" x14ac:dyDescent="0.3">
      <c r="B155" s="328">
        <v>29</v>
      </c>
      <c r="C155" s="174" t="s">
        <v>558</v>
      </c>
      <c r="D155" s="174" t="s">
        <v>559</v>
      </c>
      <c r="E155" s="174" t="s">
        <v>468</v>
      </c>
      <c r="F155" s="312">
        <v>9.9350153799999994</v>
      </c>
      <c r="G155" s="312">
        <v>10.6102106</v>
      </c>
      <c r="H155" s="333" t="s">
        <v>469</v>
      </c>
      <c r="I155" s="174" t="s">
        <v>470</v>
      </c>
      <c r="J155" s="174" t="s">
        <v>471</v>
      </c>
      <c r="K155" s="172" t="s">
        <v>560</v>
      </c>
      <c r="V155" s="105"/>
    </row>
    <row r="156" spans="2:22" s="4" customFormat="1" ht="115.2" x14ac:dyDescent="0.3">
      <c r="B156" s="328">
        <v>30</v>
      </c>
      <c r="C156" s="174" t="s">
        <v>561</v>
      </c>
      <c r="D156" s="174" t="s">
        <v>562</v>
      </c>
      <c r="E156" s="174" t="s">
        <v>468</v>
      </c>
      <c r="F156" s="312">
        <v>9.5395438940000012</v>
      </c>
      <c r="G156" s="312">
        <v>9.5395438940000012</v>
      </c>
      <c r="H156" s="333" t="s">
        <v>508</v>
      </c>
      <c r="I156" s="174" t="s">
        <v>470</v>
      </c>
      <c r="J156" s="174" t="s">
        <v>471</v>
      </c>
      <c r="K156" s="172" t="s">
        <v>563</v>
      </c>
      <c r="V156" s="105"/>
    </row>
    <row r="157" spans="2:22" s="4" customFormat="1" ht="115.2" x14ac:dyDescent="0.3">
      <c r="B157" s="329">
        <v>31</v>
      </c>
      <c r="C157" s="174" t="s">
        <v>564</v>
      </c>
      <c r="D157" s="174" t="s">
        <v>565</v>
      </c>
      <c r="E157" s="174" t="s">
        <v>468</v>
      </c>
      <c r="F157" s="312">
        <v>9.4141504959999995</v>
      </c>
      <c r="G157" s="312">
        <v>11.266114527999999</v>
      </c>
      <c r="H157" s="333" t="s">
        <v>508</v>
      </c>
      <c r="I157" s="174" t="s">
        <v>470</v>
      </c>
      <c r="J157" s="174" t="s">
        <v>471</v>
      </c>
      <c r="K157" s="172" t="s">
        <v>566</v>
      </c>
      <c r="V157" s="105"/>
    </row>
    <row r="158" spans="2:22" s="4" customFormat="1" ht="115.2" x14ac:dyDescent="0.3">
      <c r="B158" s="328">
        <v>32</v>
      </c>
      <c r="C158" s="174" t="s">
        <v>567</v>
      </c>
      <c r="D158" s="174" t="s">
        <v>568</v>
      </c>
      <c r="E158" s="174" t="s">
        <v>468</v>
      </c>
      <c r="F158" s="312">
        <v>8.0251774720000011</v>
      </c>
      <c r="G158" s="312">
        <v>8.0251774720000011</v>
      </c>
      <c r="H158" s="333" t="s">
        <v>508</v>
      </c>
      <c r="I158" s="174" t="s">
        <v>470</v>
      </c>
      <c r="J158" s="174" t="s">
        <v>471</v>
      </c>
      <c r="K158" s="172" t="s">
        <v>569</v>
      </c>
      <c r="V158" s="105"/>
    </row>
    <row r="159" spans="2:22" s="4" customFormat="1" ht="115.2" x14ac:dyDescent="0.3">
      <c r="B159" s="328">
        <v>33</v>
      </c>
      <c r="C159" s="174" t="s">
        <v>570</v>
      </c>
      <c r="D159" s="174" t="s">
        <v>571</v>
      </c>
      <c r="E159" s="174" t="s">
        <v>468</v>
      </c>
      <c r="F159" s="312">
        <v>7.7454537379999993</v>
      </c>
      <c r="G159" s="312">
        <v>9.2791114519999986</v>
      </c>
      <c r="H159" s="333" t="s">
        <v>508</v>
      </c>
      <c r="I159" s="174" t="s">
        <v>470</v>
      </c>
      <c r="J159" s="174" t="s">
        <v>471</v>
      </c>
      <c r="K159" s="172" t="s">
        <v>572</v>
      </c>
      <c r="V159" s="105"/>
    </row>
    <row r="160" spans="2:22" s="4" customFormat="1" ht="129.6" x14ac:dyDescent="0.3">
      <c r="B160" s="328">
        <v>34</v>
      </c>
      <c r="C160" s="174" t="s">
        <v>573</v>
      </c>
      <c r="D160" s="174" t="s">
        <v>574</v>
      </c>
      <c r="E160" s="174" t="s">
        <v>468</v>
      </c>
      <c r="F160" s="312">
        <v>7.4271474199999998</v>
      </c>
      <c r="G160" s="312">
        <v>7.456084358</v>
      </c>
      <c r="H160" s="333" t="s">
        <v>469</v>
      </c>
      <c r="I160" s="174" t="s">
        <v>470</v>
      </c>
      <c r="J160" s="174" t="s">
        <v>471</v>
      </c>
      <c r="K160" s="172" t="s">
        <v>575</v>
      </c>
      <c r="V160" s="105"/>
    </row>
    <row r="161" spans="2:22" s="4" customFormat="1" ht="115.2" x14ac:dyDescent="0.3">
      <c r="B161" s="328">
        <v>35</v>
      </c>
      <c r="C161" s="174" t="s">
        <v>576</v>
      </c>
      <c r="D161" s="174" t="s">
        <v>577</v>
      </c>
      <c r="E161" s="174" t="s">
        <v>468</v>
      </c>
      <c r="F161" s="312">
        <v>7.3017540219999999</v>
      </c>
      <c r="G161" s="312">
        <v>7.581477756</v>
      </c>
      <c r="H161" s="333" t="s">
        <v>508</v>
      </c>
      <c r="I161" s="174" t="s">
        <v>470</v>
      </c>
      <c r="J161" s="174" t="s">
        <v>471</v>
      </c>
      <c r="K161" s="172" t="s">
        <v>578</v>
      </c>
      <c r="V161" s="105"/>
    </row>
    <row r="162" spans="2:22" s="4" customFormat="1" ht="115.2" x14ac:dyDescent="0.3">
      <c r="B162" s="328">
        <v>36</v>
      </c>
      <c r="C162" s="174" t="s">
        <v>579</v>
      </c>
      <c r="D162" s="174" t="s">
        <v>580</v>
      </c>
      <c r="E162" s="174" t="s">
        <v>468</v>
      </c>
      <c r="F162" s="312">
        <v>7.2342345000000003</v>
      </c>
      <c r="G162" s="312">
        <v>7.2342345000000003</v>
      </c>
      <c r="H162" s="333" t="s">
        <v>508</v>
      </c>
      <c r="I162" s="174" t="s">
        <v>470</v>
      </c>
      <c r="J162" s="174" t="s">
        <v>471</v>
      </c>
      <c r="K162" s="172" t="s">
        <v>581</v>
      </c>
      <c r="V162" s="105"/>
    </row>
    <row r="163" spans="2:22" s="4" customFormat="1" ht="115.2" x14ac:dyDescent="0.3">
      <c r="B163" s="328">
        <v>37</v>
      </c>
      <c r="C163" s="174" t="s">
        <v>582</v>
      </c>
      <c r="D163" s="174" t="s">
        <v>583</v>
      </c>
      <c r="E163" s="174" t="s">
        <v>468</v>
      </c>
      <c r="F163" s="312">
        <v>6.7615978459999999</v>
      </c>
      <c r="G163" s="312">
        <v>8.0926969940000006</v>
      </c>
      <c r="H163" s="333" t="s">
        <v>508</v>
      </c>
      <c r="I163" s="174" t="s">
        <v>470</v>
      </c>
      <c r="J163" s="174" t="s">
        <v>471</v>
      </c>
      <c r="K163" s="172" t="s">
        <v>584</v>
      </c>
      <c r="V163" s="105"/>
    </row>
    <row r="164" spans="2:22" s="4" customFormat="1" ht="115.2" x14ac:dyDescent="0.3">
      <c r="B164" s="328">
        <v>38</v>
      </c>
      <c r="C164" s="174" t="s">
        <v>585</v>
      </c>
      <c r="D164" s="174" t="s">
        <v>586</v>
      </c>
      <c r="E164" s="174" t="s">
        <v>468</v>
      </c>
      <c r="F164" s="312">
        <v>9.1923006380000007</v>
      </c>
      <c r="G164" s="312">
        <v>9.6070634160000008</v>
      </c>
      <c r="H164" s="333" t="s">
        <v>469</v>
      </c>
      <c r="I164" s="174" t="s">
        <v>470</v>
      </c>
      <c r="J164" s="174" t="s">
        <v>471</v>
      </c>
      <c r="K164" s="172" t="s">
        <v>587</v>
      </c>
      <c r="V164" s="105"/>
    </row>
    <row r="165" spans="2:22" s="4" customFormat="1" ht="115.2" x14ac:dyDescent="0.3">
      <c r="B165" s="328">
        <v>39</v>
      </c>
      <c r="C165" s="174" t="s">
        <v>588</v>
      </c>
      <c r="D165" s="174" t="s">
        <v>589</v>
      </c>
      <c r="E165" s="174" t="s">
        <v>468</v>
      </c>
      <c r="F165" s="312">
        <v>5.9706548740000001</v>
      </c>
      <c r="G165" s="312">
        <v>5.9706548740000001</v>
      </c>
      <c r="H165" s="333" t="s">
        <v>508</v>
      </c>
      <c r="I165" s="174" t="s">
        <v>470</v>
      </c>
      <c r="J165" s="174" t="s">
        <v>471</v>
      </c>
      <c r="K165" s="172" t="s">
        <v>590</v>
      </c>
      <c r="V165" s="105"/>
    </row>
    <row r="166" spans="2:22" s="4" customFormat="1" ht="115.2" x14ac:dyDescent="0.3">
      <c r="B166" s="328">
        <v>40</v>
      </c>
      <c r="C166" s="174" t="s">
        <v>591</v>
      </c>
      <c r="D166" s="174" t="s">
        <v>592</v>
      </c>
      <c r="E166" s="174" t="s">
        <v>468</v>
      </c>
      <c r="F166" s="312">
        <v>7.4271474199999998</v>
      </c>
      <c r="G166" s="312">
        <v>7.86120149</v>
      </c>
      <c r="H166" s="333" t="s">
        <v>469</v>
      </c>
      <c r="I166" s="174" t="s">
        <v>470</v>
      </c>
      <c r="J166" s="174" t="s">
        <v>471</v>
      </c>
      <c r="K166" s="172" t="s">
        <v>593</v>
      </c>
      <c r="V166" s="105"/>
    </row>
    <row r="167" spans="2:22" s="4" customFormat="1" ht="129.6" x14ac:dyDescent="0.3">
      <c r="B167" s="329">
        <v>41</v>
      </c>
      <c r="C167" s="174" t="s">
        <v>594</v>
      </c>
      <c r="D167" s="174" t="s">
        <v>595</v>
      </c>
      <c r="E167" s="174" t="s">
        <v>468</v>
      </c>
      <c r="F167" s="312">
        <v>6.0671113339999998</v>
      </c>
      <c r="G167" s="312">
        <v>7.3499822519999993</v>
      </c>
      <c r="H167" s="333" t="s">
        <v>469</v>
      </c>
      <c r="I167" s="174" t="s">
        <v>470</v>
      </c>
      <c r="J167" s="174" t="s">
        <v>471</v>
      </c>
      <c r="K167" s="172" t="s">
        <v>596</v>
      </c>
      <c r="V167" s="105"/>
    </row>
    <row r="168" spans="2:22" s="4" customFormat="1" ht="115.2" x14ac:dyDescent="0.3">
      <c r="B168" s="328">
        <v>42</v>
      </c>
      <c r="C168" s="174" t="s">
        <v>597</v>
      </c>
      <c r="D168" s="174" t="s">
        <v>598</v>
      </c>
      <c r="E168" s="174" t="s">
        <v>468</v>
      </c>
      <c r="F168" s="312">
        <v>4.8903425220000001</v>
      </c>
      <c r="G168" s="312">
        <v>5.8452614759999992</v>
      </c>
      <c r="H168" s="333" t="s">
        <v>508</v>
      </c>
      <c r="I168" s="174" t="s">
        <v>470</v>
      </c>
      <c r="J168" s="174" t="s">
        <v>471</v>
      </c>
      <c r="K168" s="172" t="s">
        <v>599</v>
      </c>
      <c r="V168" s="105"/>
    </row>
    <row r="169" spans="2:22" s="4" customFormat="1" ht="129.6" x14ac:dyDescent="0.3">
      <c r="B169" s="328">
        <v>43</v>
      </c>
      <c r="C169" s="174" t="s">
        <v>600</v>
      </c>
      <c r="D169" s="174" t="s">
        <v>601</v>
      </c>
      <c r="E169" s="174" t="s">
        <v>468</v>
      </c>
      <c r="F169" s="312">
        <v>4.7649491240000001</v>
      </c>
      <c r="G169" s="312">
        <v>4.7649491240000001</v>
      </c>
      <c r="H169" s="333" t="s">
        <v>469</v>
      </c>
      <c r="I169" s="174" t="s">
        <v>470</v>
      </c>
      <c r="J169" s="174" t="s">
        <v>471</v>
      </c>
      <c r="K169" s="172" t="s">
        <v>602</v>
      </c>
      <c r="V169" s="105"/>
    </row>
    <row r="170" spans="2:22" s="4" customFormat="1" ht="129.6" x14ac:dyDescent="0.3">
      <c r="B170" s="328">
        <v>44</v>
      </c>
      <c r="C170" s="174" t="s">
        <v>603</v>
      </c>
      <c r="D170" s="174" t="s">
        <v>604</v>
      </c>
      <c r="E170" s="174" t="s">
        <v>468</v>
      </c>
      <c r="F170" s="312">
        <v>4.7070752479999998</v>
      </c>
      <c r="G170" s="312">
        <v>4.9482163979999996</v>
      </c>
      <c r="H170" s="333" t="s">
        <v>469</v>
      </c>
      <c r="I170" s="174" t="s">
        <v>470</v>
      </c>
      <c r="J170" s="174" t="s">
        <v>471</v>
      </c>
      <c r="K170" s="172" t="s">
        <v>605</v>
      </c>
      <c r="V170" s="105"/>
    </row>
    <row r="171" spans="2:22" s="4" customFormat="1" ht="115.2" x14ac:dyDescent="0.3">
      <c r="B171" s="328">
        <v>45</v>
      </c>
      <c r="C171" s="174" t="s">
        <v>606</v>
      </c>
      <c r="D171" s="174" t="s">
        <v>607</v>
      </c>
      <c r="E171" s="174" t="s">
        <v>468</v>
      </c>
      <c r="F171" s="312">
        <v>4.6684926639999995</v>
      </c>
      <c r="G171" s="312">
        <v>4.87105123</v>
      </c>
      <c r="H171" s="333" t="s">
        <v>469</v>
      </c>
      <c r="I171" s="174" t="s">
        <v>470</v>
      </c>
      <c r="J171" s="174" t="s">
        <v>471</v>
      </c>
      <c r="K171" s="172" t="s">
        <v>608</v>
      </c>
      <c r="V171" s="105"/>
    </row>
    <row r="172" spans="2:22" s="4" customFormat="1" ht="115.2" x14ac:dyDescent="0.3">
      <c r="B172" s="328">
        <v>46</v>
      </c>
      <c r="C172" s="174" t="s">
        <v>609</v>
      </c>
      <c r="D172" s="174" t="s">
        <v>610</v>
      </c>
      <c r="E172" s="174" t="s">
        <v>468</v>
      </c>
      <c r="F172" s="312">
        <v>7.04132158</v>
      </c>
      <c r="G172" s="312">
        <v>7.8708471360000001</v>
      </c>
      <c r="H172" s="333" t="s">
        <v>475</v>
      </c>
      <c r="I172" s="174" t="s">
        <v>470</v>
      </c>
      <c r="J172" s="174" t="s">
        <v>471</v>
      </c>
      <c r="K172" s="172" t="s">
        <v>611</v>
      </c>
      <c r="V172" s="105"/>
    </row>
    <row r="173" spans="2:22" s="4" customFormat="1" ht="115.2" x14ac:dyDescent="0.3">
      <c r="B173" s="328">
        <v>47</v>
      </c>
      <c r="C173" s="174" t="s">
        <v>612</v>
      </c>
      <c r="D173" s="174" t="s">
        <v>613</v>
      </c>
      <c r="E173" s="174" t="s">
        <v>468</v>
      </c>
      <c r="F173" s="312">
        <v>4.3116037619999998</v>
      </c>
      <c r="G173" s="312">
        <v>5.1604206099999992</v>
      </c>
      <c r="H173" s="333" t="s">
        <v>508</v>
      </c>
      <c r="I173" s="174" t="s">
        <v>470</v>
      </c>
      <c r="J173" s="174" t="s">
        <v>471</v>
      </c>
      <c r="K173" s="172" t="s">
        <v>614</v>
      </c>
      <c r="V173" s="105"/>
    </row>
    <row r="174" spans="2:22" s="4" customFormat="1" ht="115.2" x14ac:dyDescent="0.3">
      <c r="B174" s="328">
        <v>48</v>
      </c>
      <c r="C174" s="174" t="s">
        <v>615</v>
      </c>
      <c r="D174" s="174" t="s">
        <v>616</v>
      </c>
      <c r="E174" s="174" t="s">
        <v>468</v>
      </c>
      <c r="F174" s="312">
        <v>4.2923124699999997</v>
      </c>
      <c r="G174" s="312">
        <v>4.6974296019999997</v>
      </c>
      <c r="H174" s="333" t="s">
        <v>469</v>
      </c>
      <c r="I174" s="174" t="s">
        <v>470</v>
      </c>
      <c r="J174" s="174" t="s">
        <v>471</v>
      </c>
      <c r="K174" s="172" t="s">
        <v>617</v>
      </c>
      <c r="V174" s="105"/>
    </row>
    <row r="175" spans="2:22" s="4" customFormat="1" ht="115.2" x14ac:dyDescent="0.3">
      <c r="B175" s="328">
        <v>49</v>
      </c>
      <c r="C175" s="174" t="s">
        <v>618</v>
      </c>
      <c r="D175" s="174" t="s">
        <v>619</v>
      </c>
      <c r="E175" s="174" t="s">
        <v>468</v>
      </c>
      <c r="F175" s="312">
        <v>4.0415256740000007</v>
      </c>
      <c r="G175" s="312">
        <v>4.8421142919999998</v>
      </c>
      <c r="H175" s="333" t="s">
        <v>508</v>
      </c>
      <c r="I175" s="174" t="s">
        <v>470</v>
      </c>
      <c r="J175" s="174" t="s">
        <v>471</v>
      </c>
      <c r="K175" s="172" t="s">
        <v>620</v>
      </c>
      <c r="V175" s="105"/>
    </row>
    <row r="176" spans="2:22" s="4" customFormat="1" ht="115.2" x14ac:dyDescent="0.3">
      <c r="B176" s="329">
        <v>50</v>
      </c>
      <c r="C176" s="174" t="s">
        <v>621</v>
      </c>
      <c r="D176" s="174" t="s">
        <v>622</v>
      </c>
      <c r="E176" s="174" t="s">
        <v>468</v>
      </c>
      <c r="F176" s="312">
        <v>5.1990031939999994</v>
      </c>
      <c r="G176" s="312">
        <v>5.2086488400000004</v>
      </c>
      <c r="H176" s="333" t="s">
        <v>469</v>
      </c>
      <c r="I176" s="174" t="s">
        <v>470</v>
      </c>
      <c r="J176" s="174" t="s">
        <v>471</v>
      </c>
      <c r="K176" s="172" t="s">
        <v>623</v>
      </c>
      <c r="V176" s="105"/>
    </row>
    <row r="177" spans="2:22" s="4" customFormat="1" ht="115.2" x14ac:dyDescent="0.3">
      <c r="B177" s="328">
        <v>51</v>
      </c>
      <c r="C177" s="174" t="s">
        <v>624</v>
      </c>
      <c r="D177" s="174" t="s">
        <v>625</v>
      </c>
      <c r="E177" s="174" t="s">
        <v>468</v>
      </c>
      <c r="F177" s="312">
        <v>3.7425106479999997</v>
      </c>
      <c r="G177" s="312">
        <v>4.475579744</v>
      </c>
      <c r="H177" s="333" t="s">
        <v>508</v>
      </c>
      <c r="I177" s="174" t="s">
        <v>470</v>
      </c>
      <c r="J177" s="174" t="s">
        <v>471</v>
      </c>
      <c r="K177" s="172" t="s">
        <v>626</v>
      </c>
      <c r="V177" s="105"/>
    </row>
    <row r="178" spans="2:22" s="4" customFormat="1" ht="115.2" x14ac:dyDescent="0.3">
      <c r="B178" s="328">
        <v>52</v>
      </c>
      <c r="C178" s="174" t="s">
        <v>627</v>
      </c>
      <c r="D178" s="174" t="s">
        <v>628</v>
      </c>
      <c r="E178" s="174" t="s">
        <v>468</v>
      </c>
      <c r="F178" s="312">
        <v>3.6460541879999999</v>
      </c>
      <c r="G178" s="312">
        <v>4.3598319919999993</v>
      </c>
      <c r="H178" s="333" t="s">
        <v>508</v>
      </c>
      <c r="I178" s="174" t="s">
        <v>470</v>
      </c>
      <c r="J178" s="174" t="s">
        <v>471</v>
      </c>
      <c r="K178" s="172" t="s">
        <v>629</v>
      </c>
      <c r="V178" s="105"/>
    </row>
    <row r="179" spans="2:22" s="4" customFormat="1" ht="115.2" x14ac:dyDescent="0.3">
      <c r="B179" s="328">
        <v>53</v>
      </c>
      <c r="C179" s="174" t="s">
        <v>630</v>
      </c>
      <c r="D179" s="174" t="s">
        <v>631</v>
      </c>
      <c r="E179" s="174" t="s">
        <v>468</v>
      </c>
      <c r="F179" s="312">
        <v>5.7680963079999996</v>
      </c>
      <c r="G179" s="312">
        <v>6.2793155459999994</v>
      </c>
      <c r="H179" s="333" t="s">
        <v>469</v>
      </c>
      <c r="I179" s="174" t="s">
        <v>470</v>
      </c>
      <c r="J179" s="174" t="s">
        <v>471</v>
      </c>
      <c r="K179" s="172" t="s">
        <v>632</v>
      </c>
      <c r="V179" s="105"/>
    </row>
    <row r="180" spans="2:22" s="4" customFormat="1" ht="115.2" x14ac:dyDescent="0.3">
      <c r="B180" s="328">
        <v>54</v>
      </c>
      <c r="C180" s="174" t="s">
        <v>633</v>
      </c>
      <c r="D180" s="174" t="s">
        <v>634</v>
      </c>
      <c r="E180" s="174" t="s">
        <v>468</v>
      </c>
      <c r="F180" s="312">
        <v>3.4338499759999999</v>
      </c>
      <c r="G180" s="312">
        <v>4.1090451959999994</v>
      </c>
      <c r="H180" s="333" t="s">
        <v>508</v>
      </c>
      <c r="I180" s="174" t="s">
        <v>470</v>
      </c>
      <c r="J180" s="174" t="s">
        <v>471</v>
      </c>
      <c r="K180" s="172" t="s">
        <v>635</v>
      </c>
      <c r="V180" s="105"/>
    </row>
    <row r="181" spans="2:22" s="4" customFormat="1" ht="129.6" x14ac:dyDescent="0.3">
      <c r="B181" s="328">
        <v>55</v>
      </c>
      <c r="C181" s="174" t="s">
        <v>636</v>
      </c>
      <c r="D181" s="174" t="s">
        <v>637</v>
      </c>
      <c r="E181" s="174" t="s">
        <v>468</v>
      </c>
      <c r="F181" s="312">
        <v>4.0897539040000002</v>
      </c>
      <c r="G181" s="312">
        <v>4.2923124699999997</v>
      </c>
      <c r="H181" s="333" t="s">
        <v>469</v>
      </c>
      <c r="I181" s="174" t="s">
        <v>470</v>
      </c>
      <c r="J181" s="174" t="s">
        <v>471</v>
      </c>
      <c r="K181" s="172" t="s">
        <v>638</v>
      </c>
      <c r="V181" s="105"/>
    </row>
    <row r="182" spans="2:22" s="4" customFormat="1" ht="115.2" x14ac:dyDescent="0.3">
      <c r="B182" s="328">
        <v>56</v>
      </c>
      <c r="C182" s="174" t="s">
        <v>639</v>
      </c>
      <c r="D182" s="174" t="s">
        <v>640</v>
      </c>
      <c r="E182" s="174" t="s">
        <v>468</v>
      </c>
      <c r="F182" s="312">
        <v>3.2023544719999997</v>
      </c>
      <c r="G182" s="312">
        <v>3.8389671079999999</v>
      </c>
      <c r="H182" s="333" t="s">
        <v>508</v>
      </c>
      <c r="I182" s="174" t="s">
        <v>470</v>
      </c>
      <c r="J182" s="174" t="s">
        <v>471</v>
      </c>
      <c r="K182" s="172" t="s">
        <v>641</v>
      </c>
      <c r="V182" s="105"/>
    </row>
    <row r="183" spans="2:22" s="4" customFormat="1" ht="129.6" x14ac:dyDescent="0.3">
      <c r="B183" s="328">
        <v>57</v>
      </c>
      <c r="C183" s="174" t="s">
        <v>642</v>
      </c>
      <c r="D183" s="174" t="s">
        <v>643</v>
      </c>
      <c r="E183" s="174" t="s">
        <v>468</v>
      </c>
      <c r="F183" s="312">
        <v>2.9901502600000001</v>
      </c>
      <c r="G183" s="312">
        <v>2.9901502600000001</v>
      </c>
      <c r="H183" s="333" t="s">
        <v>508</v>
      </c>
      <c r="I183" s="174" t="s">
        <v>470</v>
      </c>
      <c r="J183" s="174" t="s">
        <v>471</v>
      </c>
      <c r="K183" s="172" t="s">
        <v>644</v>
      </c>
      <c r="V183" s="105"/>
    </row>
    <row r="184" spans="2:22" s="4" customFormat="1" ht="115.2" x14ac:dyDescent="0.3">
      <c r="B184" s="328">
        <v>58</v>
      </c>
      <c r="C184" s="174" t="s">
        <v>645</v>
      </c>
      <c r="D184" s="174" t="s">
        <v>646</v>
      </c>
      <c r="E184" s="174" t="s">
        <v>468</v>
      </c>
      <c r="F184" s="312">
        <v>2.6525526500000001</v>
      </c>
      <c r="G184" s="312">
        <v>2.6525526500000001</v>
      </c>
      <c r="H184" s="333" t="s">
        <v>469</v>
      </c>
      <c r="I184" s="174" t="s">
        <v>470</v>
      </c>
      <c r="J184" s="174" t="s">
        <v>471</v>
      </c>
      <c r="K184" s="172" t="s">
        <v>647</v>
      </c>
      <c r="V184" s="105"/>
    </row>
    <row r="185" spans="2:22" s="4" customFormat="1" ht="129.6" x14ac:dyDescent="0.3">
      <c r="B185" s="329">
        <v>59</v>
      </c>
      <c r="C185" s="174" t="s">
        <v>648</v>
      </c>
      <c r="D185" s="174" t="s">
        <v>649</v>
      </c>
      <c r="E185" s="174" t="s">
        <v>468</v>
      </c>
      <c r="F185" s="312">
        <v>2.6043244200000002</v>
      </c>
      <c r="G185" s="312">
        <v>2.7200721719999996</v>
      </c>
      <c r="H185" s="333" t="s">
        <v>469</v>
      </c>
      <c r="I185" s="174" t="s">
        <v>470</v>
      </c>
      <c r="J185" s="174" t="s">
        <v>471</v>
      </c>
      <c r="K185" s="172" t="s">
        <v>650</v>
      </c>
      <c r="V185" s="105"/>
    </row>
    <row r="186" spans="2:22" s="4" customFormat="1" ht="115.2" x14ac:dyDescent="0.3">
      <c r="B186" s="328">
        <v>60</v>
      </c>
      <c r="C186" s="174" t="s">
        <v>651</v>
      </c>
      <c r="D186" s="174" t="s">
        <v>652</v>
      </c>
      <c r="E186" s="174" t="s">
        <v>468</v>
      </c>
      <c r="F186" s="312">
        <v>2.102750828</v>
      </c>
      <c r="G186" s="312">
        <v>2.102750828</v>
      </c>
      <c r="H186" s="333" t="s">
        <v>469</v>
      </c>
      <c r="I186" s="174" t="s">
        <v>470</v>
      </c>
      <c r="J186" s="174" t="s">
        <v>471</v>
      </c>
      <c r="K186" s="172" t="s">
        <v>653</v>
      </c>
      <c r="V186" s="105"/>
    </row>
    <row r="187" spans="2:22" s="4" customFormat="1" ht="129.6" x14ac:dyDescent="0.3">
      <c r="B187" s="328">
        <v>61</v>
      </c>
      <c r="C187" s="174" t="s">
        <v>654</v>
      </c>
      <c r="D187" s="174" t="s">
        <v>655</v>
      </c>
      <c r="E187" s="174" t="s">
        <v>468</v>
      </c>
      <c r="F187" s="312">
        <v>2.8261742780000003</v>
      </c>
      <c r="G187" s="312">
        <v>4.2344385939999993</v>
      </c>
      <c r="H187" s="333" t="s">
        <v>475</v>
      </c>
      <c r="I187" s="174" t="s">
        <v>470</v>
      </c>
      <c r="J187" s="174" t="s">
        <v>471</v>
      </c>
      <c r="K187" s="172" t="s">
        <v>656</v>
      </c>
      <c r="V187" s="105"/>
    </row>
    <row r="188" spans="2:22" s="4" customFormat="1" ht="115.2" x14ac:dyDescent="0.3">
      <c r="B188" s="328">
        <v>62</v>
      </c>
      <c r="C188" s="174" t="s">
        <v>657</v>
      </c>
      <c r="D188" s="174" t="s">
        <v>658</v>
      </c>
      <c r="E188" s="174" t="s">
        <v>468</v>
      </c>
      <c r="F188" s="312">
        <v>2.0641682440000002</v>
      </c>
      <c r="G188" s="312">
        <v>2.0641682440000002</v>
      </c>
      <c r="H188" s="333" t="s">
        <v>469</v>
      </c>
      <c r="I188" s="174" t="s">
        <v>470</v>
      </c>
      <c r="J188" s="174" t="s">
        <v>471</v>
      </c>
      <c r="K188" s="172" t="s">
        <v>659</v>
      </c>
      <c r="V188" s="105"/>
    </row>
    <row r="189" spans="2:22" s="4" customFormat="1" ht="129.6" x14ac:dyDescent="0.3">
      <c r="B189" s="328">
        <v>63</v>
      </c>
      <c r="C189" s="174" t="s">
        <v>660</v>
      </c>
      <c r="D189" s="174" t="s">
        <v>661</v>
      </c>
      <c r="E189" s="174" t="s">
        <v>468</v>
      </c>
      <c r="F189" s="312">
        <v>1.659051112</v>
      </c>
      <c r="G189" s="312">
        <v>1.7747988640000001</v>
      </c>
      <c r="H189" s="333" t="s">
        <v>475</v>
      </c>
      <c r="I189" s="174" t="s">
        <v>470</v>
      </c>
      <c r="J189" s="174" t="s">
        <v>471</v>
      </c>
      <c r="K189" s="172" t="s">
        <v>662</v>
      </c>
      <c r="V189" s="105"/>
    </row>
    <row r="190" spans="2:22" s="4" customFormat="1" ht="115.2" x14ac:dyDescent="0.3">
      <c r="B190" s="328">
        <v>64</v>
      </c>
      <c r="C190" s="174" t="s">
        <v>663</v>
      </c>
      <c r="D190" s="174" t="s">
        <v>664</v>
      </c>
      <c r="E190" s="174" t="s">
        <v>468</v>
      </c>
      <c r="F190" s="312">
        <v>1.6397598199999999</v>
      </c>
      <c r="G190" s="312">
        <v>1.755507572</v>
      </c>
      <c r="H190" s="333" t="s">
        <v>469</v>
      </c>
      <c r="I190" s="174" t="s">
        <v>470</v>
      </c>
      <c r="J190" s="174" t="s">
        <v>471</v>
      </c>
      <c r="K190" s="172" t="s">
        <v>665</v>
      </c>
      <c r="V190" s="105"/>
    </row>
    <row r="191" spans="2:22" s="4" customFormat="1" ht="115.2" x14ac:dyDescent="0.3">
      <c r="B191" s="328">
        <v>65</v>
      </c>
      <c r="C191" s="174" t="s">
        <v>666</v>
      </c>
      <c r="D191" s="174" t="s">
        <v>667</v>
      </c>
      <c r="E191" s="174" t="s">
        <v>468</v>
      </c>
      <c r="F191" s="312">
        <v>1.630114174</v>
      </c>
      <c r="G191" s="312">
        <v>1.6397598199999999</v>
      </c>
      <c r="H191" s="333" t="s">
        <v>469</v>
      </c>
      <c r="I191" s="174" t="s">
        <v>470</v>
      </c>
      <c r="J191" s="174" t="s">
        <v>471</v>
      </c>
      <c r="K191" s="172" t="s">
        <v>668</v>
      </c>
      <c r="V191" s="105"/>
    </row>
    <row r="192" spans="2:22" s="4" customFormat="1" ht="115.2" x14ac:dyDescent="0.3">
      <c r="B192" s="328">
        <v>66</v>
      </c>
      <c r="C192" s="174" t="s">
        <v>669</v>
      </c>
      <c r="D192" s="174" t="s">
        <v>670</v>
      </c>
      <c r="E192" s="174" t="s">
        <v>468</v>
      </c>
      <c r="F192" s="312">
        <v>1.630114174</v>
      </c>
      <c r="G192" s="312">
        <v>1.630114174</v>
      </c>
      <c r="H192" s="333" t="s">
        <v>469</v>
      </c>
      <c r="I192" s="174" t="s">
        <v>470</v>
      </c>
      <c r="J192" s="174" t="s">
        <v>471</v>
      </c>
      <c r="K192" s="172" t="s">
        <v>671</v>
      </c>
      <c r="V192" s="105"/>
    </row>
    <row r="193" spans="2:22" s="4" customFormat="1" ht="115.2" x14ac:dyDescent="0.3">
      <c r="B193" s="328">
        <v>67</v>
      </c>
      <c r="C193" s="174" t="s">
        <v>672</v>
      </c>
      <c r="D193" s="174" t="s">
        <v>673</v>
      </c>
      <c r="E193" s="174" t="s">
        <v>468</v>
      </c>
      <c r="F193" s="312">
        <v>1.456492546</v>
      </c>
      <c r="G193" s="312">
        <v>1.6011772359999998</v>
      </c>
      <c r="H193" s="333" t="s">
        <v>475</v>
      </c>
      <c r="I193" s="174" t="s">
        <v>470</v>
      </c>
      <c r="J193" s="174" t="s">
        <v>471</v>
      </c>
      <c r="K193" s="172" t="s">
        <v>674</v>
      </c>
      <c r="V193" s="105"/>
    </row>
    <row r="194" spans="2:22" s="4" customFormat="1" ht="129.6" x14ac:dyDescent="0.3">
      <c r="B194" s="329">
        <v>68</v>
      </c>
      <c r="C194" s="174" t="s">
        <v>675</v>
      </c>
      <c r="D194" s="174" t="s">
        <v>676</v>
      </c>
      <c r="E194" s="174" t="s">
        <v>468</v>
      </c>
      <c r="F194" s="312">
        <v>1.1767688119999999</v>
      </c>
      <c r="G194" s="312">
        <v>1.1767688119999999</v>
      </c>
      <c r="H194" s="333" t="s">
        <v>469</v>
      </c>
      <c r="I194" s="174" t="s">
        <v>470</v>
      </c>
      <c r="J194" s="174" t="s">
        <v>471</v>
      </c>
      <c r="K194" s="172" t="s">
        <v>677</v>
      </c>
      <c r="V194" s="105"/>
    </row>
    <row r="195" spans="2:22" s="4" customFormat="1" ht="115.2" x14ac:dyDescent="0.3">
      <c r="B195" s="328">
        <v>69</v>
      </c>
      <c r="C195" s="174" t="s">
        <v>678</v>
      </c>
      <c r="D195" s="174" t="s">
        <v>679</v>
      </c>
      <c r="E195" s="174" t="s">
        <v>468</v>
      </c>
      <c r="F195" s="312">
        <v>1.0417297680000002</v>
      </c>
      <c r="G195" s="312">
        <v>1.186414458</v>
      </c>
      <c r="H195" s="333" t="s">
        <v>469</v>
      </c>
      <c r="I195" s="174" t="s">
        <v>470</v>
      </c>
      <c r="J195" s="174" t="s">
        <v>471</v>
      </c>
      <c r="K195" s="172" t="s">
        <v>680</v>
      </c>
      <c r="V195" s="105"/>
    </row>
    <row r="196" spans="2:22" s="4" customFormat="1" ht="115.2" x14ac:dyDescent="0.3">
      <c r="B196" s="328">
        <v>70</v>
      </c>
      <c r="C196" s="174" t="s">
        <v>681</v>
      </c>
      <c r="D196" s="174" t="s">
        <v>682</v>
      </c>
      <c r="E196" s="174" t="s">
        <v>468</v>
      </c>
      <c r="F196" s="312">
        <v>0.95491895399999993</v>
      </c>
      <c r="G196" s="312">
        <v>1.147831874</v>
      </c>
      <c r="H196" s="333" t="s">
        <v>508</v>
      </c>
      <c r="I196" s="174" t="s">
        <v>470</v>
      </c>
      <c r="J196" s="174" t="s">
        <v>471</v>
      </c>
      <c r="K196" s="172" t="s">
        <v>683</v>
      </c>
      <c r="V196" s="105"/>
    </row>
    <row r="197" spans="2:22" s="4" customFormat="1" ht="115.2" x14ac:dyDescent="0.3">
      <c r="B197" s="328">
        <v>71</v>
      </c>
      <c r="C197" s="174" t="s">
        <v>684</v>
      </c>
      <c r="D197" s="174" t="s">
        <v>685</v>
      </c>
      <c r="E197" s="174" t="s">
        <v>468</v>
      </c>
      <c r="F197" s="312">
        <v>0.9163363699999999</v>
      </c>
      <c r="G197" s="312">
        <v>1.0031471840000001</v>
      </c>
      <c r="H197" s="333" t="s">
        <v>469</v>
      </c>
      <c r="I197" s="174" t="s">
        <v>470</v>
      </c>
      <c r="J197" s="174" t="s">
        <v>471</v>
      </c>
      <c r="K197" s="172" t="s">
        <v>686</v>
      </c>
      <c r="V197" s="105"/>
    </row>
    <row r="198" spans="2:22" s="4" customFormat="1" ht="129.6" x14ac:dyDescent="0.3">
      <c r="B198" s="328">
        <v>72</v>
      </c>
      <c r="C198" s="174" t="s">
        <v>687</v>
      </c>
      <c r="D198" s="174" t="s">
        <v>688</v>
      </c>
      <c r="E198" s="174" t="s">
        <v>468</v>
      </c>
      <c r="F198" s="312">
        <v>0.56909311399999996</v>
      </c>
      <c r="G198" s="312">
        <v>0.56909311399999996</v>
      </c>
      <c r="H198" s="333" t="s">
        <v>508</v>
      </c>
      <c r="I198" s="174" t="s">
        <v>470</v>
      </c>
      <c r="J198" s="174" t="s">
        <v>471</v>
      </c>
      <c r="K198" s="172" t="s">
        <v>689</v>
      </c>
      <c r="V198" s="105"/>
    </row>
    <row r="199" spans="2:22" s="4" customFormat="1" ht="129.6" x14ac:dyDescent="0.3">
      <c r="B199" s="328">
        <v>73</v>
      </c>
      <c r="C199" s="174" t="s">
        <v>690</v>
      </c>
      <c r="D199" s="174" t="s">
        <v>691</v>
      </c>
      <c r="E199" s="174" t="s">
        <v>468</v>
      </c>
      <c r="F199" s="312">
        <v>0.53051053000000004</v>
      </c>
      <c r="G199" s="312">
        <v>0.53051053000000004</v>
      </c>
      <c r="H199" s="333" t="s">
        <v>469</v>
      </c>
      <c r="I199" s="174" t="s">
        <v>470</v>
      </c>
      <c r="J199" s="174" t="s">
        <v>471</v>
      </c>
      <c r="K199" s="172" t="s">
        <v>692</v>
      </c>
      <c r="V199" s="105"/>
    </row>
    <row r="200" spans="2:22" s="4" customFormat="1" ht="115.2" x14ac:dyDescent="0.3">
      <c r="B200" s="328">
        <v>74</v>
      </c>
      <c r="C200" s="174" t="s">
        <v>693</v>
      </c>
      <c r="D200" s="174" t="s">
        <v>694</v>
      </c>
      <c r="E200" s="174" t="s">
        <v>695</v>
      </c>
      <c r="F200" s="312">
        <v>1510.07410953</v>
      </c>
      <c r="G200" s="312">
        <v>1536.64786426</v>
      </c>
      <c r="H200" s="333">
        <v>2050</v>
      </c>
      <c r="I200" s="174" t="s">
        <v>696</v>
      </c>
      <c r="J200" s="174" t="s">
        <v>697</v>
      </c>
      <c r="K200" s="172" t="s">
        <v>698</v>
      </c>
      <c r="V200" s="105"/>
    </row>
    <row r="201" spans="2:22" s="4" customFormat="1" ht="100.8" x14ac:dyDescent="0.3">
      <c r="B201" s="328">
        <v>75</v>
      </c>
      <c r="C201" s="174" t="s">
        <v>699</v>
      </c>
      <c r="D201" s="174" t="s">
        <v>700</v>
      </c>
      <c r="E201" s="174" t="s">
        <v>701</v>
      </c>
      <c r="F201" s="312">
        <v>913.57771524399993</v>
      </c>
      <c r="G201" s="312">
        <v>977.48976563999997</v>
      </c>
      <c r="H201" s="333" t="s">
        <v>501</v>
      </c>
      <c r="I201" s="174" t="s">
        <v>702</v>
      </c>
      <c r="J201" s="174" t="s">
        <v>696</v>
      </c>
      <c r="K201" s="172" t="s">
        <v>703</v>
      </c>
      <c r="V201" s="105"/>
    </row>
    <row r="202" spans="2:22" s="4" customFormat="1" ht="115.2" x14ac:dyDescent="0.3">
      <c r="B202" s="328">
        <v>76</v>
      </c>
      <c r="C202" s="174" t="s">
        <v>704</v>
      </c>
      <c r="D202" s="174" t="s">
        <v>705</v>
      </c>
      <c r="E202" s="174" t="s">
        <v>695</v>
      </c>
      <c r="F202" s="312">
        <v>762.82591391000005</v>
      </c>
      <c r="G202" s="312">
        <v>790.57643745200005</v>
      </c>
      <c r="H202" s="333">
        <v>2050</v>
      </c>
      <c r="I202" s="174" t="s">
        <v>696</v>
      </c>
      <c r="J202" s="174" t="s">
        <v>697</v>
      </c>
      <c r="K202" s="172" t="s">
        <v>706</v>
      </c>
      <c r="V202" s="105"/>
    </row>
    <row r="203" spans="2:22" s="4" customFormat="1" ht="115.2" x14ac:dyDescent="0.3">
      <c r="B203" s="329">
        <v>77</v>
      </c>
      <c r="C203" s="174" t="s">
        <v>707</v>
      </c>
      <c r="D203" s="174" t="s">
        <v>708</v>
      </c>
      <c r="E203" s="174" t="s">
        <v>695</v>
      </c>
      <c r="F203" s="312">
        <v>666.76492539599997</v>
      </c>
      <c r="G203" s="312">
        <v>678.658006914</v>
      </c>
      <c r="H203" s="333" t="s">
        <v>488</v>
      </c>
      <c r="I203" s="174" t="s">
        <v>696</v>
      </c>
      <c r="J203" s="174" t="s">
        <v>697</v>
      </c>
      <c r="K203" s="172" t="s">
        <v>709</v>
      </c>
      <c r="V203" s="105"/>
    </row>
    <row r="204" spans="2:22" s="4" customFormat="1" ht="115.2" x14ac:dyDescent="0.3">
      <c r="B204" s="328">
        <v>78</v>
      </c>
      <c r="C204" s="174" t="s">
        <v>710</v>
      </c>
      <c r="D204" s="174" t="s">
        <v>694</v>
      </c>
      <c r="E204" s="174" t="s">
        <v>695</v>
      </c>
      <c r="F204" s="312">
        <v>649.72106891400006</v>
      </c>
      <c r="G204" s="312">
        <v>656.12577785799999</v>
      </c>
      <c r="H204" s="333">
        <v>2050</v>
      </c>
      <c r="I204" s="174" t="s">
        <v>696</v>
      </c>
      <c r="J204" s="174" t="s">
        <v>697</v>
      </c>
      <c r="K204" s="172" t="s">
        <v>711</v>
      </c>
      <c r="V204" s="105"/>
    </row>
    <row r="205" spans="2:22" s="4" customFormat="1" ht="115.2" x14ac:dyDescent="0.3">
      <c r="B205" s="328">
        <v>79</v>
      </c>
      <c r="C205" s="174" t="s">
        <v>712</v>
      </c>
      <c r="D205" s="174" t="s">
        <v>713</v>
      </c>
      <c r="E205" s="174" t="s">
        <v>695</v>
      </c>
      <c r="F205" s="312">
        <v>604.27078496199999</v>
      </c>
      <c r="G205" s="312">
        <v>615.52725384400003</v>
      </c>
      <c r="H205" s="333">
        <v>2050</v>
      </c>
      <c r="I205" s="174" t="s">
        <v>696</v>
      </c>
      <c r="J205" s="174" t="s">
        <v>697</v>
      </c>
      <c r="K205" s="172" t="s">
        <v>714</v>
      </c>
      <c r="V205" s="105"/>
    </row>
    <row r="206" spans="2:22" s="4" customFormat="1" ht="115.2" x14ac:dyDescent="0.3">
      <c r="B206" s="328">
        <v>80</v>
      </c>
      <c r="C206" s="174" t="s">
        <v>715</v>
      </c>
      <c r="D206" s="174" t="s">
        <v>716</v>
      </c>
      <c r="E206" s="174" t="s">
        <v>695</v>
      </c>
      <c r="F206" s="312">
        <v>574.07026733599992</v>
      </c>
      <c r="G206" s="312">
        <v>583.75449592000007</v>
      </c>
      <c r="H206" s="333" t="s">
        <v>488</v>
      </c>
      <c r="I206" s="174" t="s">
        <v>696</v>
      </c>
      <c r="J206" s="174" t="s">
        <v>697</v>
      </c>
      <c r="K206" s="172" t="s">
        <v>717</v>
      </c>
      <c r="V206" s="105"/>
    </row>
    <row r="207" spans="2:22" s="4" customFormat="1" ht="115.2" x14ac:dyDescent="0.3">
      <c r="B207" s="328">
        <v>81</v>
      </c>
      <c r="C207" s="174" t="s">
        <v>718</v>
      </c>
      <c r="D207" s="174" t="s">
        <v>719</v>
      </c>
      <c r="E207" s="174" t="s">
        <v>695</v>
      </c>
      <c r="F207" s="312">
        <v>575.7871923240001</v>
      </c>
      <c r="G207" s="312">
        <v>585.79937287199994</v>
      </c>
      <c r="H207" s="333" t="s">
        <v>488</v>
      </c>
      <c r="I207" s="174" t="s">
        <v>696</v>
      </c>
      <c r="J207" s="174" t="s">
        <v>697</v>
      </c>
      <c r="K207" s="172" t="s">
        <v>720</v>
      </c>
      <c r="V207" s="105"/>
    </row>
    <row r="208" spans="2:22" s="4" customFormat="1" ht="115.2" x14ac:dyDescent="0.3">
      <c r="B208" s="328">
        <v>82</v>
      </c>
      <c r="C208" s="174" t="s">
        <v>721</v>
      </c>
      <c r="D208" s="174" t="s">
        <v>722</v>
      </c>
      <c r="E208" s="174" t="s">
        <v>695</v>
      </c>
      <c r="F208" s="312">
        <v>471.50811341799999</v>
      </c>
      <c r="G208" s="312">
        <v>483.60375350200002</v>
      </c>
      <c r="H208" s="333">
        <v>2050</v>
      </c>
      <c r="I208" s="174" t="s">
        <v>696</v>
      </c>
      <c r="J208" s="174" t="s">
        <v>697</v>
      </c>
      <c r="K208" s="172" t="s">
        <v>723</v>
      </c>
      <c r="V208" s="105"/>
    </row>
    <row r="209" spans="2:22" s="4" customFormat="1" ht="115.2" x14ac:dyDescent="0.3">
      <c r="B209" s="328">
        <v>83</v>
      </c>
      <c r="C209" s="174" t="s">
        <v>724</v>
      </c>
      <c r="D209" s="174" t="s">
        <v>725</v>
      </c>
      <c r="E209" s="174" t="s">
        <v>695</v>
      </c>
      <c r="F209" s="312">
        <v>228.582518908</v>
      </c>
      <c r="G209" s="312">
        <v>235.22836900199999</v>
      </c>
      <c r="H209" s="333" t="s">
        <v>488</v>
      </c>
      <c r="I209" s="174" t="s">
        <v>696</v>
      </c>
      <c r="J209" s="174" t="s">
        <v>697</v>
      </c>
      <c r="K209" s="172" t="s">
        <v>726</v>
      </c>
      <c r="V209" s="105"/>
    </row>
    <row r="210" spans="2:22" s="4" customFormat="1" ht="129.6" x14ac:dyDescent="0.3">
      <c r="B210" s="328">
        <v>84</v>
      </c>
      <c r="C210" s="174" t="s">
        <v>727</v>
      </c>
      <c r="D210" s="174" t="s">
        <v>728</v>
      </c>
      <c r="E210" s="174" t="s">
        <v>695</v>
      </c>
      <c r="F210" s="312">
        <v>205.65481836599997</v>
      </c>
      <c r="G210" s="312">
        <v>209.00185752800002</v>
      </c>
      <c r="H210" s="333">
        <v>2050</v>
      </c>
      <c r="I210" s="174" t="s">
        <v>696</v>
      </c>
      <c r="J210" s="174" t="s">
        <v>697</v>
      </c>
      <c r="K210" s="172" t="s">
        <v>729</v>
      </c>
      <c r="V210" s="105"/>
    </row>
    <row r="211" spans="2:22" s="4" customFormat="1" ht="115.2" x14ac:dyDescent="0.3">
      <c r="B211" s="328">
        <v>85</v>
      </c>
      <c r="C211" s="174" t="s">
        <v>730</v>
      </c>
      <c r="D211" s="174" t="s">
        <v>731</v>
      </c>
      <c r="E211" s="174" t="s">
        <v>695</v>
      </c>
      <c r="F211" s="312">
        <v>228.196693068</v>
      </c>
      <c r="G211" s="312">
        <v>231.07109557600003</v>
      </c>
      <c r="H211" s="333" t="s">
        <v>488</v>
      </c>
      <c r="I211" s="174" t="s">
        <v>696</v>
      </c>
      <c r="J211" s="174" t="s">
        <v>697</v>
      </c>
      <c r="K211" s="172" t="s">
        <v>732</v>
      </c>
      <c r="V211" s="105"/>
    </row>
    <row r="212" spans="2:22" s="4" customFormat="1" ht="115.2" x14ac:dyDescent="0.3">
      <c r="B212" s="328">
        <v>86</v>
      </c>
      <c r="C212" s="174" t="s">
        <v>733</v>
      </c>
      <c r="D212" s="174" t="s">
        <v>734</v>
      </c>
      <c r="E212" s="174" t="s">
        <v>695</v>
      </c>
      <c r="F212" s="312">
        <v>192.826109186</v>
      </c>
      <c r="G212" s="312">
        <v>199.06684214800001</v>
      </c>
      <c r="H212" s="333" t="s">
        <v>488</v>
      </c>
      <c r="I212" s="174" t="s">
        <v>696</v>
      </c>
      <c r="J212" s="174" t="s">
        <v>697</v>
      </c>
      <c r="K212" s="172" t="s">
        <v>735</v>
      </c>
      <c r="V212" s="105"/>
    </row>
    <row r="213" spans="2:22" customFormat="1" ht="115.2" x14ac:dyDescent="0.3">
      <c r="B213" s="328">
        <v>87</v>
      </c>
      <c r="C213" s="174" t="s">
        <v>730</v>
      </c>
      <c r="D213" s="174" t="s">
        <v>731</v>
      </c>
      <c r="E213" s="174" t="s">
        <v>695</v>
      </c>
      <c r="F213" s="312">
        <v>117.011331626</v>
      </c>
      <c r="G213" s="312">
        <v>117.011331626</v>
      </c>
      <c r="H213" s="333">
        <v>2035</v>
      </c>
      <c r="I213" s="174" t="s">
        <v>702</v>
      </c>
      <c r="J213" s="174" t="s">
        <v>696</v>
      </c>
      <c r="K213" s="172" t="s">
        <v>736</v>
      </c>
      <c r="V213" s="102"/>
    </row>
    <row r="214" spans="2:22" customFormat="1" ht="115.2" x14ac:dyDescent="0.3">
      <c r="B214" s="329">
        <v>88</v>
      </c>
      <c r="C214" s="174" t="s">
        <v>737</v>
      </c>
      <c r="D214" s="174" t="s">
        <v>738</v>
      </c>
      <c r="E214" s="174" t="s">
        <v>695</v>
      </c>
      <c r="F214" s="312">
        <v>143.53685812600003</v>
      </c>
      <c r="G214" s="312">
        <v>147.20220360599998</v>
      </c>
      <c r="H214" s="333" t="s">
        <v>475</v>
      </c>
      <c r="I214" s="174" t="s">
        <v>696</v>
      </c>
      <c r="J214" s="174" t="s">
        <v>697</v>
      </c>
      <c r="K214" s="172" t="s">
        <v>739</v>
      </c>
      <c r="V214" s="102"/>
    </row>
    <row r="215" spans="2:22" customFormat="1" ht="115.2" x14ac:dyDescent="0.3">
      <c r="B215" s="328">
        <v>89</v>
      </c>
      <c r="C215" s="174" t="s">
        <v>740</v>
      </c>
      <c r="D215" s="174" t="s">
        <v>741</v>
      </c>
      <c r="E215" s="174" t="s">
        <v>695</v>
      </c>
      <c r="F215" s="312">
        <v>168.91455275199999</v>
      </c>
      <c r="G215" s="312">
        <v>172.24230062199999</v>
      </c>
      <c r="H215" s="333">
        <v>2050</v>
      </c>
      <c r="I215" s="174" t="s">
        <v>696</v>
      </c>
      <c r="J215" s="174" t="s">
        <v>697</v>
      </c>
      <c r="K215" s="172" t="s">
        <v>742</v>
      </c>
      <c r="V215" s="102"/>
    </row>
    <row r="216" spans="2:22" customFormat="1" ht="144" x14ac:dyDescent="0.3">
      <c r="B216" s="328">
        <v>90</v>
      </c>
      <c r="C216" s="174" t="s">
        <v>743</v>
      </c>
      <c r="D216" s="174" t="s">
        <v>744</v>
      </c>
      <c r="E216" s="174" t="s">
        <v>695</v>
      </c>
      <c r="F216" s="312">
        <v>184.09679955599998</v>
      </c>
      <c r="G216" s="312">
        <v>185.71726808399998</v>
      </c>
      <c r="H216" s="333" t="s">
        <v>488</v>
      </c>
      <c r="I216" s="174" t="s">
        <v>696</v>
      </c>
      <c r="J216" s="174" t="s">
        <v>697</v>
      </c>
      <c r="K216" s="172" t="s">
        <v>745</v>
      </c>
      <c r="V216" s="102"/>
    </row>
    <row r="217" spans="2:22" customFormat="1" ht="129.6" x14ac:dyDescent="0.3">
      <c r="B217" s="328">
        <v>91</v>
      </c>
      <c r="C217" s="174" t="s">
        <v>746</v>
      </c>
      <c r="D217" s="174" t="s">
        <v>747</v>
      </c>
      <c r="E217" s="174" t="s">
        <v>695</v>
      </c>
      <c r="F217" s="312">
        <v>165.962985076</v>
      </c>
      <c r="G217" s="312">
        <v>175.907646102</v>
      </c>
      <c r="H217" s="333" t="s">
        <v>501</v>
      </c>
      <c r="I217" s="174" t="s">
        <v>696</v>
      </c>
      <c r="J217" s="174" t="s">
        <v>697</v>
      </c>
      <c r="K217" s="172" t="s">
        <v>748</v>
      </c>
      <c r="V217" s="102"/>
    </row>
    <row r="218" spans="2:22" customFormat="1" ht="115.8" thickBot="1" x14ac:dyDescent="0.35">
      <c r="B218" s="330">
        <v>92</v>
      </c>
      <c r="C218" s="177" t="s">
        <v>749</v>
      </c>
      <c r="D218" s="177" t="s">
        <v>750</v>
      </c>
      <c r="E218" s="177" t="s">
        <v>695</v>
      </c>
      <c r="F218" s="324">
        <v>191.446781808</v>
      </c>
      <c r="G218" s="324">
        <v>192.91291999999999</v>
      </c>
      <c r="H218" s="334" t="s">
        <v>488</v>
      </c>
      <c r="I218" s="177" t="s">
        <v>696</v>
      </c>
      <c r="J218" s="177" t="s">
        <v>697</v>
      </c>
      <c r="K218" s="178" t="s">
        <v>751</v>
      </c>
      <c r="V218" s="102"/>
    </row>
    <row r="219" spans="2:22" customFormat="1" x14ac:dyDescent="0.3">
      <c r="B219" s="440" t="s">
        <v>752</v>
      </c>
      <c r="C219" s="440"/>
      <c r="D219" s="440"/>
      <c r="V219" s="102"/>
    </row>
    <row r="220" spans="2:22" customFormat="1" ht="15" thickBot="1" x14ac:dyDescent="0.35">
      <c r="B220" s="11"/>
      <c r="C220" s="23"/>
      <c r="D220" s="1"/>
      <c r="V220" s="102"/>
    </row>
    <row r="221" spans="2:22" customFormat="1" ht="24" customHeight="1" x14ac:dyDescent="0.25">
      <c r="B221" s="76"/>
      <c r="C221" s="77" t="s">
        <v>753</v>
      </c>
      <c r="D221" s="78"/>
      <c r="E221" s="79"/>
      <c r="F221" s="80"/>
      <c r="G221" s="80"/>
      <c r="H221" s="80"/>
      <c r="I221" s="80"/>
      <c r="J221" s="80"/>
      <c r="K221" s="80"/>
      <c r="L221" s="80"/>
      <c r="M221" s="80"/>
      <c r="N221" s="80"/>
      <c r="O221" s="80"/>
      <c r="P221" s="81"/>
      <c r="V221" s="253"/>
    </row>
    <row r="222" spans="2:22" customFormat="1" ht="17.25" customHeight="1" x14ac:dyDescent="0.25">
      <c r="B222" s="254"/>
      <c r="C222" s="276" t="s">
        <v>754</v>
      </c>
      <c r="D222" s="255"/>
      <c r="E222" s="256"/>
      <c r="F222" s="257"/>
      <c r="G222" s="257"/>
      <c r="H222" s="257"/>
      <c r="I222" s="257"/>
      <c r="J222" s="257"/>
      <c r="K222" s="257"/>
      <c r="L222" s="257"/>
      <c r="M222" s="257"/>
      <c r="N222" s="257"/>
      <c r="O222" s="257"/>
      <c r="P222" s="258"/>
      <c r="V222" s="253"/>
    </row>
    <row r="223" spans="2:22" customFormat="1" ht="15" thickBot="1" x14ac:dyDescent="0.3">
      <c r="B223" s="82"/>
      <c r="C223" s="277" t="s">
        <v>755</v>
      </c>
      <c r="D223" s="277"/>
      <c r="E223" s="83"/>
      <c r="F223" s="127"/>
      <c r="G223" s="127"/>
      <c r="H223" s="127"/>
      <c r="I223" s="127"/>
      <c r="J223" s="127"/>
      <c r="K223" s="127"/>
      <c r="L223" s="127"/>
      <c r="M223" s="127"/>
      <c r="N223" s="127"/>
      <c r="O223" s="127"/>
      <c r="P223" s="128"/>
      <c r="V223" s="253"/>
    </row>
    <row r="224" spans="2:22" customFormat="1" ht="15" thickBot="1" x14ac:dyDescent="0.35">
      <c r="V224" s="101"/>
    </row>
    <row r="225" spans="1:23" customFormat="1" ht="27.75" customHeight="1" thickBot="1" x14ac:dyDescent="0.35">
      <c r="B225" s="403"/>
      <c r="C225" s="404"/>
      <c r="D225" s="405"/>
      <c r="E225" s="405"/>
      <c r="F225" s="406"/>
      <c r="G225" s="432" t="s">
        <v>57</v>
      </c>
      <c r="H225" s="433"/>
      <c r="I225" s="432" t="s">
        <v>58</v>
      </c>
      <c r="J225" s="433"/>
      <c r="K225" s="432" t="s">
        <v>59</v>
      </c>
      <c r="L225" s="433"/>
      <c r="M225" s="432" t="s">
        <v>60</v>
      </c>
      <c r="N225" s="433"/>
      <c r="O225" s="432" t="s">
        <v>61</v>
      </c>
      <c r="P225" s="433"/>
      <c r="V225" s="101"/>
    </row>
    <row r="226" spans="1:23" s="23" customFormat="1" ht="57.75" customHeight="1" thickBot="1" x14ac:dyDescent="0.35">
      <c r="A226"/>
      <c r="B226" s="407">
        <v>8</v>
      </c>
      <c r="C226" s="408" t="s">
        <v>457</v>
      </c>
      <c r="D226" s="409" t="s">
        <v>756</v>
      </c>
      <c r="E226" s="409" t="s">
        <v>757</v>
      </c>
      <c r="F226" s="409" t="s">
        <v>758</v>
      </c>
      <c r="G226" s="410" t="s">
        <v>759</v>
      </c>
      <c r="H226" s="410" t="s">
        <v>760</v>
      </c>
      <c r="I226" s="410" t="s">
        <v>759</v>
      </c>
      <c r="J226" s="410" t="s">
        <v>760</v>
      </c>
      <c r="K226" s="410" t="s">
        <v>759</v>
      </c>
      <c r="L226" s="410" t="s">
        <v>760</v>
      </c>
      <c r="M226" s="410" t="s">
        <v>759</v>
      </c>
      <c r="N226" s="410" t="s">
        <v>760</v>
      </c>
      <c r="O226" s="410" t="s">
        <v>759</v>
      </c>
      <c r="P226" s="411" t="s">
        <v>760</v>
      </c>
      <c r="Q226" s="6" t="s">
        <v>761</v>
      </c>
      <c r="V226" s="252"/>
    </row>
    <row r="227" spans="1:23" customFormat="1" ht="43.2" x14ac:dyDescent="0.3">
      <c r="B227" s="412">
        <v>1</v>
      </c>
      <c r="C227" s="183" t="s">
        <v>762</v>
      </c>
      <c r="D227" s="184" t="s">
        <v>763</v>
      </c>
      <c r="E227" s="183" t="s">
        <v>764</v>
      </c>
      <c r="F227" s="183" t="s">
        <v>765</v>
      </c>
      <c r="G227" s="278" t="s">
        <v>766</v>
      </c>
      <c r="H227" s="279" t="s">
        <v>766</v>
      </c>
      <c r="I227" s="193" t="s">
        <v>766</v>
      </c>
      <c r="J227" s="172" t="s">
        <v>767</v>
      </c>
      <c r="K227" s="193" t="s">
        <v>766</v>
      </c>
      <c r="L227" s="279" t="s">
        <v>766</v>
      </c>
      <c r="M227" s="278" t="s">
        <v>768</v>
      </c>
      <c r="N227" s="279" t="s">
        <v>768</v>
      </c>
      <c r="O227" s="278" t="s">
        <v>768</v>
      </c>
      <c r="P227" s="279" t="s">
        <v>768</v>
      </c>
      <c r="Q227" s="165" t="s">
        <v>769</v>
      </c>
      <c r="R227" s="2"/>
      <c r="V227" s="101"/>
    </row>
    <row r="228" spans="1:23" customFormat="1" ht="86.4" x14ac:dyDescent="0.3">
      <c r="B228" s="413">
        <v>2</v>
      </c>
      <c r="C228" s="185" t="s">
        <v>770</v>
      </c>
      <c r="D228" s="186" t="s">
        <v>771</v>
      </c>
      <c r="E228" s="185"/>
      <c r="F228" s="185" t="s">
        <v>772</v>
      </c>
      <c r="G228" s="173" t="s">
        <v>766</v>
      </c>
      <c r="H228" s="172" t="s">
        <v>773</v>
      </c>
      <c r="I228" s="180" t="s">
        <v>768</v>
      </c>
      <c r="J228" s="172" t="s">
        <v>768</v>
      </c>
      <c r="K228" s="180" t="s">
        <v>768</v>
      </c>
      <c r="L228" s="172" t="s">
        <v>768</v>
      </c>
      <c r="M228" s="173" t="s">
        <v>768</v>
      </c>
      <c r="N228" s="172" t="s">
        <v>768</v>
      </c>
      <c r="O228" s="173" t="s">
        <v>768</v>
      </c>
      <c r="P228" s="172" t="s">
        <v>768</v>
      </c>
      <c r="Q228" s="165" t="s">
        <v>774</v>
      </c>
      <c r="R228" s="2"/>
      <c r="V228" s="101"/>
    </row>
    <row r="229" spans="1:23" customFormat="1" ht="86.4" x14ac:dyDescent="0.3">
      <c r="B229" s="413">
        <v>3</v>
      </c>
      <c r="C229" s="185" t="s">
        <v>775</v>
      </c>
      <c r="D229" s="186" t="s">
        <v>771</v>
      </c>
      <c r="E229" s="185"/>
      <c r="F229" s="185" t="s">
        <v>772</v>
      </c>
      <c r="G229" s="173" t="s">
        <v>766</v>
      </c>
      <c r="H229" s="172" t="s">
        <v>773</v>
      </c>
      <c r="I229" s="180" t="s">
        <v>768</v>
      </c>
      <c r="J229" s="172" t="s">
        <v>768</v>
      </c>
      <c r="K229" s="180" t="s">
        <v>768</v>
      </c>
      <c r="L229" s="172" t="s">
        <v>768</v>
      </c>
      <c r="M229" s="173" t="s">
        <v>768</v>
      </c>
      <c r="N229" s="172" t="s">
        <v>768</v>
      </c>
      <c r="O229" s="173" t="s">
        <v>768</v>
      </c>
      <c r="P229" s="172" t="s">
        <v>768</v>
      </c>
      <c r="Q229" s="165" t="s">
        <v>776</v>
      </c>
      <c r="R229" s="2"/>
      <c r="V229" s="101"/>
    </row>
    <row r="230" spans="1:23" customFormat="1" ht="72" x14ac:dyDescent="0.3">
      <c r="B230" s="413">
        <v>4</v>
      </c>
      <c r="C230" s="185" t="s">
        <v>777</v>
      </c>
      <c r="D230" s="186" t="s">
        <v>771</v>
      </c>
      <c r="E230" s="185"/>
      <c r="F230" s="185" t="s">
        <v>778</v>
      </c>
      <c r="G230" s="173">
        <v>151722</v>
      </c>
      <c r="H230" s="172">
        <v>425000</v>
      </c>
      <c r="I230" s="180" t="s">
        <v>768</v>
      </c>
      <c r="J230" s="172" t="s">
        <v>768</v>
      </c>
      <c r="K230" s="180" t="s">
        <v>768</v>
      </c>
      <c r="L230" s="172" t="s">
        <v>768</v>
      </c>
      <c r="M230" s="173" t="s">
        <v>768</v>
      </c>
      <c r="N230" s="172" t="s">
        <v>768</v>
      </c>
      <c r="O230" s="173" t="s">
        <v>768</v>
      </c>
      <c r="P230" s="172" t="s">
        <v>768</v>
      </c>
      <c r="Q230" s="165" t="s">
        <v>779</v>
      </c>
      <c r="R230" s="2"/>
      <c r="V230" s="101"/>
    </row>
    <row r="231" spans="1:23" customFormat="1" ht="72" x14ac:dyDescent="0.3">
      <c r="B231" s="413">
        <v>5</v>
      </c>
      <c r="C231" s="185" t="s">
        <v>780</v>
      </c>
      <c r="D231" s="186" t="s">
        <v>771</v>
      </c>
      <c r="E231" s="185"/>
      <c r="F231" s="185" t="s">
        <v>781</v>
      </c>
      <c r="G231" s="173" t="s">
        <v>766</v>
      </c>
      <c r="H231" s="172" t="s">
        <v>766</v>
      </c>
      <c r="I231" s="180" t="s">
        <v>768</v>
      </c>
      <c r="J231" s="172" t="s">
        <v>768</v>
      </c>
      <c r="K231" s="180" t="s">
        <v>768</v>
      </c>
      <c r="L231" s="172" t="s">
        <v>768</v>
      </c>
      <c r="M231" s="173" t="s">
        <v>768</v>
      </c>
      <c r="N231" s="172" t="s">
        <v>768</v>
      </c>
      <c r="O231" s="173" t="s">
        <v>768</v>
      </c>
      <c r="P231" s="172" t="s">
        <v>768</v>
      </c>
      <c r="Q231" s="165" t="s">
        <v>771</v>
      </c>
      <c r="R231" s="2"/>
      <c r="V231" s="101"/>
    </row>
    <row r="232" spans="1:23" customFormat="1" ht="28.8" x14ac:dyDescent="0.3">
      <c r="B232" s="414">
        <v>6</v>
      </c>
      <c r="C232" s="185" t="s">
        <v>782</v>
      </c>
      <c r="D232" s="186" t="s">
        <v>771</v>
      </c>
      <c r="E232" s="185"/>
      <c r="F232" s="185" t="s">
        <v>783</v>
      </c>
      <c r="G232" s="173">
        <v>322500</v>
      </c>
      <c r="H232" s="172">
        <v>322500</v>
      </c>
      <c r="I232" s="180" t="s">
        <v>768</v>
      </c>
      <c r="J232" s="172" t="s">
        <v>768</v>
      </c>
      <c r="K232" s="180" t="s">
        <v>768</v>
      </c>
      <c r="L232" s="172" t="s">
        <v>768</v>
      </c>
      <c r="M232" s="173" t="s">
        <v>768</v>
      </c>
      <c r="N232" s="172" t="s">
        <v>768</v>
      </c>
      <c r="O232" s="173" t="s">
        <v>768</v>
      </c>
      <c r="P232" s="172" t="s">
        <v>768</v>
      </c>
      <c r="Q232" s="165" t="s">
        <v>763</v>
      </c>
      <c r="R232" s="2"/>
      <c r="V232" s="101"/>
    </row>
    <row r="233" spans="1:23" customFormat="1" ht="28.8" x14ac:dyDescent="0.3">
      <c r="B233" s="413">
        <v>7</v>
      </c>
      <c r="C233" s="185" t="s">
        <v>784</v>
      </c>
      <c r="D233" s="186" t="s">
        <v>771</v>
      </c>
      <c r="E233" s="185"/>
      <c r="F233" s="185" t="s">
        <v>785</v>
      </c>
      <c r="G233" s="173" t="s">
        <v>766</v>
      </c>
      <c r="H233" s="172" t="s">
        <v>773</v>
      </c>
      <c r="I233" s="180" t="s">
        <v>768</v>
      </c>
      <c r="J233" s="172" t="s">
        <v>768</v>
      </c>
      <c r="K233" s="180" t="s">
        <v>768</v>
      </c>
      <c r="L233" s="172" t="s">
        <v>768</v>
      </c>
      <c r="M233" s="173" t="s">
        <v>768</v>
      </c>
      <c r="N233" s="172" t="s">
        <v>768</v>
      </c>
      <c r="O233" s="173" t="s">
        <v>768</v>
      </c>
      <c r="P233" s="172" t="s">
        <v>768</v>
      </c>
      <c r="Q233" s="6"/>
      <c r="R233" s="2"/>
      <c r="V233" s="101"/>
    </row>
    <row r="234" spans="1:23" customFormat="1" ht="28.8" x14ac:dyDescent="0.3">
      <c r="B234" s="413">
        <v>8</v>
      </c>
      <c r="C234" s="185" t="s">
        <v>786</v>
      </c>
      <c r="D234" s="186" t="s">
        <v>769</v>
      </c>
      <c r="E234" s="185"/>
      <c r="F234" s="185" t="s">
        <v>787</v>
      </c>
      <c r="G234" s="173">
        <v>700000</v>
      </c>
      <c r="H234" s="172">
        <v>50000</v>
      </c>
      <c r="I234" s="180" t="s">
        <v>768</v>
      </c>
      <c r="J234" s="172" t="s">
        <v>768</v>
      </c>
      <c r="K234" s="180" t="s">
        <v>768</v>
      </c>
      <c r="L234" s="172" t="s">
        <v>768</v>
      </c>
      <c r="M234" s="173" t="s">
        <v>768</v>
      </c>
      <c r="N234" s="172" t="s">
        <v>768</v>
      </c>
      <c r="O234" s="173" t="s">
        <v>768</v>
      </c>
      <c r="P234" s="172" t="s">
        <v>768</v>
      </c>
      <c r="Q234" s="6"/>
      <c r="R234" s="2"/>
      <c r="V234" s="101"/>
    </row>
    <row r="235" spans="1:23" customFormat="1" ht="57.6" x14ac:dyDescent="0.3">
      <c r="B235" s="413">
        <v>9</v>
      </c>
      <c r="C235" s="185" t="s">
        <v>788</v>
      </c>
      <c r="D235" s="185" t="s">
        <v>763</v>
      </c>
      <c r="E235" s="415" t="s">
        <v>789</v>
      </c>
      <c r="F235" s="185" t="s">
        <v>790</v>
      </c>
      <c r="G235" s="173">
        <v>650000</v>
      </c>
      <c r="H235" s="172">
        <v>650000</v>
      </c>
      <c r="I235" s="180" t="s">
        <v>768</v>
      </c>
      <c r="J235" s="172" t="s">
        <v>768</v>
      </c>
      <c r="K235" s="180" t="s">
        <v>768</v>
      </c>
      <c r="L235" s="172" t="s">
        <v>768</v>
      </c>
      <c r="M235" s="173" t="s">
        <v>768</v>
      </c>
      <c r="N235" s="172" t="s">
        <v>768</v>
      </c>
      <c r="O235" s="173" t="s">
        <v>768</v>
      </c>
      <c r="P235" s="172" t="s">
        <v>768</v>
      </c>
      <c r="Q235" s="6"/>
      <c r="R235" s="2"/>
      <c r="V235" s="101"/>
    </row>
    <row r="236" spans="1:23" customFormat="1" ht="72" x14ac:dyDescent="0.3">
      <c r="B236" s="414">
        <v>10</v>
      </c>
      <c r="C236" s="185" t="s">
        <v>791</v>
      </c>
      <c r="D236" s="185" t="s">
        <v>763</v>
      </c>
      <c r="E236" s="185" t="s">
        <v>792</v>
      </c>
      <c r="F236" s="185" t="s">
        <v>793</v>
      </c>
      <c r="G236" s="173" t="s">
        <v>766</v>
      </c>
      <c r="H236" s="172" t="s">
        <v>766</v>
      </c>
      <c r="I236" s="180" t="s">
        <v>768</v>
      </c>
      <c r="J236" s="172" t="s">
        <v>768</v>
      </c>
      <c r="K236" s="180" t="s">
        <v>768</v>
      </c>
      <c r="L236" s="172" t="s">
        <v>768</v>
      </c>
      <c r="M236" s="173" t="s">
        <v>768</v>
      </c>
      <c r="N236" s="172" t="s">
        <v>768</v>
      </c>
      <c r="O236" s="173" t="s">
        <v>768</v>
      </c>
      <c r="P236" s="172" t="s">
        <v>768</v>
      </c>
      <c r="Q236" s="6"/>
      <c r="R236" s="2"/>
      <c r="V236" s="101"/>
    </row>
    <row r="237" spans="1:23" s="2" customFormat="1" ht="21" customHeight="1" x14ac:dyDescent="0.25">
      <c r="A237"/>
      <c r="B237" s="413">
        <v>11</v>
      </c>
      <c r="C237" s="185" t="s">
        <v>794</v>
      </c>
      <c r="D237" s="185" t="s">
        <v>763</v>
      </c>
      <c r="E237" s="185" t="s">
        <v>792</v>
      </c>
      <c r="F237" s="185" t="s">
        <v>795</v>
      </c>
      <c r="G237" s="173" t="s">
        <v>766</v>
      </c>
      <c r="H237" s="172" t="s">
        <v>766</v>
      </c>
      <c r="I237" s="180" t="s">
        <v>768</v>
      </c>
      <c r="J237" s="172" t="s">
        <v>768</v>
      </c>
      <c r="K237" s="180" t="s">
        <v>768</v>
      </c>
      <c r="L237" s="172" t="s">
        <v>768</v>
      </c>
      <c r="M237" s="173" t="s">
        <v>768</v>
      </c>
      <c r="N237" s="172" t="s">
        <v>768</v>
      </c>
      <c r="O237" s="173" t="s">
        <v>768</v>
      </c>
      <c r="P237" s="172" t="s">
        <v>768</v>
      </c>
      <c r="Q237"/>
      <c r="R237"/>
      <c r="S237"/>
      <c r="T237"/>
      <c r="U237"/>
      <c r="V237" s="106"/>
    </row>
    <row r="238" spans="1:23" ht="86.4" x14ac:dyDescent="0.25">
      <c r="B238" s="413">
        <v>12</v>
      </c>
      <c r="C238" s="185" t="s">
        <v>796</v>
      </c>
      <c r="D238" s="185" t="s">
        <v>763</v>
      </c>
      <c r="E238" s="185" t="s">
        <v>797</v>
      </c>
      <c r="F238" s="185" t="s">
        <v>798</v>
      </c>
      <c r="G238" s="173" t="s">
        <v>799</v>
      </c>
      <c r="H238" s="260" t="s">
        <v>773</v>
      </c>
      <c r="I238" s="180" t="s">
        <v>766</v>
      </c>
      <c r="J238" s="172" t="s">
        <v>766</v>
      </c>
      <c r="K238" s="180" t="s">
        <v>768</v>
      </c>
      <c r="L238" s="172" t="s">
        <v>768</v>
      </c>
      <c r="M238" s="173" t="s">
        <v>768</v>
      </c>
      <c r="N238" s="172" t="s">
        <v>768</v>
      </c>
      <c r="O238" s="173" t="s">
        <v>768</v>
      </c>
      <c r="P238" s="172" t="s">
        <v>768</v>
      </c>
      <c r="Q238" s="137"/>
      <c r="R238" s="137"/>
      <c r="S238" s="137"/>
      <c r="T238" s="137"/>
      <c r="U238" s="137"/>
      <c r="V238" s="97"/>
      <c r="W238" s="1"/>
    </row>
    <row r="239" spans="1:23" ht="100.8" x14ac:dyDescent="0.25">
      <c r="B239" s="413">
        <v>13</v>
      </c>
      <c r="C239" s="185" t="s">
        <v>800</v>
      </c>
      <c r="D239" s="185" t="s">
        <v>774</v>
      </c>
      <c r="E239" s="185" t="s">
        <v>797</v>
      </c>
      <c r="F239" s="185" t="s">
        <v>801</v>
      </c>
      <c r="G239" s="173" t="s">
        <v>802</v>
      </c>
      <c r="H239" s="260" t="s">
        <v>803</v>
      </c>
      <c r="I239" s="180">
        <v>6000000</v>
      </c>
      <c r="J239" s="172" t="s">
        <v>766</v>
      </c>
      <c r="K239" s="180" t="s">
        <v>768</v>
      </c>
      <c r="L239" s="172" t="s">
        <v>768</v>
      </c>
      <c r="M239" s="173" t="s">
        <v>768</v>
      </c>
      <c r="N239" s="172" t="s">
        <v>768</v>
      </c>
      <c r="O239" s="173" t="s">
        <v>768</v>
      </c>
      <c r="P239" s="172" t="s">
        <v>768</v>
      </c>
      <c r="Q239" s="137"/>
      <c r="R239" s="137"/>
      <c r="S239" s="137"/>
      <c r="T239" s="137"/>
      <c r="U239" s="137"/>
      <c r="V239" s="97"/>
      <c r="W239" s="1"/>
    </row>
    <row r="240" spans="1:23" ht="86.4" x14ac:dyDescent="0.25">
      <c r="B240" s="414">
        <v>14</v>
      </c>
      <c r="C240" s="185" t="s">
        <v>804</v>
      </c>
      <c r="D240" s="185" t="s">
        <v>763</v>
      </c>
      <c r="E240" s="185" t="s">
        <v>797</v>
      </c>
      <c r="F240" s="185" t="s">
        <v>798</v>
      </c>
      <c r="G240" s="173" t="s">
        <v>805</v>
      </c>
      <c r="H240" s="260">
        <v>6000000</v>
      </c>
      <c r="I240" s="180">
        <v>4000000</v>
      </c>
      <c r="J240" s="172" t="s">
        <v>766</v>
      </c>
      <c r="K240" s="180" t="s">
        <v>768</v>
      </c>
      <c r="L240" s="172" t="s">
        <v>768</v>
      </c>
      <c r="M240" s="173" t="s">
        <v>768</v>
      </c>
      <c r="N240" s="172" t="s">
        <v>768</v>
      </c>
      <c r="O240" s="173" t="s">
        <v>768</v>
      </c>
      <c r="P240" s="172" t="s">
        <v>768</v>
      </c>
      <c r="R240" s="2"/>
      <c r="T240" s="1"/>
      <c r="U240" s="1"/>
      <c r="V240" s="103"/>
      <c r="W240" s="1"/>
    </row>
    <row r="241" spans="2:23" ht="86.4" x14ac:dyDescent="0.25">
      <c r="B241" s="413">
        <v>15</v>
      </c>
      <c r="C241" s="185" t="s">
        <v>806</v>
      </c>
      <c r="D241" s="185" t="s">
        <v>774</v>
      </c>
      <c r="E241" s="185"/>
      <c r="F241" s="185" t="s">
        <v>807</v>
      </c>
      <c r="G241" s="173" t="s">
        <v>805</v>
      </c>
      <c r="H241" s="260" t="s">
        <v>773</v>
      </c>
      <c r="I241" s="180" t="s">
        <v>766</v>
      </c>
      <c r="J241" s="172" t="s">
        <v>766</v>
      </c>
      <c r="K241" s="180" t="s">
        <v>768</v>
      </c>
      <c r="L241" s="172" t="s">
        <v>768</v>
      </c>
      <c r="M241" s="173" t="s">
        <v>768</v>
      </c>
      <c r="N241" s="172" t="s">
        <v>768</v>
      </c>
      <c r="O241" s="173" t="s">
        <v>768</v>
      </c>
      <c r="P241" s="172" t="s">
        <v>768</v>
      </c>
      <c r="R241" s="2"/>
      <c r="T241" s="1"/>
      <c r="U241" s="1"/>
      <c r="V241" s="103"/>
      <c r="W241" s="1"/>
    </row>
    <row r="242" spans="2:23" ht="158.4" x14ac:dyDescent="0.25">
      <c r="B242" s="413">
        <v>16</v>
      </c>
      <c r="C242" s="185" t="s">
        <v>808</v>
      </c>
      <c r="D242" s="185" t="s">
        <v>771</v>
      </c>
      <c r="E242" s="185"/>
      <c r="F242" s="185" t="s">
        <v>809</v>
      </c>
      <c r="G242" s="173" t="s">
        <v>766</v>
      </c>
      <c r="H242" s="172">
        <v>6000000</v>
      </c>
      <c r="I242" s="180" t="s">
        <v>768</v>
      </c>
      <c r="J242" s="172" t="s">
        <v>768</v>
      </c>
      <c r="K242" s="180" t="s">
        <v>768</v>
      </c>
      <c r="L242" s="172" t="s">
        <v>768</v>
      </c>
      <c r="M242" s="173" t="s">
        <v>768</v>
      </c>
      <c r="N242" s="172" t="s">
        <v>768</v>
      </c>
      <c r="O242" s="173" t="s">
        <v>768</v>
      </c>
      <c r="P242" s="172" t="s">
        <v>768</v>
      </c>
      <c r="R242" s="2"/>
      <c r="T242" s="1"/>
      <c r="U242" s="1"/>
      <c r="V242" s="103"/>
      <c r="W242" s="1"/>
    </row>
    <row r="243" spans="2:23" ht="28.8" x14ac:dyDescent="0.25">
      <c r="B243" s="413">
        <v>17</v>
      </c>
      <c r="C243" s="185" t="s">
        <v>810</v>
      </c>
      <c r="D243" s="185" t="s">
        <v>771</v>
      </c>
      <c r="E243" s="185"/>
      <c r="F243" s="185" t="s">
        <v>801</v>
      </c>
      <c r="G243" s="173">
        <v>200000</v>
      </c>
      <c r="H243" s="172">
        <v>200000</v>
      </c>
      <c r="I243" s="180" t="s">
        <v>768</v>
      </c>
      <c r="J243" s="172" t="s">
        <v>768</v>
      </c>
      <c r="K243" s="180" t="s">
        <v>768</v>
      </c>
      <c r="L243" s="172" t="s">
        <v>768</v>
      </c>
      <c r="M243" s="173" t="s">
        <v>768</v>
      </c>
      <c r="N243" s="172" t="s">
        <v>768</v>
      </c>
      <c r="O243" s="173" t="s">
        <v>768</v>
      </c>
      <c r="P243" s="172" t="s">
        <v>768</v>
      </c>
      <c r="R243" s="2"/>
      <c r="T243" s="1"/>
      <c r="U243" s="1"/>
      <c r="V243" s="103"/>
      <c r="W243" s="1"/>
    </row>
    <row r="244" spans="2:23" ht="86.4" x14ac:dyDescent="0.25">
      <c r="B244" s="414">
        <v>18</v>
      </c>
      <c r="C244" s="185" t="s">
        <v>811</v>
      </c>
      <c r="D244" s="185" t="s">
        <v>771</v>
      </c>
      <c r="E244" s="185"/>
      <c r="F244" s="185" t="s">
        <v>812</v>
      </c>
      <c r="G244" s="173">
        <v>250000</v>
      </c>
      <c r="H244" s="172">
        <v>33759</v>
      </c>
      <c r="I244" s="180" t="s">
        <v>768</v>
      </c>
      <c r="J244" s="172" t="s">
        <v>768</v>
      </c>
      <c r="K244" s="180" t="s">
        <v>768</v>
      </c>
      <c r="L244" s="172" t="s">
        <v>768</v>
      </c>
      <c r="M244" s="173" t="s">
        <v>768</v>
      </c>
      <c r="N244" s="172" t="s">
        <v>768</v>
      </c>
      <c r="O244" s="173" t="s">
        <v>768</v>
      </c>
      <c r="P244" s="172" t="s">
        <v>768</v>
      </c>
      <c r="R244" s="2"/>
      <c r="T244" s="1"/>
      <c r="U244" s="1"/>
      <c r="V244" s="103"/>
      <c r="W244" s="1"/>
    </row>
    <row r="245" spans="2:23" ht="57.6" x14ac:dyDescent="0.25">
      <c r="B245" s="413">
        <v>19</v>
      </c>
      <c r="C245" s="185" t="s">
        <v>813</v>
      </c>
      <c r="D245" s="185" t="s">
        <v>771</v>
      </c>
      <c r="E245" s="185" t="s">
        <v>814</v>
      </c>
      <c r="F245" s="185" t="s">
        <v>815</v>
      </c>
      <c r="G245" s="173" t="s">
        <v>766</v>
      </c>
      <c r="H245" s="172">
        <v>200000</v>
      </c>
      <c r="I245" s="180" t="s">
        <v>768</v>
      </c>
      <c r="J245" s="172" t="s">
        <v>768</v>
      </c>
      <c r="K245" s="180" t="s">
        <v>768</v>
      </c>
      <c r="L245" s="172" t="s">
        <v>768</v>
      </c>
      <c r="M245" s="173" t="s">
        <v>768</v>
      </c>
      <c r="N245" s="172" t="s">
        <v>768</v>
      </c>
      <c r="O245" s="173" t="s">
        <v>768</v>
      </c>
      <c r="P245" s="172" t="s">
        <v>768</v>
      </c>
      <c r="R245" s="2"/>
      <c r="T245" s="1"/>
      <c r="U245" s="1"/>
      <c r="V245" s="103"/>
      <c r="W245" s="1"/>
    </row>
    <row r="246" spans="2:23" ht="72" x14ac:dyDescent="0.25">
      <c r="B246" s="413">
        <v>20</v>
      </c>
      <c r="C246" s="185" t="s">
        <v>816</v>
      </c>
      <c r="D246" s="185" t="s">
        <v>771</v>
      </c>
      <c r="E246" s="185"/>
      <c r="F246" s="185" t="s">
        <v>817</v>
      </c>
      <c r="G246" s="173" t="s">
        <v>766</v>
      </c>
      <c r="H246" s="172" t="s">
        <v>766</v>
      </c>
      <c r="I246" s="180" t="s">
        <v>768</v>
      </c>
      <c r="J246" s="172" t="s">
        <v>768</v>
      </c>
      <c r="K246" s="180" t="s">
        <v>768</v>
      </c>
      <c r="L246" s="172" t="s">
        <v>768</v>
      </c>
      <c r="M246" s="173" t="s">
        <v>768</v>
      </c>
      <c r="N246" s="172" t="s">
        <v>768</v>
      </c>
      <c r="O246" s="173" t="s">
        <v>768</v>
      </c>
      <c r="P246" s="172" t="s">
        <v>768</v>
      </c>
      <c r="R246" s="2"/>
      <c r="T246" s="1"/>
      <c r="U246" s="1"/>
      <c r="V246" s="103"/>
      <c r="W246" s="1"/>
    </row>
    <row r="247" spans="2:23" ht="57.6" x14ac:dyDescent="0.25">
      <c r="B247" s="414">
        <v>21</v>
      </c>
      <c r="C247" s="185" t="s">
        <v>818</v>
      </c>
      <c r="D247" s="185" t="s">
        <v>769</v>
      </c>
      <c r="E247" s="185"/>
      <c r="F247" s="185" t="s">
        <v>819</v>
      </c>
      <c r="G247" s="173">
        <v>5239651</v>
      </c>
      <c r="H247" s="172" t="s">
        <v>766</v>
      </c>
      <c r="I247" s="180" t="s">
        <v>766</v>
      </c>
      <c r="J247" s="172" t="s">
        <v>766</v>
      </c>
      <c r="K247" s="180" t="s">
        <v>768</v>
      </c>
      <c r="L247" s="172" t="s">
        <v>768</v>
      </c>
      <c r="M247" s="173" t="s">
        <v>768</v>
      </c>
      <c r="N247" s="172" t="s">
        <v>768</v>
      </c>
      <c r="O247" s="173" t="s">
        <v>768</v>
      </c>
      <c r="P247" s="172" t="s">
        <v>768</v>
      </c>
      <c r="R247" s="2"/>
      <c r="T247" s="1"/>
      <c r="U247" s="1"/>
      <c r="V247" s="103"/>
      <c r="W247" s="1"/>
    </row>
    <row r="248" spans="2:23" ht="57.6" x14ac:dyDescent="0.25">
      <c r="B248" s="413">
        <v>22</v>
      </c>
      <c r="C248" s="185" t="s">
        <v>820</v>
      </c>
      <c r="D248" s="185" t="s">
        <v>771</v>
      </c>
      <c r="E248" s="185"/>
      <c r="F248" s="185" t="s">
        <v>821</v>
      </c>
      <c r="G248" s="173" t="s">
        <v>766</v>
      </c>
      <c r="H248" s="172" t="s">
        <v>766</v>
      </c>
      <c r="I248" s="180" t="s">
        <v>768</v>
      </c>
      <c r="J248" s="172" t="s">
        <v>768</v>
      </c>
      <c r="K248" s="180" t="s">
        <v>768</v>
      </c>
      <c r="L248" s="172" t="s">
        <v>768</v>
      </c>
      <c r="M248" s="173" t="s">
        <v>768</v>
      </c>
      <c r="N248" s="172" t="s">
        <v>768</v>
      </c>
      <c r="O248" s="173" t="s">
        <v>768</v>
      </c>
      <c r="P248" s="172" t="s">
        <v>768</v>
      </c>
    </row>
    <row r="249" spans="2:23" ht="57.6" x14ac:dyDescent="0.25">
      <c r="B249" s="413">
        <v>23</v>
      </c>
      <c r="C249" s="185" t="s">
        <v>822</v>
      </c>
      <c r="D249" s="185" t="s">
        <v>763</v>
      </c>
      <c r="E249" s="185" t="s">
        <v>823</v>
      </c>
      <c r="F249" s="185" t="s">
        <v>824</v>
      </c>
      <c r="G249" s="173" t="s">
        <v>766</v>
      </c>
      <c r="H249" s="172" t="s">
        <v>825</v>
      </c>
      <c r="I249" s="180" t="s">
        <v>768</v>
      </c>
      <c r="J249" s="172" t="s">
        <v>768</v>
      </c>
      <c r="K249" s="180" t="s">
        <v>768</v>
      </c>
      <c r="L249" s="172" t="s">
        <v>768</v>
      </c>
      <c r="M249" s="173" t="s">
        <v>768</v>
      </c>
      <c r="N249" s="172" t="s">
        <v>768</v>
      </c>
      <c r="O249" s="173" t="s">
        <v>768</v>
      </c>
      <c r="P249" s="172" t="s">
        <v>768</v>
      </c>
    </row>
    <row r="250" spans="2:23" ht="28.8" x14ac:dyDescent="0.25">
      <c r="B250" s="414">
        <v>24</v>
      </c>
      <c r="C250" s="185" t="s">
        <v>826</v>
      </c>
      <c r="D250" s="185" t="s">
        <v>771</v>
      </c>
      <c r="E250" s="185"/>
      <c r="F250" s="185" t="s">
        <v>827</v>
      </c>
      <c r="G250" s="173" t="s">
        <v>766</v>
      </c>
      <c r="H250" s="172" t="s">
        <v>766</v>
      </c>
      <c r="I250" s="180" t="s">
        <v>768</v>
      </c>
      <c r="J250" s="172" t="s">
        <v>768</v>
      </c>
      <c r="K250" s="180" t="s">
        <v>768</v>
      </c>
      <c r="L250" s="172" t="s">
        <v>768</v>
      </c>
      <c r="M250" s="173" t="s">
        <v>768</v>
      </c>
      <c r="N250" s="172" t="s">
        <v>768</v>
      </c>
      <c r="O250" s="173" t="s">
        <v>768</v>
      </c>
      <c r="P250" s="172" t="s">
        <v>768</v>
      </c>
    </row>
    <row r="251" spans="2:23" ht="57.6" x14ac:dyDescent="0.25">
      <c r="B251" s="413">
        <v>25</v>
      </c>
      <c r="C251" s="185" t="s">
        <v>828</v>
      </c>
      <c r="D251" s="185" t="s">
        <v>771</v>
      </c>
      <c r="E251" s="185"/>
      <c r="F251" s="185" t="s">
        <v>829</v>
      </c>
      <c r="G251" s="173">
        <v>150000</v>
      </c>
      <c r="H251" s="172">
        <v>150000</v>
      </c>
      <c r="I251" s="180" t="s">
        <v>768</v>
      </c>
      <c r="J251" s="172" t="s">
        <v>768</v>
      </c>
      <c r="K251" s="180" t="s">
        <v>768</v>
      </c>
      <c r="L251" s="172" t="s">
        <v>768</v>
      </c>
      <c r="M251" s="173" t="s">
        <v>768</v>
      </c>
      <c r="N251" s="172" t="s">
        <v>768</v>
      </c>
      <c r="O251" s="173" t="s">
        <v>768</v>
      </c>
      <c r="P251" s="172" t="s">
        <v>768</v>
      </c>
    </row>
    <row r="252" spans="2:23" ht="28.8" x14ac:dyDescent="0.25">
      <c r="B252" s="413">
        <v>26</v>
      </c>
      <c r="C252" s="185" t="s">
        <v>830</v>
      </c>
      <c r="D252" s="185" t="s">
        <v>771</v>
      </c>
      <c r="E252" s="185"/>
      <c r="F252" s="185" t="s">
        <v>831</v>
      </c>
      <c r="G252" s="173" t="s">
        <v>766</v>
      </c>
      <c r="H252" s="172" t="s">
        <v>766</v>
      </c>
      <c r="I252" s="180" t="s">
        <v>768</v>
      </c>
      <c r="J252" s="172" t="s">
        <v>768</v>
      </c>
      <c r="K252" s="180" t="s">
        <v>768</v>
      </c>
      <c r="L252" s="172" t="s">
        <v>768</v>
      </c>
      <c r="M252" s="173" t="s">
        <v>768</v>
      </c>
      <c r="N252" s="172" t="s">
        <v>768</v>
      </c>
      <c r="O252" s="173" t="s">
        <v>768</v>
      </c>
      <c r="P252" s="172" t="s">
        <v>768</v>
      </c>
    </row>
    <row r="253" spans="2:23" ht="57.6" x14ac:dyDescent="0.25">
      <c r="B253" s="414">
        <v>27</v>
      </c>
      <c r="C253" s="185" t="s">
        <v>832</v>
      </c>
      <c r="D253" s="185" t="s">
        <v>763</v>
      </c>
      <c r="E253" s="185" t="s">
        <v>797</v>
      </c>
      <c r="F253" s="185" t="s">
        <v>833</v>
      </c>
      <c r="G253" s="173">
        <v>70000</v>
      </c>
      <c r="H253" s="172">
        <v>90000</v>
      </c>
      <c r="I253" s="180" t="s">
        <v>768</v>
      </c>
      <c r="J253" s="172" t="s">
        <v>768</v>
      </c>
      <c r="K253" s="180" t="s">
        <v>768</v>
      </c>
      <c r="L253" s="172" t="s">
        <v>768</v>
      </c>
      <c r="M253" s="173" t="s">
        <v>768</v>
      </c>
      <c r="N253" s="172" t="s">
        <v>768</v>
      </c>
      <c r="O253" s="173" t="s">
        <v>768</v>
      </c>
      <c r="P253" s="172" t="s">
        <v>768</v>
      </c>
    </row>
    <row r="254" spans="2:23" ht="28.8" x14ac:dyDescent="0.25">
      <c r="B254" s="413">
        <v>28</v>
      </c>
      <c r="C254" s="185" t="s">
        <v>834</v>
      </c>
      <c r="D254" s="185" t="s">
        <v>771</v>
      </c>
      <c r="E254" s="185"/>
      <c r="F254" s="185" t="s">
        <v>835</v>
      </c>
      <c r="G254" s="173">
        <v>200000</v>
      </c>
      <c r="H254" s="172">
        <v>1200000</v>
      </c>
      <c r="I254" s="180" t="s">
        <v>768</v>
      </c>
      <c r="J254" s="172" t="s">
        <v>768</v>
      </c>
      <c r="K254" s="180" t="s">
        <v>768</v>
      </c>
      <c r="L254" s="172" t="s">
        <v>768</v>
      </c>
      <c r="M254" s="173" t="s">
        <v>768</v>
      </c>
      <c r="N254" s="172" t="s">
        <v>768</v>
      </c>
      <c r="O254" s="173" t="s">
        <v>768</v>
      </c>
      <c r="P254" s="172" t="s">
        <v>768</v>
      </c>
    </row>
    <row r="255" spans="2:23" ht="57.6" x14ac:dyDescent="0.25">
      <c r="B255" s="413">
        <v>29</v>
      </c>
      <c r="C255" s="185" t="s">
        <v>836</v>
      </c>
      <c r="D255" s="185" t="s">
        <v>771</v>
      </c>
      <c r="E255" s="185"/>
      <c r="F255" s="185" t="s">
        <v>837</v>
      </c>
      <c r="G255" s="173">
        <v>142000</v>
      </c>
      <c r="H255" s="172">
        <v>138000</v>
      </c>
      <c r="I255" s="180" t="s">
        <v>768</v>
      </c>
      <c r="J255" s="172" t="s">
        <v>768</v>
      </c>
      <c r="K255" s="180" t="s">
        <v>768</v>
      </c>
      <c r="L255" s="172" t="s">
        <v>768</v>
      </c>
      <c r="M255" s="173" t="s">
        <v>768</v>
      </c>
      <c r="N255" s="172" t="s">
        <v>768</v>
      </c>
      <c r="O255" s="173" t="s">
        <v>768</v>
      </c>
      <c r="P255" s="172" t="s">
        <v>768</v>
      </c>
    </row>
    <row r="256" spans="2:23" ht="28.8" x14ac:dyDescent="0.25">
      <c r="B256" s="414">
        <v>30</v>
      </c>
      <c r="C256" s="185" t="s">
        <v>838</v>
      </c>
      <c r="D256" s="185" t="s">
        <v>763</v>
      </c>
      <c r="E256" s="185" t="s">
        <v>839</v>
      </c>
      <c r="F256" s="185" t="s">
        <v>840</v>
      </c>
      <c r="G256" s="173" t="s">
        <v>766</v>
      </c>
      <c r="H256" s="172" t="s">
        <v>766</v>
      </c>
      <c r="I256" s="180" t="s">
        <v>766</v>
      </c>
      <c r="J256" s="172" t="s">
        <v>766</v>
      </c>
      <c r="K256" s="180" t="s">
        <v>768</v>
      </c>
      <c r="L256" s="172" t="s">
        <v>768</v>
      </c>
      <c r="M256" s="173" t="s">
        <v>768</v>
      </c>
      <c r="N256" s="172" t="s">
        <v>768</v>
      </c>
      <c r="O256" s="173" t="s">
        <v>768</v>
      </c>
      <c r="P256" s="172" t="s">
        <v>768</v>
      </c>
    </row>
    <row r="257" spans="2:16" ht="28.8" x14ac:dyDescent="0.25">
      <c r="B257" s="413">
        <v>31</v>
      </c>
      <c r="C257" s="185" t="s">
        <v>841</v>
      </c>
      <c r="D257" s="185" t="s">
        <v>769</v>
      </c>
      <c r="E257" s="185"/>
      <c r="F257" s="185" t="s">
        <v>831</v>
      </c>
      <c r="G257" s="173" t="s">
        <v>766</v>
      </c>
      <c r="H257" s="172" t="s">
        <v>766</v>
      </c>
      <c r="I257" s="180" t="s">
        <v>768</v>
      </c>
      <c r="J257" s="172" t="s">
        <v>768</v>
      </c>
      <c r="K257" s="180" t="s">
        <v>768</v>
      </c>
      <c r="L257" s="172" t="s">
        <v>768</v>
      </c>
      <c r="M257" s="173" t="s">
        <v>768</v>
      </c>
      <c r="N257" s="172" t="s">
        <v>768</v>
      </c>
      <c r="O257" s="173" t="s">
        <v>768</v>
      </c>
      <c r="P257" s="172" t="s">
        <v>768</v>
      </c>
    </row>
    <row r="258" spans="2:16" ht="28.8" x14ac:dyDescent="0.25">
      <c r="B258" s="413">
        <v>32</v>
      </c>
      <c r="C258" s="185" t="s">
        <v>842</v>
      </c>
      <c r="D258" s="185" t="s">
        <v>771</v>
      </c>
      <c r="E258" s="185"/>
      <c r="F258" s="185" t="s">
        <v>843</v>
      </c>
      <c r="G258" s="173" t="s">
        <v>766</v>
      </c>
      <c r="H258" s="172" t="s">
        <v>766</v>
      </c>
      <c r="I258" s="180" t="s">
        <v>766</v>
      </c>
      <c r="J258" s="172" t="s">
        <v>766</v>
      </c>
      <c r="K258" s="180" t="s">
        <v>768</v>
      </c>
      <c r="L258" s="172" t="s">
        <v>768</v>
      </c>
      <c r="M258" s="173" t="s">
        <v>768</v>
      </c>
      <c r="N258" s="172" t="s">
        <v>768</v>
      </c>
      <c r="O258" s="173" t="s">
        <v>768</v>
      </c>
      <c r="P258" s="172" t="s">
        <v>768</v>
      </c>
    </row>
    <row r="259" spans="2:16" ht="100.8" x14ac:dyDescent="0.25">
      <c r="B259" s="414">
        <v>33</v>
      </c>
      <c r="C259" s="185" t="s">
        <v>844</v>
      </c>
      <c r="D259" s="185" t="s">
        <v>769</v>
      </c>
      <c r="E259" s="185"/>
      <c r="F259" s="185" t="s">
        <v>845</v>
      </c>
      <c r="G259" s="173">
        <v>140000</v>
      </c>
      <c r="H259" s="172">
        <v>435000</v>
      </c>
      <c r="I259" s="180" t="s">
        <v>768</v>
      </c>
      <c r="J259" s="172" t="s">
        <v>768</v>
      </c>
      <c r="K259" s="180" t="s">
        <v>768</v>
      </c>
      <c r="L259" s="172" t="s">
        <v>768</v>
      </c>
      <c r="M259" s="173" t="s">
        <v>768</v>
      </c>
      <c r="N259" s="172" t="s">
        <v>768</v>
      </c>
      <c r="O259" s="173" t="s">
        <v>768</v>
      </c>
      <c r="P259" s="172" t="s">
        <v>768</v>
      </c>
    </row>
    <row r="260" spans="2:16" ht="28.8" x14ac:dyDescent="0.25">
      <c r="B260" s="413">
        <v>34</v>
      </c>
      <c r="C260" s="185" t="s">
        <v>846</v>
      </c>
      <c r="D260" s="185" t="s">
        <v>771</v>
      </c>
      <c r="E260" s="185"/>
      <c r="F260" s="185" t="s">
        <v>847</v>
      </c>
      <c r="G260" s="173">
        <v>150000</v>
      </c>
      <c r="H260" s="172">
        <v>425000</v>
      </c>
      <c r="I260" s="180" t="s">
        <v>768</v>
      </c>
      <c r="J260" s="172" t="s">
        <v>768</v>
      </c>
      <c r="K260" s="180" t="s">
        <v>768</v>
      </c>
      <c r="L260" s="172" t="s">
        <v>768</v>
      </c>
      <c r="M260" s="173" t="s">
        <v>768</v>
      </c>
      <c r="N260" s="172" t="s">
        <v>768</v>
      </c>
      <c r="O260" s="173" t="s">
        <v>768</v>
      </c>
      <c r="P260" s="172" t="s">
        <v>768</v>
      </c>
    </row>
    <row r="261" spans="2:16" ht="28.8" x14ac:dyDescent="0.25">
      <c r="B261" s="413">
        <v>35</v>
      </c>
      <c r="C261" s="185" t="s">
        <v>848</v>
      </c>
      <c r="D261" s="185" t="s">
        <v>763</v>
      </c>
      <c r="E261" s="185" t="s">
        <v>823</v>
      </c>
      <c r="F261" s="185" t="s">
        <v>849</v>
      </c>
      <c r="G261" s="173" t="s">
        <v>766</v>
      </c>
      <c r="H261" s="172" t="s">
        <v>766</v>
      </c>
      <c r="I261" s="180" t="s">
        <v>766</v>
      </c>
      <c r="J261" s="172" t="s">
        <v>767</v>
      </c>
      <c r="K261" s="180" t="s">
        <v>768</v>
      </c>
      <c r="L261" s="172" t="s">
        <v>768</v>
      </c>
      <c r="M261" s="173" t="s">
        <v>768</v>
      </c>
      <c r="N261" s="172" t="s">
        <v>768</v>
      </c>
      <c r="O261" s="173" t="s">
        <v>768</v>
      </c>
      <c r="P261" s="172" t="s">
        <v>768</v>
      </c>
    </row>
    <row r="262" spans="2:16" ht="28.8" x14ac:dyDescent="0.25">
      <c r="B262" s="414">
        <v>36</v>
      </c>
      <c r="C262" s="185" t="s">
        <v>850</v>
      </c>
      <c r="D262" s="185" t="s">
        <v>774</v>
      </c>
      <c r="E262" s="185" t="s">
        <v>851</v>
      </c>
      <c r="F262" s="185" t="s">
        <v>852</v>
      </c>
      <c r="G262" s="173" t="s">
        <v>766</v>
      </c>
      <c r="H262" s="172" t="s">
        <v>766</v>
      </c>
      <c r="I262" s="180" t="s">
        <v>768</v>
      </c>
      <c r="J262" s="172" t="s">
        <v>768</v>
      </c>
      <c r="K262" s="180" t="s">
        <v>768</v>
      </c>
      <c r="L262" s="172" t="s">
        <v>768</v>
      </c>
      <c r="M262" s="173" t="s">
        <v>768</v>
      </c>
      <c r="N262" s="172" t="s">
        <v>768</v>
      </c>
      <c r="O262" s="173" t="s">
        <v>768</v>
      </c>
      <c r="P262" s="172" t="s">
        <v>768</v>
      </c>
    </row>
    <row r="263" spans="2:16" ht="72" x14ac:dyDescent="0.25">
      <c r="B263" s="413">
        <v>37</v>
      </c>
      <c r="C263" s="185" t="s">
        <v>853</v>
      </c>
      <c r="D263" s="185" t="s">
        <v>774</v>
      </c>
      <c r="E263" s="185"/>
      <c r="F263" s="185" t="s">
        <v>854</v>
      </c>
      <c r="G263" s="173" t="s">
        <v>766</v>
      </c>
      <c r="H263" s="172" t="s">
        <v>855</v>
      </c>
      <c r="I263" s="180" t="s">
        <v>768</v>
      </c>
      <c r="J263" s="172" t="s">
        <v>768</v>
      </c>
      <c r="K263" s="180" t="s">
        <v>768</v>
      </c>
      <c r="L263" s="172" t="s">
        <v>768</v>
      </c>
      <c r="M263" s="173" t="s">
        <v>768</v>
      </c>
      <c r="N263" s="172" t="s">
        <v>768</v>
      </c>
      <c r="O263" s="173" t="s">
        <v>768</v>
      </c>
      <c r="P263" s="172" t="s">
        <v>768</v>
      </c>
    </row>
    <row r="264" spans="2:16" ht="100.8" x14ac:dyDescent="0.25">
      <c r="B264" s="413">
        <v>38</v>
      </c>
      <c r="C264" s="185" t="s">
        <v>856</v>
      </c>
      <c r="D264" s="185" t="s">
        <v>763</v>
      </c>
      <c r="E264" s="185" t="s">
        <v>851</v>
      </c>
      <c r="F264" s="185" t="s">
        <v>857</v>
      </c>
      <c r="G264" s="173" t="s">
        <v>766</v>
      </c>
      <c r="H264" s="172" t="s">
        <v>855</v>
      </c>
      <c r="I264" s="180" t="s">
        <v>768</v>
      </c>
      <c r="J264" s="172" t="s">
        <v>768</v>
      </c>
      <c r="K264" s="180" t="s">
        <v>768</v>
      </c>
      <c r="L264" s="172" t="s">
        <v>768</v>
      </c>
      <c r="M264" s="173" t="s">
        <v>768</v>
      </c>
      <c r="N264" s="172" t="s">
        <v>768</v>
      </c>
      <c r="O264" s="173" t="s">
        <v>768</v>
      </c>
      <c r="P264" s="172" t="s">
        <v>768</v>
      </c>
    </row>
    <row r="265" spans="2:16" ht="86.4" x14ac:dyDescent="0.25">
      <c r="B265" s="414">
        <v>39</v>
      </c>
      <c r="C265" s="185" t="s">
        <v>858</v>
      </c>
      <c r="D265" s="185" t="s">
        <v>763</v>
      </c>
      <c r="E265" s="185" t="s">
        <v>851</v>
      </c>
      <c r="F265" s="185" t="s">
        <v>859</v>
      </c>
      <c r="G265" s="173" t="s">
        <v>766</v>
      </c>
      <c r="H265" s="172" t="s">
        <v>855</v>
      </c>
      <c r="I265" s="180" t="s">
        <v>768</v>
      </c>
      <c r="J265" s="172" t="s">
        <v>768</v>
      </c>
      <c r="K265" s="180" t="s">
        <v>768</v>
      </c>
      <c r="L265" s="172" t="s">
        <v>768</v>
      </c>
      <c r="M265" s="173" t="s">
        <v>768</v>
      </c>
      <c r="N265" s="172" t="s">
        <v>768</v>
      </c>
      <c r="O265" s="173" t="s">
        <v>768</v>
      </c>
      <c r="P265" s="172" t="s">
        <v>768</v>
      </c>
    </row>
    <row r="266" spans="2:16" ht="28.8" x14ac:dyDescent="0.25">
      <c r="B266" s="413">
        <v>40</v>
      </c>
      <c r="C266" s="185" t="s">
        <v>860</v>
      </c>
      <c r="D266" s="185" t="s">
        <v>771</v>
      </c>
      <c r="E266" s="185"/>
      <c r="F266" s="185" t="s">
        <v>861</v>
      </c>
      <c r="G266" s="173" t="s">
        <v>766</v>
      </c>
      <c r="H266" s="172" t="s">
        <v>766</v>
      </c>
      <c r="I266" s="180" t="s">
        <v>768</v>
      </c>
      <c r="J266" s="172" t="s">
        <v>768</v>
      </c>
      <c r="K266" s="180" t="s">
        <v>768</v>
      </c>
      <c r="L266" s="172" t="s">
        <v>768</v>
      </c>
      <c r="M266" s="173" t="s">
        <v>768</v>
      </c>
      <c r="N266" s="172" t="s">
        <v>768</v>
      </c>
      <c r="O266" s="173" t="s">
        <v>768</v>
      </c>
      <c r="P266" s="172" t="s">
        <v>768</v>
      </c>
    </row>
    <row r="267" spans="2:16" ht="57.6" x14ac:dyDescent="0.25">
      <c r="B267" s="413">
        <v>41</v>
      </c>
      <c r="C267" s="185" t="s">
        <v>862</v>
      </c>
      <c r="D267" s="185" t="s">
        <v>763</v>
      </c>
      <c r="E267" s="185" t="s">
        <v>863</v>
      </c>
      <c r="F267" s="185" t="s">
        <v>864</v>
      </c>
      <c r="G267" s="173" t="s">
        <v>766</v>
      </c>
      <c r="H267" s="172" t="s">
        <v>865</v>
      </c>
      <c r="I267" s="180" t="s">
        <v>768</v>
      </c>
      <c r="J267" s="172" t="s">
        <v>768</v>
      </c>
      <c r="K267" s="180" t="s">
        <v>768</v>
      </c>
      <c r="L267" s="172" t="s">
        <v>768</v>
      </c>
      <c r="M267" s="173" t="s">
        <v>768</v>
      </c>
      <c r="N267" s="172" t="s">
        <v>768</v>
      </c>
      <c r="O267" s="173" t="s">
        <v>768</v>
      </c>
      <c r="P267" s="172" t="s">
        <v>768</v>
      </c>
    </row>
    <row r="268" spans="2:16" ht="43.2" x14ac:dyDescent="0.25">
      <c r="B268" s="414">
        <v>42</v>
      </c>
      <c r="C268" s="185" t="s">
        <v>866</v>
      </c>
      <c r="D268" s="185" t="s">
        <v>771</v>
      </c>
      <c r="E268" s="185"/>
      <c r="F268" s="185" t="s">
        <v>867</v>
      </c>
      <c r="G268" s="173" t="s">
        <v>766</v>
      </c>
      <c r="H268" s="172">
        <v>6000000</v>
      </c>
      <c r="I268" s="180" t="s">
        <v>768</v>
      </c>
      <c r="J268" s="172" t="s">
        <v>768</v>
      </c>
      <c r="K268" s="180" t="s">
        <v>768</v>
      </c>
      <c r="L268" s="172" t="s">
        <v>768</v>
      </c>
      <c r="M268" s="173" t="s">
        <v>768</v>
      </c>
      <c r="N268" s="172" t="s">
        <v>768</v>
      </c>
      <c r="O268" s="173" t="s">
        <v>768</v>
      </c>
      <c r="P268" s="172" t="s">
        <v>768</v>
      </c>
    </row>
    <row r="269" spans="2:16" ht="57.6" x14ac:dyDescent="0.25">
      <c r="B269" s="413">
        <v>43</v>
      </c>
      <c r="C269" s="185" t="s">
        <v>868</v>
      </c>
      <c r="D269" s="185" t="s">
        <v>771</v>
      </c>
      <c r="E269" s="185"/>
      <c r="F269" s="185" t="s">
        <v>869</v>
      </c>
      <c r="G269" s="173" t="s">
        <v>766</v>
      </c>
      <c r="H269" s="172" t="s">
        <v>766</v>
      </c>
      <c r="I269" s="180" t="s">
        <v>766</v>
      </c>
      <c r="J269" s="172" t="s">
        <v>767</v>
      </c>
      <c r="K269" s="180" t="s">
        <v>768</v>
      </c>
      <c r="L269" s="172" t="s">
        <v>768</v>
      </c>
      <c r="M269" s="173" t="s">
        <v>768</v>
      </c>
      <c r="N269" s="172" t="s">
        <v>768</v>
      </c>
      <c r="O269" s="173" t="s">
        <v>768</v>
      </c>
      <c r="P269" s="172" t="s">
        <v>768</v>
      </c>
    </row>
    <row r="270" spans="2:16" ht="28.8" x14ac:dyDescent="0.25">
      <c r="B270" s="413">
        <v>44</v>
      </c>
      <c r="C270" s="185" t="s">
        <v>870</v>
      </c>
      <c r="D270" s="185" t="s">
        <v>771</v>
      </c>
      <c r="E270" s="185"/>
      <c r="F270" s="185" t="s">
        <v>871</v>
      </c>
      <c r="G270" s="173" t="s">
        <v>766</v>
      </c>
      <c r="H270" s="172" t="s">
        <v>766</v>
      </c>
      <c r="I270" s="180" t="s">
        <v>766</v>
      </c>
      <c r="J270" s="172" t="s">
        <v>767</v>
      </c>
      <c r="K270" s="180" t="s">
        <v>768</v>
      </c>
      <c r="L270" s="172" t="s">
        <v>768</v>
      </c>
      <c r="M270" s="173" t="s">
        <v>768</v>
      </c>
      <c r="N270" s="172" t="s">
        <v>768</v>
      </c>
      <c r="O270" s="173" t="s">
        <v>768</v>
      </c>
      <c r="P270" s="172" t="s">
        <v>768</v>
      </c>
    </row>
    <row r="271" spans="2:16" ht="28.8" x14ac:dyDescent="0.25">
      <c r="B271" s="414">
        <v>45</v>
      </c>
      <c r="C271" s="185" t="s">
        <v>872</v>
      </c>
      <c r="D271" s="185" t="s">
        <v>769</v>
      </c>
      <c r="E271" s="185"/>
      <c r="F271" s="185" t="s">
        <v>873</v>
      </c>
      <c r="G271" s="173" t="s">
        <v>766</v>
      </c>
      <c r="H271" s="172" t="s">
        <v>766</v>
      </c>
      <c r="I271" s="180" t="s">
        <v>768</v>
      </c>
      <c r="J271" s="172" t="s">
        <v>768</v>
      </c>
      <c r="K271" s="180" t="s">
        <v>768</v>
      </c>
      <c r="L271" s="172" t="s">
        <v>768</v>
      </c>
      <c r="M271" s="173" t="s">
        <v>768</v>
      </c>
      <c r="N271" s="172" t="s">
        <v>768</v>
      </c>
      <c r="O271" s="173" t="s">
        <v>768</v>
      </c>
      <c r="P271" s="172" t="s">
        <v>768</v>
      </c>
    </row>
    <row r="272" spans="2:16" ht="28.8" x14ac:dyDescent="0.25">
      <c r="B272" s="413">
        <v>46</v>
      </c>
      <c r="C272" s="185" t="s">
        <v>874</v>
      </c>
      <c r="D272" s="185" t="s">
        <v>771</v>
      </c>
      <c r="E272" s="185"/>
      <c r="F272" s="185" t="s">
        <v>875</v>
      </c>
      <c r="G272" s="173">
        <v>195000</v>
      </c>
      <c r="H272" s="172">
        <v>55000</v>
      </c>
      <c r="I272" s="180" t="s">
        <v>768</v>
      </c>
      <c r="J272" s="172" t="s">
        <v>768</v>
      </c>
      <c r="K272" s="180" t="s">
        <v>768</v>
      </c>
      <c r="L272" s="172" t="s">
        <v>768</v>
      </c>
      <c r="M272" s="173" t="s">
        <v>768</v>
      </c>
      <c r="N272" s="172" t="s">
        <v>768</v>
      </c>
      <c r="O272" s="173" t="s">
        <v>768</v>
      </c>
      <c r="P272" s="172" t="s">
        <v>768</v>
      </c>
    </row>
    <row r="273" spans="2:16" ht="28.8" x14ac:dyDescent="0.25">
      <c r="B273" s="413">
        <v>47</v>
      </c>
      <c r="C273" s="185" t="s">
        <v>876</v>
      </c>
      <c r="D273" s="185" t="s">
        <v>774</v>
      </c>
      <c r="E273" s="185"/>
      <c r="F273" s="185" t="s">
        <v>877</v>
      </c>
      <c r="G273" s="173">
        <v>50000</v>
      </c>
      <c r="H273" s="172" t="s">
        <v>773</v>
      </c>
      <c r="I273" s="180" t="s">
        <v>768</v>
      </c>
      <c r="J273" s="172" t="s">
        <v>768</v>
      </c>
      <c r="K273" s="180" t="s">
        <v>768</v>
      </c>
      <c r="L273" s="172" t="s">
        <v>768</v>
      </c>
      <c r="M273" s="173" t="s">
        <v>768</v>
      </c>
      <c r="N273" s="172" t="s">
        <v>768</v>
      </c>
      <c r="O273" s="173" t="s">
        <v>768</v>
      </c>
      <c r="P273" s="172" t="s">
        <v>768</v>
      </c>
    </row>
    <row r="274" spans="2:16" ht="28.8" x14ac:dyDescent="0.25">
      <c r="B274" s="414">
        <v>48</v>
      </c>
      <c r="C274" s="185" t="s">
        <v>878</v>
      </c>
      <c r="D274" s="185" t="s">
        <v>763</v>
      </c>
      <c r="E274" s="185" t="s">
        <v>879</v>
      </c>
      <c r="F274" s="185" t="s">
        <v>871</v>
      </c>
      <c r="G274" s="173" t="s">
        <v>766</v>
      </c>
      <c r="H274" s="172" t="s">
        <v>773</v>
      </c>
      <c r="I274" s="180" t="s">
        <v>768</v>
      </c>
      <c r="J274" s="172" t="s">
        <v>768</v>
      </c>
      <c r="K274" s="180" t="s">
        <v>768</v>
      </c>
      <c r="L274" s="172" t="s">
        <v>768</v>
      </c>
      <c r="M274" s="173" t="s">
        <v>768</v>
      </c>
      <c r="N274" s="172" t="s">
        <v>768</v>
      </c>
      <c r="O274" s="173" t="s">
        <v>768</v>
      </c>
      <c r="P274" s="172" t="s">
        <v>768</v>
      </c>
    </row>
    <row r="275" spans="2:16" ht="57.6" x14ac:dyDescent="0.25">
      <c r="B275" s="413">
        <v>49</v>
      </c>
      <c r="C275" s="185" t="s">
        <v>880</v>
      </c>
      <c r="D275" s="185" t="s">
        <v>763</v>
      </c>
      <c r="E275" s="185" t="s">
        <v>823</v>
      </c>
      <c r="F275" s="185" t="s">
        <v>881</v>
      </c>
      <c r="G275" s="173" t="s">
        <v>766</v>
      </c>
      <c r="H275" s="172" t="s">
        <v>773</v>
      </c>
      <c r="I275" s="180" t="s">
        <v>768</v>
      </c>
      <c r="J275" s="172" t="s">
        <v>768</v>
      </c>
      <c r="K275" s="180" t="s">
        <v>768</v>
      </c>
      <c r="L275" s="172" t="s">
        <v>768</v>
      </c>
      <c r="M275" s="173" t="s">
        <v>768</v>
      </c>
      <c r="N275" s="172" t="s">
        <v>768</v>
      </c>
      <c r="O275" s="173" t="s">
        <v>768</v>
      </c>
      <c r="P275" s="172" t="s">
        <v>768</v>
      </c>
    </row>
    <row r="276" spans="2:16" ht="72" x14ac:dyDescent="0.25">
      <c r="B276" s="413">
        <v>50</v>
      </c>
      <c r="C276" s="185" t="s">
        <v>882</v>
      </c>
      <c r="D276" s="185" t="s">
        <v>763</v>
      </c>
      <c r="E276" s="185" t="s">
        <v>839</v>
      </c>
      <c r="F276" s="185" t="s">
        <v>883</v>
      </c>
      <c r="G276" s="173">
        <v>500000</v>
      </c>
      <c r="H276" s="260" t="s">
        <v>766</v>
      </c>
      <c r="I276" s="180" t="s">
        <v>768</v>
      </c>
      <c r="J276" s="172" t="s">
        <v>768</v>
      </c>
      <c r="K276" s="180" t="s">
        <v>768</v>
      </c>
      <c r="L276" s="172" t="s">
        <v>768</v>
      </c>
      <c r="M276" s="173" t="s">
        <v>768</v>
      </c>
      <c r="N276" s="172" t="s">
        <v>768</v>
      </c>
      <c r="O276" s="173" t="s">
        <v>768</v>
      </c>
      <c r="P276" s="172" t="s">
        <v>768</v>
      </c>
    </row>
    <row r="277" spans="2:16" ht="57.6" x14ac:dyDescent="0.25">
      <c r="B277" s="414">
        <v>51</v>
      </c>
      <c r="C277" s="185" t="s">
        <v>884</v>
      </c>
      <c r="D277" s="185" t="s">
        <v>763</v>
      </c>
      <c r="E277" s="185" t="s">
        <v>823</v>
      </c>
      <c r="F277" s="185" t="s">
        <v>881</v>
      </c>
      <c r="G277" s="173" t="s">
        <v>766</v>
      </c>
      <c r="H277" s="172" t="s">
        <v>773</v>
      </c>
      <c r="I277" s="180" t="s">
        <v>768</v>
      </c>
      <c r="J277" s="172" t="s">
        <v>768</v>
      </c>
      <c r="K277" s="180" t="s">
        <v>768</v>
      </c>
      <c r="L277" s="172" t="s">
        <v>768</v>
      </c>
      <c r="M277" s="173" t="s">
        <v>768</v>
      </c>
      <c r="N277" s="172" t="s">
        <v>768</v>
      </c>
      <c r="O277" s="173" t="s">
        <v>768</v>
      </c>
      <c r="P277" s="172" t="s">
        <v>768</v>
      </c>
    </row>
    <row r="278" spans="2:16" ht="57.6" x14ac:dyDescent="0.25">
      <c r="B278" s="413">
        <v>52</v>
      </c>
      <c r="C278" s="185" t="s">
        <v>885</v>
      </c>
      <c r="D278" s="185" t="s">
        <v>763</v>
      </c>
      <c r="E278" s="185" t="s">
        <v>823</v>
      </c>
      <c r="F278" s="185" t="s">
        <v>881</v>
      </c>
      <c r="G278" s="173" t="s">
        <v>766</v>
      </c>
      <c r="H278" s="172" t="s">
        <v>773</v>
      </c>
      <c r="I278" s="180" t="s">
        <v>768</v>
      </c>
      <c r="J278" s="172" t="s">
        <v>768</v>
      </c>
      <c r="K278" s="180" t="s">
        <v>768</v>
      </c>
      <c r="L278" s="172" t="s">
        <v>768</v>
      </c>
      <c r="M278" s="173" t="s">
        <v>768</v>
      </c>
      <c r="N278" s="172" t="s">
        <v>768</v>
      </c>
      <c r="O278" s="173" t="s">
        <v>768</v>
      </c>
      <c r="P278" s="172" t="s">
        <v>768</v>
      </c>
    </row>
    <row r="279" spans="2:16" ht="28.8" x14ac:dyDescent="0.25">
      <c r="B279" s="413">
        <v>53</v>
      </c>
      <c r="C279" s="185" t="s">
        <v>886</v>
      </c>
      <c r="D279" s="185" t="s">
        <v>763</v>
      </c>
      <c r="E279" s="185" t="s">
        <v>823</v>
      </c>
      <c r="F279" s="185" t="s">
        <v>887</v>
      </c>
      <c r="G279" s="173" t="s">
        <v>766</v>
      </c>
      <c r="H279" s="172" t="s">
        <v>766</v>
      </c>
      <c r="I279" s="180" t="s">
        <v>766</v>
      </c>
      <c r="J279" s="172" t="s">
        <v>888</v>
      </c>
      <c r="K279" s="180" t="s">
        <v>768</v>
      </c>
      <c r="L279" s="172" t="s">
        <v>768</v>
      </c>
      <c r="M279" s="173" t="s">
        <v>768</v>
      </c>
      <c r="N279" s="172" t="s">
        <v>768</v>
      </c>
      <c r="O279" s="173" t="s">
        <v>768</v>
      </c>
      <c r="P279" s="172" t="s">
        <v>768</v>
      </c>
    </row>
    <row r="280" spans="2:16" ht="28.8" x14ac:dyDescent="0.25">
      <c r="B280" s="414">
        <v>54</v>
      </c>
      <c r="C280" s="185" t="s">
        <v>889</v>
      </c>
      <c r="D280" s="185" t="s">
        <v>763</v>
      </c>
      <c r="E280" s="185" t="s">
        <v>823</v>
      </c>
      <c r="F280" s="185" t="s">
        <v>890</v>
      </c>
      <c r="G280" s="173" t="s">
        <v>766</v>
      </c>
      <c r="H280" s="172" t="s">
        <v>825</v>
      </c>
      <c r="I280" s="180" t="s">
        <v>768</v>
      </c>
      <c r="J280" s="172" t="s">
        <v>768</v>
      </c>
      <c r="K280" s="180" t="s">
        <v>768</v>
      </c>
      <c r="L280" s="172" t="s">
        <v>768</v>
      </c>
      <c r="M280" s="173" t="s">
        <v>768</v>
      </c>
      <c r="N280" s="172" t="s">
        <v>768</v>
      </c>
      <c r="O280" s="173" t="s">
        <v>768</v>
      </c>
      <c r="P280" s="172" t="s">
        <v>768</v>
      </c>
    </row>
    <row r="281" spans="2:16" ht="28.8" x14ac:dyDescent="0.25">
      <c r="B281" s="414">
        <v>55</v>
      </c>
      <c r="C281" s="185" t="s">
        <v>891</v>
      </c>
      <c r="D281" s="185" t="s">
        <v>771</v>
      </c>
      <c r="E281" s="185"/>
      <c r="F281" s="185" t="s">
        <v>892</v>
      </c>
      <c r="G281" s="173" t="s">
        <v>766</v>
      </c>
      <c r="H281" s="172" t="s">
        <v>766</v>
      </c>
      <c r="I281" s="180" t="s">
        <v>768</v>
      </c>
      <c r="J281" s="172" t="s">
        <v>768</v>
      </c>
      <c r="K281" s="180" t="s">
        <v>768</v>
      </c>
      <c r="L281" s="172" t="s">
        <v>768</v>
      </c>
      <c r="M281" s="173" t="s">
        <v>768</v>
      </c>
      <c r="N281" s="172" t="s">
        <v>768</v>
      </c>
      <c r="O281" s="173" t="s">
        <v>768</v>
      </c>
      <c r="P281" s="172" t="s">
        <v>768</v>
      </c>
    </row>
    <row r="282" spans="2:16" ht="28.8" x14ac:dyDescent="0.25">
      <c r="B282" s="414">
        <v>56</v>
      </c>
      <c r="C282" s="185" t="s">
        <v>893</v>
      </c>
      <c r="D282" s="185" t="s">
        <v>774</v>
      </c>
      <c r="E282" s="185"/>
      <c r="F282" s="185" t="s">
        <v>887</v>
      </c>
      <c r="G282" s="173" t="s">
        <v>766</v>
      </c>
      <c r="H282" s="172" t="s">
        <v>766</v>
      </c>
      <c r="I282" s="180" t="s">
        <v>768</v>
      </c>
      <c r="J282" s="172" t="s">
        <v>768</v>
      </c>
      <c r="K282" s="180" t="s">
        <v>768</v>
      </c>
      <c r="L282" s="172" t="s">
        <v>768</v>
      </c>
      <c r="M282" s="173" t="s">
        <v>768</v>
      </c>
      <c r="N282" s="172" t="s">
        <v>768</v>
      </c>
      <c r="O282" s="173" t="s">
        <v>768</v>
      </c>
      <c r="P282" s="172" t="s">
        <v>768</v>
      </c>
    </row>
    <row r="283" spans="2:16" ht="86.4" x14ac:dyDescent="0.25">
      <c r="B283" s="414">
        <v>57</v>
      </c>
      <c r="C283" s="185" t="s">
        <v>894</v>
      </c>
      <c r="D283" s="185" t="s">
        <v>771</v>
      </c>
      <c r="E283" s="185" t="s">
        <v>797</v>
      </c>
      <c r="F283" s="185" t="s">
        <v>895</v>
      </c>
      <c r="G283" s="173" t="s">
        <v>766</v>
      </c>
      <c r="H283" s="172" t="s">
        <v>773</v>
      </c>
      <c r="I283" s="180" t="s">
        <v>768</v>
      </c>
      <c r="J283" s="172" t="s">
        <v>768</v>
      </c>
      <c r="K283" s="180" t="s">
        <v>768</v>
      </c>
      <c r="L283" s="172" t="s">
        <v>768</v>
      </c>
      <c r="M283" s="173" t="s">
        <v>768</v>
      </c>
      <c r="N283" s="172" t="s">
        <v>768</v>
      </c>
      <c r="O283" s="173" t="s">
        <v>768</v>
      </c>
      <c r="P283" s="172" t="s">
        <v>768</v>
      </c>
    </row>
    <row r="284" spans="2:16" ht="100.8" x14ac:dyDescent="0.25">
      <c r="B284" s="414">
        <v>58</v>
      </c>
      <c r="C284" s="185" t="s">
        <v>896</v>
      </c>
      <c r="D284" s="185" t="s">
        <v>771</v>
      </c>
      <c r="E284" s="185"/>
      <c r="F284" s="185" t="s">
        <v>897</v>
      </c>
      <c r="G284" s="173" t="s">
        <v>766</v>
      </c>
      <c r="H284" s="172" t="s">
        <v>773</v>
      </c>
      <c r="I284" s="180" t="s">
        <v>768</v>
      </c>
      <c r="J284" s="172" t="s">
        <v>768</v>
      </c>
      <c r="K284" s="180" t="s">
        <v>768</v>
      </c>
      <c r="L284" s="172" t="s">
        <v>768</v>
      </c>
      <c r="M284" s="173" t="s">
        <v>768</v>
      </c>
      <c r="N284" s="172" t="s">
        <v>768</v>
      </c>
      <c r="O284" s="173" t="s">
        <v>768</v>
      </c>
      <c r="P284" s="172" t="s">
        <v>768</v>
      </c>
    </row>
    <row r="285" spans="2:16" ht="28.8" x14ac:dyDescent="0.25">
      <c r="B285" s="414">
        <v>59</v>
      </c>
      <c r="C285" s="185" t="s">
        <v>898</v>
      </c>
      <c r="D285" s="185" t="s">
        <v>771</v>
      </c>
      <c r="E285" s="185"/>
      <c r="F285" s="185" t="s">
        <v>899</v>
      </c>
      <c r="G285" s="173" t="s">
        <v>766</v>
      </c>
      <c r="H285" s="172" t="s">
        <v>773</v>
      </c>
      <c r="I285" s="180" t="s">
        <v>768</v>
      </c>
      <c r="J285" s="172" t="s">
        <v>768</v>
      </c>
      <c r="K285" s="180" t="s">
        <v>768</v>
      </c>
      <c r="L285" s="172" t="s">
        <v>768</v>
      </c>
      <c r="M285" s="173" t="s">
        <v>768</v>
      </c>
      <c r="N285" s="172" t="s">
        <v>768</v>
      </c>
      <c r="O285" s="173" t="s">
        <v>768</v>
      </c>
      <c r="P285" s="172" t="s">
        <v>768</v>
      </c>
    </row>
    <row r="286" spans="2:16" ht="28.8" x14ac:dyDescent="0.25">
      <c r="B286" s="414">
        <v>60</v>
      </c>
      <c r="C286" s="185" t="s">
        <v>900</v>
      </c>
      <c r="D286" s="185" t="s">
        <v>763</v>
      </c>
      <c r="E286" s="185" t="s">
        <v>879</v>
      </c>
      <c r="F286" s="185" t="s">
        <v>901</v>
      </c>
      <c r="G286" s="173" t="s">
        <v>766</v>
      </c>
      <c r="H286" s="172" t="s">
        <v>773</v>
      </c>
      <c r="I286" s="180" t="s">
        <v>768</v>
      </c>
      <c r="J286" s="172" t="s">
        <v>768</v>
      </c>
      <c r="K286" s="180" t="s">
        <v>768</v>
      </c>
      <c r="L286" s="172" t="s">
        <v>768</v>
      </c>
      <c r="M286" s="173" t="s">
        <v>768</v>
      </c>
      <c r="N286" s="172" t="s">
        <v>768</v>
      </c>
      <c r="O286" s="173" t="s">
        <v>768</v>
      </c>
      <c r="P286" s="172" t="s">
        <v>768</v>
      </c>
    </row>
    <row r="287" spans="2:16" ht="28.8" x14ac:dyDescent="0.25">
      <c r="B287" s="414">
        <v>61</v>
      </c>
      <c r="C287" s="185" t="s">
        <v>902</v>
      </c>
      <c r="D287" s="185" t="s">
        <v>771</v>
      </c>
      <c r="E287" s="185"/>
      <c r="F287" s="185" t="s">
        <v>903</v>
      </c>
      <c r="G287" s="173" t="s">
        <v>766</v>
      </c>
      <c r="H287" s="172" t="s">
        <v>773</v>
      </c>
      <c r="I287" s="180" t="s">
        <v>768</v>
      </c>
      <c r="J287" s="172" t="s">
        <v>768</v>
      </c>
      <c r="K287" s="180" t="s">
        <v>768</v>
      </c>
      <c r="L287" s="172" t="s">
        <v>768</v>
      </c>
      <c r="M287" s="173" t="s">
        <v>768</v>
      </c>
      <c r="N287" s="172" t="s">
        <v>768</v>
      </c>
      <c r="O287" s="173" t="s">
        <v>768</v>
      </c>
      <c r="P287" s="172" t="s">
        <v>768</v>
      </c>
    </row>
    <row r="288" spans="2:16" ht="28.8" x14ac:dyDescent="0.25">
      <c r="B288" s="414">
        <v>62</v>
      </c>
      <c r="C288" s="185" t="s">
        <v>904</v>
      </c>
      <c r="D288" s="185" t="s">
        <v>769</v>
      </c>
      <c r="E288" s="185"/>
      <c r="F288" s="185" t="s">
        <v>905</v>
      </c>
      <c r="G288" s="173" t="s">
        <v>766</v>
      </c>
      <c r="H288" s="172" t="s">
        <v>766</v>
      </c>
      <c r="I288" s="180" t="s">
        <v>766</v>
      </c>
      <c r="J288" s="172" t="s">
        <v>767</v>
      </c>
      <c r="K288" s="180" t="s">
        <v>768</v>
      </c>
      <c r="L288" s="172" t="s">
        <v>768</v>
      </c>
      <c r="M288" s="173" t="s">
        <v>768</v>
      </c>
      <c r="N288" s="172" t="s">
        <v>768</v>
      </c>
      <c r="O288" s="173" t="s">
        <v>768</v>
      </c>
      <c r="P288" s="172" t="s">
        <v>768</v>
      </c>
    </row>
    <row r="289" spans="2:16" ht="28.8" x14ac:dyDescent="0.25">
      <c r="B289" s="414">
        <v>63</v>
      </c>
      <c r="C289" s="185" t="s">
        <v>906</v>
      </c>
      <c r="D289" s="185" t="s">
        <v>771</v>
      </c>
      <c r="E289" s="185"/>
      <c r="F289" s="185" t="s">
        <v>907</v>
      </c>
      <c r="G289" s="173" t="s">
        <v>766</v>
      </c>
      <c r="H289" s="172" t="s">
        <v>766</v>
      </c>
      <c r="I289" s="180" t="s">
        <v>766</v>
      </c>
      <c r="J289" s="172" t="s">
        <v>888</v>
      </c>
      <c r="K289" s="180" t="s">
        <v>768</v>
      </c>
      <c r="L289" s="172" t="s">
        <v>768</v>
      </c>
      <c r="M289" s="173" t="s">
        <v>768</v>
      </c>
      <c r="N289" s="172" t="s">
        <v>768</v>
      </c>
      <c r="O289" s="173" t="s">
        <v>768</v>
      </c>
      <c r="P289" s="172" t="s">
        <v>768</v>
      </c>
    </row>
    <row r="290" spans="2:16" ht="28.8" x14ac:dyDescent="0.25">
      <c r="B290" s="414">
        <v>64</v>
      </c>
      <c r="C290" s="185" t="s">
        <v>908</v>
      </c>
      <c r="D290" s="185" t="s">
        <v>771</v>
      </c>
      <c r="E290" s="185"/>
      <c r="F290" s="185" t="s">
        <v>909</v>
      </c>
      <c r="G290" s="173" t="s">
        <v>766</v>
      </c>
      <c r="H290" s="172" t="s">
        <v>910</v>
      </c>
      <c r="I290" s="180" t="s">
        <v>768</v>
      </c>
      <c r="J290" s="172" t="s">
        <v>768</v>
      </c>
      <c r="K290" s="180" t="s">
        <v>768</v>
      </c>
      <c r="L290" s="172" t="s">
        <v>768</v>
      </c>
      <c r="M290" s="173" t="s">
        <v>768</v>
      </c>
      <c r="N290" s="172" t="s">
        <v>768</v>
      </c>
      <c r="O290" s="173" t="s">
        <v>768</v>
      </c>
      <c r="P290" s="172" t="s">
        <v>768</v>
      </c>
    </row>
    <row r="291" spans="2:16" ht="28.8" x14ac:dyDescent="0.25">
      <c r="B291" s="414">
        <v>65</v>
      </c>
      <c r="C291" s="185" t="s">
        <v>911</v>
      </c>
      <c r="D291" s="185" t="s">
        <v>774</v>
      </c>
      <c r="E291" s="185"/>
      <c r="F291" s="185" t="s">
        <v>907</v>
      </c>
      <c r="G291" s="173" t="s">
        <v>766</v>
      </c>
      <c r="H291" s="172" t="s">
        <v>766</v>
      </c>
      <c r="I291" s="180" t="s">
        <v>766</v>
      </c>
      <c r="J291" s="172" t="s">
        <v>888</v>
      </c>
      <c r="K291" s="180" t="s">
        <v>768</v>
      </c>
      <c r="L291" s="172" t="s">
        <v>768</v>
      </c>
      <c r="M291" s="173" t="s">
        <v>768</v>
      </c>
      <c r="N291" s="172" t="s">
        <v>768</v>
      </c>
      <c r="O291" s="173" t="s">
        <v>768</v>
      </c>
      <c r="P291" s="172" t="s">
        <v>768</v>
      </c>
    </row>
    <row r="292" spans="2:16" ht="115.2" x14ac:dyDescent="0.25">
      <c r="B292" s="414">
        <v>66</v>
      </c>
      <c r="C292" s="185" t="s">
        <v>912</v>
      </c>
      <c r="D292" s="185" t="s">
        <v>771</v>
      </c>
      <c r="E292" s="185"/>
      <c r="F292" s="185" t="s">
        <v>913</v>
      </c>
      <c r="G292" s="173" t="s">
        <v>766</v>
      </c>
      <c r="H292" s="172">
        <v>676000</v>
      </c>
      <c r="I292" s="180" t="s">
        <v>768</v>
      </c>
      <c r="J292" s="172" t="s">
        <v>768</v>
      </c>
      <c r="K292" s="180" t="s">
        <v>768</v>
      </c>
      <c r="L292" s="172" t="s">
        <v>768</v>
      </c>
      <c r="M292" s="173" t="s">
        <v>768</v>
      </c>
      <c r="N292" s="172" t="s">
        <v>768</v>
      </c>
      <c r="O292" s="173" t="s">
        <v>768</v>
      </c>
      <c r="P292" s="172" t="s">
        <v>768</v>
      </c>
    </row>
    <row r="293" spans="2:16" ht="28.8" x14ac:dyDescent="0.25">
      <c r="B293" s="414">
        <v>67</v>
      </c>
      <c r="C293" s="185" t="s">
        <v>914</v>
      </c>
      <c r="D293" s="185" t="s">
        <v>769</v>
      </c>
      <c r="E293" s="185"/>
      <c r="F293" s="185" t="s">
        <v>915</v>
      </c>
      <c r="G293" s="173" t="s">
        <v>766</v>
      </c>
      <c r="H293" s="172" t="s">
        <v>766</v>
      </c>
      <c r="I293" s="180" t="s">
        <v>766</v>
      </c>
      <c r="J293" s="172" t="s">
        <v>767</v>
      </c>
      <c r="K293" s="180" t="s">
        <v>768</v>
      </c>
      <c r="L293" s="172" t="s">
        <v>768</v>
      </c>
      <c r="M293" s="173" t="s">
        <v>768</v>
      </c>
      <c r="N293" s="172" t="s">
        <v>768</v>
      </c>
      <c r="O293" s="173" t="s">
        <v>768</v>
      </c>
      <c r="P293" s="172" t="s">
        <v>768</v>
      </c>
    </row>
    <row r="294" spans="2:16" ht="28.8" x14ac:dyDescent="0.25">
      <c r="B294" s="414">
        <v>68</v>
      </c>
      <c r="C294" s="185" t="s">
        <v>916</v>
      </c>
      <c r="D294" s="185" t="s">
        <v>763</v>
      </c>
      <c r="E294" s="185" t="s">
        <v>823</v>
      </c>
      <c r="F294" s="185" t="s">
        <v>915</v>
      </c>
      <c r="G294" s="173" t="s">
        <v>766</v>
      </c>
      <c r="H294" s="172" t="s">
        <v>766</v>
      </c>
      <c r="I294" s="180" t="s">
        <v>766</v>
      </c>
      <c r="J294" s="172" t="s">
        <v>767</v>
      </c>
      <c r="K294" s="180" t="s">
        <v>768</v>
      </c>
      <c r="L294" s="172" t="s">
        <v>768</v>
      </c>
      <c r="M294" s="173" t="s">
        <v>768</v>
      </c>
      <c r="N294" s="172" t="s">
        <v>768</v>
      </c>
      <c r="O294" s="173" t="s">
        <v>768</v>
      </c>
      <c r="P294" s="172" t="s">
        <v>768</v>
      </c>
    </row>
    <row r="295" spans="2:16" ht="28.8" x14ac:dyDescent="0.25">
      <c r="B295" s="414">
        <v>69</v>
      </c>
      <c r="C295" s="185" t="s">
        <v>917</v>
      </c>
      <c r="D295" s="185" t="s">
        <v>763</v>
      </c>
      <c r="E295" s="185" t="s">
        <v>823</v>
      </c>
      <c r="F295" s="185" t="s">
        <v>915</v>
      </c>
      <c r="G295" s="173" t="s">
        <v>766</v>
      </c>
      <c r="H295" s="172" t="s">
        <v>766</v>
      </c>
      <c r="I295" s="180" t="s">
        <v>766</v>
      </c>
      <c r="J295" s="172" t="s">
        <v>767</v>
      </c>
      <c r="K295" s="180" t="s">
        <v>768</v>
      </c>
      <c r="L295" s="172" t="s">
        <v>768</v>
      </c>
      <c r="M295" s="173" t="s">
        <v>768</v>
      </c>
      <c r="N295" s="172" t="s">
        <v>768</v>
      </c>
      <c r="O295" s="173" t="s">
        <v>768</v>
      </c>
      <c r="P295" s="172" t="s">
        <v>768</v>
      </c>
    </row>
    <row r="296" spans="2:16" ht="86.4" x14ac:dyDescent="0.25">
      <c r="B296" s="414">
        <v>70</v>
      </c>
      <c r="C296" s="185" t="s">
        <v>918</v>
      </c>
      <c r="D296" s="185" t="s">
        <v>771</v>
      </c>
      <c r="E296" s="185" t="s">
        <v>823</v>
      </c>
      <c r="F296" s="185" t="s">
        <v>919</v>
      </c>
      <c r="G296" s="173" t="s">
        <v>766</v>
      </c>
      <c r="H296" s="172">
        <v>6000000</v>
      </c>
      <c r="I296" s="180" t="s">
        <v>768</v>
      </c>
      <c r="J296" s="172" t="s">
        <v>768</v>
      </c>
      <c r="K296" s="180" t="s">
        <v>768</v>
      </c>
      <c r="L296" s="172" t="s">
        <v>768</v>
      </c>
      <c r="M296" s="173" t="s">
        <v>768</v>
      </c>
      <c r="N296" s="172" t="s">
        <v>768</v>
      </c>
      <c r="O296" s="173" t="s">
        <v>768</v>
      </c>
      <c r="P296" s="172" t="s">
        <v>768</v>
      </c>
    </row>
    <row r="297" spans="2:16" ht="57.6" x14ac:dyDescent="0.25">
      <c r="B297" s="414">
        <v>71</v>
      </c>
      <c r="C297" s="185" t="s">
        <v>920</v>
      </c>
      <c r="D297" s="185" t="s">
        <v>769</v>
      </c>
      <c r="E297" s="185"/>
      <c r="F297" s="185" t="s">
        <v>921</v>
      </c>
      <c r="G297" s="173" t="s">
        <v>766</v>
      </c>
      <c r="H297" s="172" t="s">
        <v>766</v>
      </c>
      <c r="I297" s="180" t="s">
        <v>768</v>
      </c>
      <c r="J297" s="172" t="s">
        <v>768</v>
      </c>
      <c r="K297" s="180" t="s">
        <v>768</v>
      </c>
      <c r="L297" s="172" t="s">
        <v>768</v>
      </c>
      <c r="M297" s="173" t="s">
        <v>768</v>
      </c>
      <c r="N297" s="172" t="s">
        <v>768</v>
      </c>
      <c r="O297" s="173" t="s">
        <v>768</v>
      </c>
      <c r="P297" s="172" t="s">
        <v>768</v>
      </c>
    </row>
  </sheetData>
  <sheetProtection sheet="1" objects="1" scenarios="1"/>
  <mergeCells count="34">
    <mergeCell ref="C8:V8"/>
    <mergeCell ref="C100:V100"/>
    <mergeCell ref="C50:C54"/>
    <mergeCell ref="C78:C82"/>
    <mergeCell ref="B10:V10"/>
    <mergeCell ref="C12:D13"/>
    <mergeCell ref="C14:V14"/>
    <mergeCell ref="B17:B21"/>
    <mergeCell ref="C17:C21"/>
    <mergeCell ref="B24:B28"/>
    <mergeCell ref="C24:C28"/>
    <mergeCell ref="B50:B54"/>
    <mergeCell ref="B30:C42"/>
    <mergeCell ref="C45:D46"/>
    <mergeCell ref="J1:M1"/>
    <mergeCell ref="J2:M2"/>
    <mergeCell ref="J3:M3"/>
    <mergeCell ref="C5:V5"/>
    <mergeCell ref="C6:V6"/>
    <mergeCell ref="G225:H225"/>
    <mergeCell ref="B78:B82"/>
    <mergeCell ref="C113:V113"/>
    <mergeCell ref="B57:B60"/>
    <mergeCell ref="C57:C60"/>
    <mergeCell ref="B104:B109"/>
    <mergeCell ref="I225:J225"/>
    <mergeCell ref="C104:C109"/>
    <mergeCell ref="K225:L225"/>
    <mergeCell ref="M225:N225"/>
    <mergeCell ref="O225:P225"/>
    <mergeCell ref="B219:D219"/>
    <mergeCell ref="B84:C96"/>
    <mergeCell ref="B62:C74"/>
    <mergeCell ref="C124:G124"/>
  </mergeCells>
  <dataValidations count="2">
    <dataValidation type="list" allowBlank="1" showInputMessage="1" showErrorMessage="1" sqref="D227:D297" xr:uid="{6DC8A8CF-66AA-4E7D-8CB7-9030C23AFC60}">
      <formula1>$Q$11:$Q$16</formula1>
    </dataValidation>
    <dataValidation type="list" allowBlank="1" showInputMessage="1" showErrorMessage="1" sqref="E227:E297" xr:uid="{7D34B6BC-8D7E-42D3-8FEE-43E16C77C8FA}">
      <formula1>$Q$11:$Q$15</formula1>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1674CD-DDDF-4A23-81C9-3D9F10F675BC}">
  <sheetPr>
    <tabColor theme="7"/>
    <pageSetUpPr fitToPage="1"/>
  </sheetPr>
  <dimension ref="A1:N82"/>
  <sheetViews>
    <sheetView showGridLines="0" zoomScale="90" zoomScaleNormal="90" workbookViewId="0">
      <selection activeCell="I15" sqref="I15"/>
    </sheetView>
  </sheetViews>
  <sheetFormatPr defaultColWidth="7.59765625" defaultRowHeight="13.8" x14ac:dyDescent="0.25"/>
  <cols>
    <col min="1" max="1" width="4.5" style="121" customWidth="1"/>
    <col min="2" max="2" width="31.09765625" style="121" customWidth="1"/>
    <col min="3" max="7" width="8.69921875" style="121" customWidth="1"/>
    <col min="8" max="8" width="10.59765625" style="121" customWidth="1"/>
    <col min="9" max="9" width="42" style="121" customWidth="1"/>
    <col min="10" max="10" width="11.59765625" style="121" customWidth="1"/>
    <col min="11" max="13" width="12" style="121" customWidth="1"/>
    <col min="14" max="16384" width="7.59765625" style="121"/>
  </cols>
  <sheetData>
    <row r="1" spans="1:14" s="116" customFormat="1" ht="14.4" x14ac:dyDescent="0.25">
      <c r="A1" s="115"/>
      <c r="G1" s="141"/>
      <c r="H1" s="171"/>
      <c r="I1" s="248" t="s">
        <v>45</v>
      </c>
      <c r="K1"/>
      <c r="L1"/>
      <c r="M1"/>
    </row>
    <row r="2" spans="1:14" s="117" customFormat="1" ht="18.600000000000001" customHeight="1" x14ac:dyDescent="0.25">
      <c r="B2" s="117" t="s">
        <v>922</v>
      </c>
      <c r="H2" s="166"/>
      <c r="I2" s="249" t="s">
        <v>47</v>
      </c>
      <c r="K2" s="1"/>
      <c r="L2" s="1"/>
      <c r="M2" s="1"/>
    </row>
    <row r="3" spans="1:14" s="117" customFormat="1" ht="15.9" customHeight="1" x14ac:dyDescent="0.25">
      <c r="B3" s="457" t="s">
        <v>923</v>
      </c>
      <c r="C3" s="458"/>
      <c r="H3" s="136"/>
      <c r="I3" s="248" t="s">
        <v>49</v>
      </c>
      <c r="K3"/>
      <c r="L3"/>
      <c r="M3"/>
    </row>
    <row r="4" spans="1:14" s="117" customFormat="1" ht="16.649999999999999" customHeight="1" thickBot="1" x14ac:dyDescent="0.3">
      <c r="B4" s="118" t="s">
        <v>924</v>
      </c>
      <c r="C4" s="118"/>
    </row>
    <row r="5" spans="1:14" customFormat="1" ht="18" x14ac:dyDescent="0.3">
      <c r="B5" s="280" t="s">
        <v>53</v>
      </c>
      <c r="C5" s="205"/>
      <c r="D5" s="201"/>
      <c r="E5" s="201"/>
      <c r="F5" s="201"/>
      <c r="G5" s="201"/>
      <c r="H5" s="201"/>
      <c r="I5" s="201"/>
      <c r="J5" s="201"/>
      <c r="K5" s="201"/>
      <c r="L5" s="201"/>
      <c r="M5" s="201"/>
      <c r="N5" s="202"/>
    </row>
    <row r="6" spans="1:14" customFormat="1" ht="15" customHeight="1" thickBot="1" x14ac:dyDescent="0.3">
      <c r="B6" s="281" t="s">
        <v>54</v>
      </c>
      <c r="C6" s="206"/>
      <c r="D6" s="203"/>
      <c r="E6" s="203"/>
      <c r="F6" s="203"/>
      <c r="G6" s="203"/>
      <c r="H6" s="203"/>
      <c r="I6" s="203"/>
      <c r="J6" s="203"/>
      <c r="K6" s="203"/>
      <c r="L6" s="203"/>
      <c r="M6" s="203"/>
      <c r="N6" s="204"/>
    </row>
    <row r="7" spans="1:14" s="1" customFormat="1" ht="4.5" customHeight="1" thickBot="1" x14ac:dyDescent="0.3">
      <c r="A7" s="87"/>
      <c r="B7" s="87"/>
      <c r="C7" s="126"/>
      <c r="D7" s="126"/>
      <c r="E7" s="126"/>
      <c r="F7" s="126"/>
      <c r="G7" s="126"/>
      <c r="H7" s="126"/>
      <c r="I7" s="126"/>
      <c r="J7" s="126"/>
      <c r="K7" s="126"/>
      <c r="L7" s="126"/>
      <c r="M7" s="126"/>
      <c r="N7" s="126"/>
    </row>
    <row r="8" spans="1:14" s="28" customFormat="1" ht="32.4" customHeight="1" thickBot="1" x14ac:dyDescent="0.3">
      <c r="A8" s="87"/>
      <c r="B8" s="459" t="s">
        <v>925</v>
      </c>
      <c r="C8" s="460"/>
      <c r="D8" s="460"/>
      <c r="E8" s="460"/>
      <c r="F8" s="460"/>
      <c r="G8" s="460"/>
      <c r="H8" s="460"/>
      <c r="I8" s="460"/>
      <c r="J8" s="460"/>
      <c r="K8" s="460"/>
      <c r="L8" s="460"/>
      <c r="M8" s="460"/>
      <c r="N8" s="461"/>
    </row>
    <row r="9" spans="1:14" s="1" customFormat="1" ht="15.6" x14ac:dyDescent="0.25">
      <c r="B9" s="126"/>
      <c r="C9" s="126"/>
      <c r="D9" s="126"/>
      <c r="E9" s="126"/>
      <c r="F9" s="126"/>
      <c r="G9" s="126"/>
      <c r="H9" s="126"/>
      <c r="I9" s="126"/>
      <c r="J9" s="126"/>
      <c r="K9" s="126"/>
      <c r="L9" s="126"/>
      <c r="M9" s="126"/>
      <c r="N9" s="126"/>
    </row>
    <row r="10" spans="1:14" s="120" customFormat="1" ht="13.35" customHeight="1" x14ac:dyDescent="0.25">
      <c r="A10" s="119"/>
    </row>
    <row r="11" spans="1:14" ht="14.4" x14ac:dyDescent="0.25">
      <c r="A11" s="108" t="s">
        <v>926</v>
      </c>
      <c r="B11" s="113" t="s">
        <v>927</v>
      </c>
      <c r="C11" s="109"/>
      <c r="D11" s="114" t="s">
        <v>57</v>
      </c>
      <c r="E11" s="110" t="s">
        <v>58</v>
      </c>
      <c r="F11" s="110" t="s">
        <v>59</v>
      </c>
      <c r="G11" s="110" t="s">
        <v>60</v>
      </c>
      <c r="H11" s="111" t="s">
        <v>61</v>
      </c>
      <c r="I11" s="112"/>
    </row>
    <row r="12" spans="1:14" ht="47.25" customHeight="1" x14ac:dyDescent="0.25">
      <c r="A12" s="122"/>
      <c r="B12" s="235" t="s">
        <v>928</v>
      </c>
      <c r="C12" s="112" t="s">
        <v>929</v>
      </c>
      <c r="D12" s="112" t="s">
        <v>930</v>
      </c>
      <c r="E12" s="211" t="s">
        <v>931</v>
      </c>
      <c r="F12" s="211" t="s">
        <v>932</v>
      </c>
      <c r="G12" s="211" t="s">
        <v>933</v>
      </c>
      <c r="H12" s="212" t="s">
        <v>934</v>
      </c>
      <c r="I12" s="211" t="s">
        <v>935</v>
      </c>
    </row>
    <row r="13" spans="1:14" ht="28.8" x14ac:dyDescent="0.25">
      <c r="A13" s="122"/>
      <c r="B13" s="123" t="s">
        <v>936</v>
      </c>
      <c r="C13" s="124" t="s">
        <v>98</v>
      </c>
      <c r="D13" s="312">
        <v>1507.4144843879089</v>
      </c>
      <c r="E13" s="312">
        <v>3073.282856730521</v>
      </c>
      <c r="F13" s="312">
        <v>6009.7143998105048</v>
      </c>
      <c r="G13" s="312">
        <v>8856.4624999818807</v>
      </c>
      <c r="H13" s="312">
        <v>11795.537468387938</v>
      </c>
      <c r="I13" s="174" t="s">
        <v>937</v>
      </c>
    </row>
    <row r="14" spans="1:14" ht="28.8" x14ac:dyDescent="0.25">
      <c r="A14" s="122"/>
      <c r="B14" s="123" t="s">
        <v>938</v>
      </c>
      <c r="C14" s="124" t="s">
        <v>98</v>
      </c>
      <c r="D14" s="312">
        <v>1507.4146784216293</v>
      </c>
      <c r="E14" s="312">
        <v>3291.1476856701665</v>
      </c>
      <c r="F14" s="312">
        <v>6293.8443025934039</v>
      </c>
      <c r="G14" s="312">
        <v>9476.661033311615</v>
      </c>
      <c r="H14" s="312">
        <v>12743.186073756789</v>
      </c>
      <c r="I14" s="174" t="s">
        <v>939</v>
      </c>
    </row>
    <row r="15" spans="1:14" ht="57.6" x14ac:dyDescent="0.25">
      <c r="A15" s="122"/>
      <c r="B15" s="123" t="s">
        <v>940</v>
      </c>
      <c r="C15" s="124" t="s">
        <v>98</v>
      </c>
      <c r="D15" s="312">
        <v>1507.4146784216293</v>
      </c>
      <c r="E15" s="312">
        <v>3291.1476856701665</v>
      </c>
      <c r="F15" s="312">
        <v>6293.8443025934039</v>
      </c>
      <c r="G15" s="312">
        <v>10729.698540047179</v>
      </c>
      <c r="H15" s="312">
        <v>15487.397458394556</v>
      </c>
      <c r="I15" s="174" t="s">
        <v>941</v>
      </c>
    </row>
    <row r="16" spans="1:14" ht="57.6" x14ac:dyDescent="0.25">
      <c r="A16" s="122"/>
      <c r="B16" s="123" t="s">
        <v>942</v>
      </c>
      <c r="C16" s="124" t="s">
        <v>98</v>
      </c>
      <c r="D16" s="312">
        <v>1507.4146784216293</v>
      </c>
      <c r="E16" s="312">
        <v>3291.1476856701665</v>
      </c>
      <c r="F16" s="312">
        <v>6293.8443025934039</v>
      </c>
      <c r="G16" s="312">
        <v>8575.9587715890812</v>
      </c>
      <c r="H16" s="312">
        <v>11802.455399966442</v>
      </c>
      <c r="I16" s="174" t="s">
        <v>943</v>
      </c>
    </row>
    <row r="17" spans="1:9" ht="57.6" x14ac:dyDescent="0.25">
      <c r="A17" s="122"/>
      <c r="B17" s="123" t="s">
        <v>944</v>
      </c>
      <c r="C17" s="124" t="s">
        <v>98</v>
      </c>
      <c r="D17" s="312">
        <v>1507.4146784216293</v>
      </c>
      <c r="E17" s="312">
        <v>3291.1476856701665</v>
      </c>
      <c r="F17" s="312">
        <v>6293.8443025934039</v>
      </c>
      <c r="G17" s="312">
        <v>9476.661033311615</v>
      </c>
      <c r="H17" s="312">
        <v>16740.43496513012</v>
      </c>
      <c r="I17" s="174" t="s">
        <v>945</v>
      </c>
    </row>
    <row r="18" spans="1:9" ht="57.6" x14ac:dyDescent="0.25">
      <c r="A18" s="122"/>
      <c r="B18" s="123" t="s">
        <v>946</v>
      </c>
      <c r="C18" s="124" t="s">
        <v>98</v>
      </c>
      <c r="D18" s="312">
        <v>1507.4146784216293</v>
      </c>
      <c r="E18" s="312">
        <v>3291.1476856701665</v>
      </c>
      <c r="F18" s="312">
        <v>6293.8443025934039</v>
      </c>
      <c r="G18" s="312">
        <v>9476.661033311615</v>
      </c>
      <c r="H18" s="312">
        <v>10901.753138243908</v>
      </c>
      <c r="I18" s="174" t="s">
        <v>947</v>
      </c>
    </row>
    <row r="19" spans="1:9" ht="57.6" x14ac:dyDescent="0.25">
      <c r="A19" s="122"/>
      <c r="B19" s="123" t="s">
        <v>948</v>
      </c>
      <c r="C19" s="124" t="s">
        <v>98</v>
      </c>
      <c r="D19" s="312">
        <v>1507.4146784216293</v>
      </c>
      <c r="E19" s="312">
        <v>3111.9306269966041</v>
      </c>
      <c r="F19" s="312">
        <v>6247.5720824981108</v>
      </c>
      <c r="G19" s="312">
        <v>10733.696621452569</v>
      </c>
      <c r="H19" s="312">
        <v>15480.479526816052</v>
      </c>
      <c r="I19" s="174" t="s">
        <v>949</v>
      </c>
    </row>
    <row r="20" spans="1:9" ht="43.2" x14ac:dyDescent="0.25">
      <c r="A20" s="122"/>
      <c r="B20" s="123" t="s">
        <v>950</v>
      </c>
      <c r="C20" s="124" t="s">
        <v>98</v>
      </c>
      <c r="D20" s="312">
        <v>1507.4146784216293</v>
      </c>
      <c r="E20" s="312">
        <v>3111.9306269966041</v>
      </c>
      <c r="F20" s="312">
        <v>6247.5720824981108</v>
      </c>
      <c r="G20" s="312">
        <v>8579.9568529944718</v>
      </c>
      <c r="H20" s="312">
        <v>11795.537468387938</v>
      </c>
      <c r="I20" s="174" t="s">
        <v>951</v>
      </c>
    </row>
    <row r="21" spans="1:9" ht="57.6" x14ac:dyDescent="0.25">
      <c r="A21" s="122"/>
      <c r="B21" s="123" t="s">
        <v>952</v>
      </c>
      <c r="C21" s="124" t="s">
        <v>98</v>
      </c>
      <c r="D21" s="312">
        <v>1507.4146784216293</v>
      </c>
      <c r="E21" s="312">
        <v>3111.9306269966041</v>
      </c>
      <c r="F21" s="312">
        <v>6247.5720824981108</v>
      </c>
      <c r="G21" s="312">
        <v>9480.6591147170057</v>
      </c>
      <c r="H21" s="312">
        <v>16733.517033551616</v>
      </c>
      <c r="I21" s="174" t="s">
        <v>953</v>
      </c>
    </row>
    <row r="22" spans="1:9" ht="43.2" x14ac:dyDescent="0.25">
      <c r="A22" s="122"/>
      <c r="B22" s="123" t="s">
        <v>954</v>
      </c>
      <c r="C22" s="124" t="s">
        <v>98</v>
      </c>
      <c r="D22" s="312">
        <v>1507.4146784216293</v>
      </c>
      <c r="E22" s="312">
        <v>3111.9306269966041</v>
      </c>
      <c r="F22" s="312">
        <v>6247.5720824981108</v>
      </c>
      <c r="G22" s="312">
        <v>9480.6591147170057</v>
      </c>
      <c r="H22" s="312">
        <v>10894.835206665406</v>
      </c>
      <c r="I22" s="174" t="s">
        <v>955</v>
      </c>
    </row>
    <row r="23" spans="1:9" ht="43.2" x14ac:dyDescent="0.25">
      <c r="A23" s="122"/>
      <c r="B23" s="123" t="s">
        <v>956</v>
      </c>
      <c r="C23" s="124" t="s">
        <v>98</v>
      </c>
      <c r="D23" s="312">
        <v>1507.4146784216293</v>
      </c>
      <c r="E23" s="312">
        <v>3111.9306269966041</v>
      </c>
      <c r="F23" s="312">
        <v>6247.5720824981108</v>
      </c>
      <c r="G23" s="312">
        <v>9480.6591147170057</v>
      </c>
      <c r="H23" s="312">
        <v>12736.268142178285</v>
      </c>
      <c r="I23" s="174" t="s">
        <v>957</v>
      </c>
    </row>
    <row r="24" spans="1:9" x14ac:dyDescent="0.25">
      <c r="A24" s="122"/>
      <c r="D24" s="125"/>
      <c r="E24" s="125"/>
      <c r="F24" s="125"/>
      <c r="G24" s="125"/>
      <c r="H24" s="125"/>
      <c r="I24" s="125"/>
    </row>
    <row r="26" spans="1:9" ht="14.4" x14ac:dyDescent="0.25">
      <c r="A26" s="108" t="s">
        <v>958</v>
      </c>
      <c r="B26" s="113" t="s">
        <v>959</v>
      </c>
      <c r="C26" s="109"/>
      <c r="D26" s="114" t="s">
        <v>57</v>
      </c>
      <c r="E26" s="110" t="s">
        <v>58</v>
      </c>
      <c r="F26" s="110" t="s">
        <v>59</v>
      </c>
      <c r="G26" s="110" t="s">
        <v>60</v>
      </c>
      <c r="H26" s="111" t="s">
        <v>61</v>
      </c>
      <c r="I26" s="112"/>
    </row>
    <row r="27" spans="1:9" ht="31.2" x14ac:dyDescent="0.25">
      <c r="A27" s="122"/>
      <c r="B27" s="235" t="s">
        <v>960</v>
      </c>
      <c r="C27" s="112" t="s">
        <v>929</v>
      </c>
      <c r="D27" s="112" t="s">
        <v>930</v>
      </c>
      <c r="E27" s="112" t="s">
        <v>931</v>
      </c>
      <c r="F27" s="112" t="s">
        <v>932</v>
      </c>
      <c r="G27" s="112" t="s">
        <v>933</v>
      </c>
      <c r="H27" s="111" t="s">
        <v>934</v>
      </c>
      <c r="I27" s="112" t="s">
        <v>935</v>
      </c>
    </row>
    <row r="28" spans="1:9" ht="28.8" x14ac:dyDescent="0.25">
      <c r="A28" s="122"/>
      <c r="B28" s="123" t="s">
        <v>936</v>
      </c>
      <c r="C28" s="124" t="s">
        <v>98</v>
      </c>
      <c r="D28" s="312">
        <v>688.63429772775294</v>
      </c>
      <c r="E28" s="312">
        <v>2287.9149983168777</v>
      </c>
      <c r="F28" s="312">
        <v>3581.5207460234983</v>
      </c>
      <c r="G28" s="312">
        <v>3077.5546844282308</v>
      </c>
      <c r="H28" s="312">
        <v>1726.5786702755579</v>
      </c>
      <c r="I28" s="174" t="s">
        <v>937</v>
      </c>
    </row>
    <row r="29" spans="1:9" ht="28.8" x14ac:dyDescent="0.25">
      <c r="A29" s="122"/>
      <c r="B29" s="123" t="s">
        <v>938</v>
      </c>
      <c r="C29" s="124" t="s">
        <v>98</v>
      </c>
      <c r="D29" s="312">
        <v>688.63429772775294</v>
      </c>
      <c r="E29" s="312">
        <v>2291.1374681957423</v>
      </c>
      <c r="F29" s="312">
        <v>3630.7305039850498</v>
      </c>
      <c r="G29" s="312">
        <v>3268.7932019438122</v>
      </c>
      <c r="H29" s="312">
        <v>1909.2198737248416</v>
      </c>
      <c r="I29" s="174" t="s">
        <v>939</v>
      </c>
    </row>
    <row r="30" spans="1:9" ht="28.8" x14ac:dyDescent="0.25">
      <c r="A30" s="122"/>
      <c r="B30" s="123" t="s">
        <v>940</v>
      </c>
      <c r="C30" s="124" t="s">
        <v>98</v>
      </c>
      <c r="D30" s="312">
        <v>688.63429772775294</v>
      </c>
      <c r="E30" s="312">
        <v>2291.1374681957423</v>
      </c>
      <c r="F30" s="312">
        <v>3630.7305039850498</v>
      </c>
      <c r="G30" s="312">
        <v>4084.4093184437029</v>
      </c>
      <c r="H30" s="312">
        <v>4114.1543204349127</v>
      </c>
      <c r="I30" s="174" t="s">
        <v>961</v>
      </c>
    </row>
    <row r="31" spans="1:9" ht="28.8" x14ac:dyDescent="0.25">
      <c r="A31" s="122"/>
      <c r="B31" s="123" t="s">
        <v>942</v>
      </c>
      <c r="C31" s="124" t="s">
        <v>98</v>
      </c>
      <c r="D31" s="312">
        <v>688.63429772775294</v>
      </c>
      <c r="E31" s="312">
        <v>2291.1374681957423</v>
      </c>
      <c r="F31" s="312">
        <v>3630.7305039850498</v>
      </c>
      <c r="G31" s="312">
        <v>3025.1224565878147</v>
      </c>
      <c r="H31" s="312">
        <v>1726.5786702755579</v>
      </c>
      <c r="I31" s="174" t="s">
        <v>962</v>
      </c>
    </row>
    <row r="32" spans="1:9" ht="28.8" x14ac:dyDescent="0.25">
      <c r="A32" s="122"/>
      <c r="B32" s="123" t="s">
        <v>944</v>
      </c>
      <c r="C32" s="124" t="s">
        <v>98</v>
      </c>
      <c r="D32" s="312">
        <v>688.63429772775294</v>
      </c>
      <c r="E32" s="312">
        <v>2291.1374681957423</v>
      </c>
      <c r="F32" s="312">
        <v>3630.7305039850498</v>
      </c>
      <c r="G32" s="312">
        <v>3268.7932019438122</v>
      </c>
      <c r="H32" s="312">
        <v>4929.7704369348039</v>
      </c>
      <c r="I32" s="174" t="s">
        <v>963</v>
      </c>
    </row>
    <row r="33" spans="1:9" ht="28.8" x14ac:dyDescent="0.25">
      <c r="A33" s="122"/>
      <c r="B33" s="123" t="s">
        <v>946</v>
      </c>
      <c r="C33" s="124" t="s">
        <v>98</v>
      </c>
      <c r="D33" s="312">
        <v>688.63429772775294</v>
      </c>
      <c r="E33" s="312">
        <v>2291.1374681957423</v>
      </c>
      <c r="F33" s="312">
        <v>3630.7305039850498</v>
      </c>
      <c r="G33" s="312">
        <v>3268.7932019438122</v>
      </c>
      <c r="H33" s="312">
        <v>1482.9079249195606</v>
      </c>
      <c r="I33" s="174" t="s">
        <v>964</v>
      </c>
    </row>
    <row r="34" spans="1:9" ht="14.4" x14ac:dyDescent="0.25">
      <c r="A34" s="122"/>
      <c r="B34" s="123" t="s">
        <v>948</v>
      </c>
      <c r="C34" s="124" t="s">
        <v>98</v>
      </c>
      <c r="D34" s="174"/>
      <c r="E34" s="174"/>
      <c r="F34" s="174"/>
      <c r="G34" s="174"/>
      <c r="H34" s="174"/>
      <c r="I34" s="174"/>
    </row>
    <row r="35" spans="1:9" ht="14.4" x14ac:dyDescent="0.25">
      <c r="A35" s="122"/>
      <c r="B35" s="123" t="s">
        <v>950</v>
      </c>
      <c r="C35" s="124" t="s">
        <v>98</v>
      </c>
      <c r="D35" s="174"/>
      <c r="E35" s="174"/>
      <c r="F35" s="174"/>
      <c r="G35" s="174"/>
      <c r="H35" s="174"/>
      <c r="I35" s="174"/>
    </row>
    <row r="36" spans="1:9" ht="14.4" x14ac:dyDescent="0.25">
      <c r="A36" s="122"/>
      <c r="B36" s="123" t="s">
        <v>952</v>
      </c>
      <c r="C36" s="124" t="s">
        <v>98</v>
      </c>
      <c r="D36" s="174"/>
      <c r="E36" s="174"/>
      <c r="F36" s="174"/>
      <c r="G36" s="174"/>
      <c r="H36" s="174"/>
      <c r="I36" s="174"/>
    </row>
    <row r="37" spans="1:9" ht="14.4" x14ac:dyDescent="0.25">
      <c r="A37" s="122"/>
      <c r="B37" s="123" t="s">
        <v>954</v>
      </c>
      <c r="C37" s="124" t="s">
        <v>98</v>
      </c>
      <c r="D37" s="174"/>
      <c r="E37" s="174"/>
      <c r="F37" s="174"/>
      <c r="G37" s="174"/>
      <c r="H37" s="174"/>
      <c r="I37" s="174"/>
    </row>
    <row r="38" spans="1:9" ht="14.4" x14ac:dyDescent="0.25">
      <c r="A38" s="122"/>
      <c r="B38" s="123" t="s">
        <v>956</v>
      </c>
      <c r="C38" s="124" t="s">
        <v>98</v>
      </c>
      <c r="D38" s="174"/>
      <c r="E38" s="174"/>
      <c r="F38" s="174"/>
      <c r="G38" s="174"/>
      <c r="H38" s="174"/>
      <c r="I38" s="174"/>
    </row>
    <row r="40" spans="1:9" ht="14.4" x14ac:dyDescent="0.25">
      <c r="A40" s="108" t="s">
        <v>965</v>
      </c>
      <c r="B40" s="113" t="s">
        <v>966</v>
      </c>
      <c r="C40" s="109"/>
      <c r="D40" s="114" t="s">
        <v>57</v>
      </c>
      <c r="E40" s="110" t="s">
        <v>58</v>
      </c>
      <c r="F40" s="110" t="s">
        <v>59</v>
      </c>
      <c r="G40" s="110" t="s">
        <v>60</v>
      </c>
      <c r="H40" s="111" t="s">
        <v>61</v>
      </c>
      <c r="I40" s="112"/>
    </row>
    <row r="41" spans="1:9" ht="31.2" x14ac:dyDescent="0.25">
      <c r="A41" s="122"/>
      <c r="B41" s="235" t="s">
        <v>967</v>
      </c>
      <c r="C41" s="112" t="s">
        <v>929</v>
      </c>
      <c r="D41" s="112" t="s">
        <v>930</v>
      </c>
      <c r="E41" s="112" t="s">
        <v>931</v>
      </c>
      <c r="F41" s="112" t="s">
        <v>932</v>
      </c>
      <c r="G41" s="112" t="s">
        <v>933</v>
      </c>
      <c r="H41" s="111" t="s">
        <v>934</v>
      </c>
      <c r="I41" s="112" t="s">
        <v>935</v>
      </c>
    </row>
    <row r="42" spans="1:9" ht="14.4" x14ac:dyDescent="0.25">
      <c r="A42" s="122"/>
      <c r="B42" s="123" t="s">
        <v>936</v>
      </c>
      <c r="C42" s="124" t="s">
        <v>98</v>
      </c>
      <c r="D42" s="335">
        <v>487.99618520243212</v>
      </c>
      <c r="E42" s="335">
        <v>344.75755033404431</v>
      </c>
      <c r="F42" s="335">
        <v>2169.0854623549412</v>
      </c>
      <c r="G42" s="335">
        <v>5726.3458548596518</v>
      </c>
      <c r="H42" s="335">
        <v>10010.113948963417</v>
      </c>
      <c r="I42" s="174" t="s">
        <v>968</v>
      </c>
    </row>
    <row r="43" spans="1:9" ht="14.4" x14ac:dyDescent="0.25">
      <c r="A43" s="122"/>
      <c r="B43" s="123" t="s">
        <v>938</v>
      </c>
      <c r="C43" s="124" t="s">
        <v>98</v>
      </c>
      <c r="D43" s="335">
        <v>487.99618520243212</v>
      </c>
      <c r="E43" s="335">
        <v>380.18304475498365</v>
      </c>
      <c r="F43" s="335">
        <v>2357.7333870809939</v>
      </c>
      <c r="G43" s="335">
        <v>6159.3039520791963</v>
      </c>
      <c r="H43" s="335">
        <v>10768.203419304476</v>
      </c>
      <c r="I43" s="174" t="s">
        <v>969</v>
      </c>
    </row>
    <row r="44" spans="1:9" ht="28.8" x14ac:dyDescent="0.25">
      <c r="A44" s="122"/>
      <c r="B44" s="123" t="s">
        <v>940</v>
      </c>
      <c r="C44" s="124" t="s">
        <v>98</v>
      </c>
      <c r="D44" s="335">
        <v>487.99618520243212</v>
      </c>
      <c r="E44" s="335">
        <v>380.18304475498365</v>
      </c>
      <c r="F44" s="335">
        <v>2357.7333870809939</v>
      </c>
      <c r="G44" s="335">
        <v>6596.7253423148695</v>
      </c>
      <c r="H44" s="335">
        <v>11307.480357232174</v>
      </c>
      <c r="I44" s="174" t="s">
        <v>961</v>
      </c>
    </row>
    <row r="45" spans="1:9" ht="28.8" x14ac:dyDescent="0.25">
      <c r="A45" s="122"/>
      <c r="B45" s="123" t="s">
        <v>942</v>
      </c>
      <c r="C45" s="124" t="s">
        <v>98</v>
      </c>
      <c r="D45" s="335">
        <v>487.99618520243212</v>
      </c>
      <c r="E45" s="335">
        <v>380.18304475498365</v>
      </c>
      <c r="F45" s="335">
        <v>2357.7333870809939</v>
      </c>
      <c r="G45" s="335">
        <v>5502.2724357126599</v>
      </c>
      <c r="H45" s="335">
        <v>10010.113948963417</v>
      </c>
      <c r="I45" s="174" t="s">
        <v>970</v>
      </c>
    </row>
    <row r="46" spans="1:9" ht="28.8" x14ac:dyDescent="0.25">
      <c r="A46" s="122"/>
      <c r="B46" s="123" t="s">
        <v>944</v>
      </c>
      <c r="C46" s="124" t="s">
        <v>98</v>
      </c>
      <c r="D46" s="335">
        <v>487.99618520243212</v>
      </c>
      <c r="E46" s="335">
        <v>380.18304475498365</v>
      </c>
      <c r="F46" s="335">
        <v>2357.7333870809939</v>
      </c>
      <c r="G46" s="335">
        <v>6159.3039520791963</v>
      </c>
      <c r="H46" s="335">
        <v>11744.901747467848</v>
      </c>
      <c r="I46" s="174" t="s">
        <v>963</v>
      </c>
    </row>
    <row r="47" spans="1:9" ht="28.8" x14ac:dyDescent="0.25">
      <c r="A47" s="122"/>
      <c r="B47" s="123" t="s">
        <v>946</v>
      </c>
      <c r="C47" s="124" t="s">
        <v>98</v>
      </c>
      <c r="D47" s="335">
        <v>487.99618520243212</v>
      </c>
      <c r="E47" s="335">
        <v>380.18304475498365</v>
      </c>
      <c r="F47" s="335">
        <v>2357.7333870809939</v>
      </c>
      <c r="G47" s="335">
        <v>6159.3039520791963</v>
      </c>
      <c r="H47" s="335">
        <v>9353.0824325968806</v>
      </c>
      <c r="I47" s="174" t="s">
        <v>964</v>
      </c>
    </row>
    <row r="48" spans="1:9" ht="14.4" x14ac:dyDescent="0.25">
      <c r="A48" s="122"/>
      <c r="B48" s="123" t="s">
        <v>948</v>
      </c>
      <c r="C48" s="124" t="s">
        <v>98</v>
      </c>
      <c r="D48" s="174"/>
      <c r="E48" s="174"/>
      <c r="F48" s="174"/>
      <c r="G48" s="174"/>
      <c r="H48" s="174"/>
      <c r="I48" s="174"/>
    </row>
    <row r="49" spans="1:9" ht="14.4" x14ac:dyDescent="0.25">
      <c r="A49" s="122"/>
      <c r="B49" s="123" t="s">
        <v>950</v>
      </c>
      <c r="C49" s="124" t="s">
        <v>98</v>
      </c>
      <c r="D49" s="174"/>
      <c r="E49" s="174"/>
      <c r="F49" s="174"/>
      <c r="G49" s="174"/>
      <c r="H49" s="174"/>
      <c r="I49" s="174"/>
    </row>
    <row r="50" spans="1:9" ht="14.4" x14ac:dyDescent="0.25">
      <c r="A50" s="122"/>
      <c r="B50" s="123" t="s">
        <v>952</v>
      </c>
      <c r="C50" s="124" t="s">
        <v>98</v>
      </c>
      <c r="D50" s="174"/>
      <c r="E50" s="174"/>
      <c r="F50" s="174"/>
      <c r="G50" s="174"/>
      <c r="H50" s="174"/>
      <c r="I50" s="174"/>
    </row>
    <row r="51" spans="1:9" ht="14.4" x14ac:dyDescent="0.25">
      <c r="A51" s="122"/>
      <c r="B51" s="123" t="s">
        <v>954</v>
      </c>
      <c r="C51" s="124" t="s">
        <v>98</v>
      </c>
      <c r="D51" s="174"/>
      <c r="E51" s="174"/>
      <c r="F51" s="174"/>
      <c r="G51" s="174"/>
      <c r="H51" s="174"/>
      <c r="I51" s="174"/>
    </row>
    <row r="52" spans="1:9" ht="14.4" x14ac:dyDescent="0.25">
      <c r="A52" s="122"/>
      <c r="B52" s="123" t="s">
        <v>956</v>
      </c>
      <c r="C52" s="124" t="s">
        <v>98</v>
      </c>
      <c r="D52" s="174"/>
      <c r="E52" s="174"/>
      <c r="F52" s="174"/>
      <c r="G52" s="174"/>
      <c r="H52" s="174"/>
      <c r="I52" s="174"/>
    </row>
    <row r="54" spans="1:9" ht="14.4" x14ac:dyDescent="0.25">
      <c r="A54" s="108" t="s">
        <v>971</v>
      </c>
      <c r="B54" s="113" t="s">
        <v>972</v>
      </c>
      <c r="C54" s="109"/>
      <c r="D54" s="114" t="s">
        <v>57</v>
      </c>
      <c r="E54" s="110" t="s">
        <v>58</v>
      </c>
      <c r="F54" s="110" t="s">
        <v>59</v>
      </c>
      <c r="G54" s="110" t="s">
        <v>60</v>
      </c>
      <c r="H54" s="111" t="s">
        <v>61</v>
      </c>
      <c r="I54" s="112"/>
    </row>
    <row r="55" spans="1:9" ht="28.8" x14ac:dyDescent="0.25">
      <c r="A55" s="122"/>
      <c r="B55" s="233" t="s">
        <v>973</v>
      </c>
      <c r="C55" s="112" t="s">
        <v>929</v>
      </c>
      <c r="D55" s="112" t="s">
        <v>930</v>
      </c>
      <c r="E55" s="112" t="s">
        <v>931</v>
      </c>
      <c r="F55" s="112" t="s">
        <v>932</v>
      </c>
      <c r="G55" s="112" t="s">
        <v>933</v>
      </c>
      <c r="H55" s="111" t="s">
        <v>934</v>
      </c>
      <c r="I55" s="112" t="s">
        <v>935</v>
      </c>
    </row>
    <row r="56" spans="1:9" ht="28.8" x14ac:dyDescent="0.25">
      <c r="A56" s="122"/>
      <c r="B56" s="123" t="s">
        <v>936</v>
      </c>
      <c r="C56" s="124" t="s">
        <v>98</v>
      </c>
      <c r="D56" s="312">
        <v>330.784001457724</v>
      </c>
      <c r="E56" s="312">
        <v>433.66544289615985</v>
      </c>
      <c r="F56" s="312">
        <v>254.14068369669039</v>
      </c>
      <c r="G56" s="312">
        <v>48.486675221767982</v>
      </c>
      <c r="H56" s="312">
        <v>58.844849148967384</v>
      </c>
      <c r="I56" s="174" t="s">
        <v>937</v>
      </c>
    </row>
    <row r="57" spans="1:9" ht="28.8" x14ac:dyDescent="0.25">
      <c r="A57" s="122"/>
      <c r="B57" s="123" t="s">
        <v>938</v>
      </c>
      <c r="C57" s="124" t="s">
        <v>98</v>
      </c>
      <c r="D57" s="312">
        <v>330.78419549144422</v>
      </c>
      <c r="E57" s="312">
        <v>612.88230753600203</v>
      </c>
      <c r="F57" s="312">
        <v>300.41290379198381</v>
      </c>
      <c r="G57" s="312">
        <v>44.488593816376962</v>
      </c>
      <c r="H57" s="312">
        <v>65.76278072747111</v>
      </c>
      <c r="I57" s="174" t="s">
        <v>939</v>
      </c>
    </row>
    <row r="58" spans="1:9" ht="28.8" x14ac:dyDescent="0.25">
      <c r="A58" s="122"/>
      <c r="B58" s="123" t="s">
        <v>940</v>
      </c>
      <c r="C58" s="124" t="s">
        <v>98</v>
      </c>
      <c r="D58" s="312">
        <v>330.78419549144422</v>
      </c>
      <c r="E58" s="312">
        <v>433.66524886243963</v>
      </c>
      <c r="F58" s="312">
        <v>254.14068369669039</v>
      </c>
      <c r="G58" s="312">
        <v>48.486675221767982</v>
      </c>
      <c r="H58" s="312">
        <v>58.844849148967384</v>
      </c>
      <c r="I58" s="174" t="s">
        <v>974</v>
      </c>
    </row>
    <row r="59" spans="1:9" ht="14.4" x14ac:dyDescent="0.25">
      <c r="A59" s="122"/>
      <c r="B59" s="123" t="s">
        <v>942</v>
      </c>
      <c r="C59" s="124" t="s">
        <v>98</v>
      </c>
      <c r="D59" s="174" t="s">
        <v>975</v>
      </c>
      <c r="E59" s="174" t="s">
        <v>975</v>
      </c>
      <c r="F59" s="174" t="s">
        <v>975</v>
      </c>
      <c r="G59" s="174" t="s">
        <v>975</v>
      </c>
      <c r="H59" s="174" t="s">
        <v>975</v>
      </c>
      <c r="I59" s="174"/>
    </row>
    <row r="60" spans="1:9" ht="14.4" x14ac:dyDescent="0.25">
      <c r="A60" s="122"/>
      <c r="B60" s="123" t="s">
        <v>944</v>
      </c>
      <c r="C60" s="124" t="s">
        <v>98</v>
      </c>
      <c r="D60" s="174"/>
      <c r="E60" s="174"/>
      <c r="F60" s="174"/>
      <c r="G60" s="174"/>
      <c r="H60" s="174"/>
      <c r="I60" s="174"/>
    </row>
    <row r="61" spans="1:9" ht="14.4" x14ac:dyDescent="0.25">
      <c r="A61" s="122"/>
      <c r="B61" s="123" t="s">
        <v>946</v>
      </c>
      <c r="C61" s="124" t="s">
        <v>98</v>
      </c>
      <c r="D61" s="174" t="s">
        <v>975</v>
      </c>
      <c r="E61" s="174" t="s">
        <v>975</v>
      </c>
      <c r="F61" s="174" t="s">
        <v>975</v>
      </c>
      <c r="G61" s="174" t="s">
        <v>975</v>
      </c>
      <c r="H61" s="174" t="s">
        <v>975</v>
      </c>
      <c r="I61" s="174"/>
    </row>
    <row r="62" spans="1:9" ht="14.4" x14ac:dyDescent="0.25">
      <c r="A62" s="122"/>
      <c r="B62" s="123" t="s">
        <v>948</v>
      </c>
      <c r="C62" s="124" t="s">
        <v>98</v>
      </c>
      <c r="D62" s="174"/>
      <c r="E62" s="174"/>
      <c r="F62" s="174"/>
      <c r="G62" s="174"/>
      <c r="H62" s="174"/>
      <c r="I62" s="174"/>
    </row>
    <row r="63" spans="1:9" ht="14.4" x14ac:dyDescent="0.25">
      <c r="A63" s="122"/>
      <c r="B63" s="123" t="s">
        <v>950</v>
      </c>
      <c r="C63" s="124" t="s">
        <v>98</v>
      </c>
      <c r="D63" s="174"/>
      <c r="E63" s="174"/>
      <c r="F63" s="174"/>
      <c r="G63" s="174"/>
      <c r="H63" s="174"/>
      <c r="I63" s="174"/>
    </row>
    <row r="64" spans="1:9" ht="14.4" x14ac:dyDescent="0.25">
      <c r="A64" s="122"/>
      <c r="B64" s="123" t="s">
        <v>952</v>
      </c>
      <c r="C64" s="124" t="s">
        <v>98</v>
      </c>
      <c r="D64" s="174"/>
      <c r="E64" s="174"/>
      <c r="F64" s="174"/>
      <c r="G64" s="174"/>
      <c r="H64" s="174"/>
      <c r="I64" s="174"/>
    </row>
    <row r="65" spans="1:9" ht="14.4" x14ac:dyDescent="0.25">
      <c r="A65" s="122"/>
      <c r="B65" s="123" t="s">
        <v>954</v>
      </c>
      <c r="C65" s="124" t="s">
        <v>98</v>
      </c>
      <c r="D65" s="174"/>
      <c r="E65" s="174"/>
      <c r="F65" s="174"/>
      <c r="G65" s="174"/>
      <c r="H65" s="174"/>
      <c r="I65" s="174"/>
    </row>
    <row r="66" spans="1:9" ht="14.4" x14ac:dyDescent="0.25">
      <c r="A66" s="122"/>
      <c r="B66" s="123" t="s">
        <v>956</v>
      </c>
      <c r="C66" s="124" t="s">
        <v>98</v>
      </c>
      <c r="D66" s="174"/>
      <c r="E66" s="174"/>
      <c r="F66" s="174"/>
      <c r="G66" s="174"/>
      <c r="H66" s="174"/>
      <c r="I66" s="174"/>
    </row>
    <row r="67" spans="1:9" x14ac:dyDescent="0.25">
      <c r="D67"/>
    </row>
    <row r="68" spans="1:9" ht="14.4" x14ac:dyDescent="0.25">
      <c r="A68" s="108" t="s">
        <v>976</v>
      </c>
      <c r="B68" s="113" t="s">
        <v>977</v>
      </c>
      <c r="C68" s="109"/>
      <c r="D68" s="114" t="s">
        <v>57</v>
      </c>
      <c r="E68" s="110" t="s">
        <v>58</v>
      </c>
      <c r="F68" s="110" t="s">
        <v>59</v>
      </c>
      <c r="G68" s="110" t="s">
        <v>60</v>
      </c>
      <c r="H68" s="111" t="s">
        <v>61</v>
      </c>
      <c r="I68" s="112"/>
    </row>
    <row r="69" spans="1:9" ht="43.2" x14ac:dyDescent="0.25">
      <c r="A69" s="122"/>
      <c r="B69" s="233" t="s">
        <v>978</v>
      </c>
      <c r="C69" s="112" t="s">
        <v>929</v>
      </c>
      <c r="D69" s="112" t="s">
        <v>930</v>
      </c>
      <c r="E69" s="112" t="s">
        <v>931</v>
      </c>
      <c r="F69" s="112" t="s">
        <v>932</v>
      </c>
      <c r="G69" s="112" t="s">
        <v>933</v>
      </c>
      <c r="H69" s="111" t="s">
        <v>934</v>
      </c>
      <c r="I69" s="112" t="s">
        <v>935</v>
      </c>
    </row>
    <row r="70" spans="1:9" ht="28.8" x14ac:dyDescent="0.25">
      <c r="A70" s="122"/>
      <c r="B70" s="123" t="s">
        <v>936</v>
      </c>
      <c r="C70" s="124" t="s">
        <v>98</v>
      </c>
      <c r="D70" s="335">
        <v>0</v>
      </c>
      <c r="E70" s="335">
        <v>6.944865183438921</v>
      </c>
      <c r="F70" s="335">
        <v>4.96750773537648</v>
      </c>
      <c r="G70" s="335">
        <v>4.0752854722263816</v>
      </c>
      <c r="H70" s="335">
        <v>0</v>
      </c>
      <c r="I70" s="174" t="s">
        <v>937</v>
      </c>
    </row>
    <row r="71" spans="1:9" ht="28.8" x14ac:dyDescent="0.25">
      <c r="A71" s="122"/>
      <c r="B71" s="123" t="s">
        <v>938</v>
      </c>
      <c r="C71" s="124" t="s">
        <v>98</v>
      </c>
      <c r="D71" s="335">
        <v>0</v>
      </c>
      <c r="E71" s="335">
        <v>6.944865183438921</v>
      </c>
      <c r="F71" s="335">
        <v>4.96750773537648</v>
      </c>
      <c r="G71" s="335">
        <v>4.0752854722263816</v>
      </c>
      <c r="H71" s="335">
        <v>0</v>
      </c>
      <c r="I71" s="174" t="s">
        <v>939</v>
      </c>
    </row>
    <row r="72" spans="1:9" ht="14.4" x14ac:dyDescent="0.25">
      <c r="A72" s="122"/>
      <c r="B72" s="123" t="s">
        <v>940</v>
      </c>
      <c r="C72" s="124" t="s">
        <v>98</v>
      </c>
      <c r="D72" s="174"/>
      <c r="E72" s="174"/>
      <c r="F72" s="174"/>
      <c r="G72" s="174"/>
      <c r="H72" s="174"/>
      <c r="I72" s="174"/>
    </row>
    <row r="73" spans="1:9" ht="14.4" x14ac:dyDescent="0.25">
      <c r="A73" s="122"/>
      <c r="B73" s="123" t="s">
        <v>942</v>
      </c>
      <c r="C73" s="124" t="s">
        <v>98</v>
      </c>
      <c r="D73" s="174"/>
      <c r="E73" s="174"/>
      <c r="F73" s="174"/>
      <c r="G73" s="174"/>
      <c r="H73" s="174"/>
      <c r="I73" s="174"/>
    </row>
    <row r="74" spans="1:9" ht="14.4" x14ac:dyDescent="0.25">
      <c r="A74" s="122"/>
      <c r="B74" s="123" t="s">
        <v>944</v>
      </c>
      <c r="C74" s="124" t="s">
        <v>98</v>
      </c>
      <c r="D74" s="174"/>
      <c r="E74" s="174"/>
      <c r="F74" s="174"/>
      <c r="G74" s="174"/>
      <c r="H74" s="174"/>
      <c r="I74" s="174"/>
    </row>
    <row r="75" spans="1:9" ht="14.4" x14ac:dyDescent="0.25">
      <c r="A75" s="122"/>
      <c r="B75" s="123" t="s">
        <v>946</v>
      </c>
      <c r="C75" s="124" t="s">
        <v>98</v>
      </c>
      <c r="D75" s="174"/>
      <c r="E75" s="174"/>
      <c r="F75" s="174"/>
      <c r="G75" s="174"/>
      <c r="H75" s="174"/>
      <c r="I75" s="174"/>
    </row>
    <row r="76" spans="1:9" ht="14.4" x14ac:dyDescent="0.25">
      <c r="A76" s="122"/>
      <c r="B76" s="123" t="s">
        <v>948</v>
      </c>
      <c r="C76" s="124" t="s">
        <v>98</v>
      </c>
      <c r="D76" s="174"/>
      <c r="E76" s="174"/>
      <c r="F76" s="174"/>
      <c r="G76" s="174"/>
      <c r="H76" s="174"/>
      <c r="I76" s="174"/>
    </row>
    <row r="77" spans="1:9" ht="14.4" x14ac:dyDescent="0.25">
      <c r="A77" s="122"/>
      <c r="B77" s="123" t="s">
        <v>950</v>
      </c>
      <c r="C77" s="124" t="s">
        <v>98</v>
      </c>
      <c r="D77" s="174"/>
      <c r="E77" s="174"/>
      <c r="F77" s="174"/>
      <c r="G77" s="174"/>
      <c r="H77" s="174"/>
      <c r="I77" s="174"/>
    </row>
    <row r="78" spans="1:9" ht="14.4" x14ac:dyDescent="0.25">
      <c r="A78" s="122"/>
      <c r="B78" s="123" t="s">
        <v>952</v>
      </c>
      <c r="C78" s="124" t="s">
        <v>98</v>
      </c>
      <c r="D78" s="174"/>
      <c r="E78" s="174"/>
      <c r="F78" s="174"/>
      <c r="G78" s="174"/>
      <c r="H78" s="174"/>
      <c r="I78" s="174"/>
    </row>
    <row r="79" spans="1:9" ht="14.4" x14ac:dyDescent="0.25">
      <c r="A79" s="122"/>
      <c r="B79" s="123" t="s">
        <v>954</v>
      </c>
      <c r="C79" s="124" t="s">
        <v>98</v>
      </c>
      <c r="D79" s="174"/>
      <c r="E79" s="174"/>
      <c r="F79" s="174"/>
      <c r="G79" s="174"/>
      <c r="H79" s="174"/>
      <c r="I79" s="174"/>
    </row>
    <row r="80" spans="1:9" ht="14.4" x14ac:dyDescent="0.25">
      <c r="A80" s="122"/>
      <c r="B80" s="123" t="s">
        <v>956</v>
      </c>
      <c r="C80" s="124" t="s">
        <v>98</v>
      </c>
      <c r="D80" s="174"/>
      <c r="E80" s="174"/>
      <c r="F80" s="174"/>
      <c r="G80" s="174"/>
      <c r="H80" s="174"/>
      <c r="I80" s="174"/>
    </row>
    <row r="82" spans="2:2" ht="18" x14ac:dyDescent="0.25">
      <c r="B82" s="234" t="s">
        <v>979</v>
      </c>
    </row>
  </sheetData>
  <sheetProtection sheet="1" objects="1" scenarios="1"/>
  <mergeCells count="2">
    <mergeCell ref="B3:C3"/>
    <mergeCell ref="B8:N8"/>
  </mergeCells>
  <pageMargins left="0.7" right="0.7" top="0.75" bottom="0.75" header="0.3" footer="0.3"/>
  <pageSetup paperSize="9"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4981051d-25d9-43f2-a6bb-150505261ed0" xsi:nil="true"/>
    <lcf76f155ced4ddcb4097134ff3c332f xmlns="986ba250-e168-4aad-96cd-e84bfb50ffed">
      <Terms xmlns="http://schemas.microsoft.com/office/infopath/2007/PartnerControls"/>
    </lcf76f155ced4ddcb4097134ff3c332f>
    <SharedWithUsers xmlns="4981051d-25d9-43f2-a6bb-150505261ed0">
      <UserInfo>
        <DisplayName>Craig Boorman</DisplayName>
        <AccountId>39</AccountId>
        <AccountType/>
      </UserInfo>
    </SharedWithUsers>
    <Status xmlns="986ba250-e168-4aad-96cd-e84bfb50ffed">Soft-launch corrected</Statu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6002E046D700384E9D63E0ABBB36543A" ma:contentTypeVersion="14" ma:contentTypeDescription="Create a new document." ma:contentTypeScope="" ma:versionID="b170e0b8a5aa524b9b25d00b61d5b51a">
  <xsd:schema xmlns:xsd="http://www.w3.org/2001/XMLSchema" xmlns:xs="http://www.w3.org/2001/XMLSchema" xmlns:p="http://schemas.microsoft.com/office/2006/metadata/properties" xmlns:ns2="986ba250-e168-4aad-96cd-e84bfb50ffed" xmlns:ns3="4981051d-25d9-43f2-a6bb-150505261ed0" targetNamespace="http://schemas.microsoft.com/office/2006/metadata/properties" ma:root="true" ma:fieldsID="bd8203f39c91aa89aa7727adb5e3be43" ns2:_="" ns3:_="">
    <xsd:import namespace="986ba250-e168-4aad-96cd-e84bfb50ffed"/>
    <xsd:import namespace="4981051d-25d9-43f2-a6bb-150505261ed0"/>
    <xsd:element name="properties">
      <xsd:complexType>
        <xsd:sequence>
          <xsd:element name="documentManagement">
            <xsd:complexType>
              <xsd:all>
                <xsd:element ref="ns2:lcf76f155ced4ddcb4097134ff3c332f" minOccurs="0"/>
                <xsd:element ref="ns3:TaxCatchAll" minOccurs="0"/>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ServiceOCR" minOccurs="0"/>
                <xsd:element ref="ns2:MediaServiceDateTaken" minOccurs="0"/>
                <xsd:element ref="ns3:SharedWithUsers" minOccurs="0"/>
                <xsd:element ref="ns3:SharedWithDetails" minOccurs="0"/>
                <xsd:element ref="ns2: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86ba250-e168-4aad-96cd-e84bfb50ffed" elementFormDefault="qualified">
    <xsd:import namespace="http://schemas.microsoft.com/office/2006/documentManagement/types"/>
    <xsd:import namespace="http://schemas.microsoft.com/office/infopath/2007/PartnerControls"/>
    <xsd:element name="lcf76f155ced4ddcb4097134ff3c332f" ma:index="9" nillable="true" ma:taxonomy="true" ma:internalName="lcf76f155ced4ddcb4097134ff3c332f" ma:taxonomyFieldName="MediaServiceImageTags" ma:displayName="Image Tags" ma:readOnly="false" ma:fieldId="{5cf76f15-5ced-4ddc-b409-7134ff3c332f}" ma:taxonomyMulti="true" ma:sspId="1db27365-52eb-41c3-9d47-32873fc17ee9" ma:termSetId="09814cd3-568e-fe90-9814-8d621ff8fb84" ma:anchorId="fba54fb3-c3e1-fe81-a776-ca4b69148c4d" ma:open="true" ma:isKeyword="false">
      <xsd:complexType>
        <xsd:sequence>
          <xsd:element ref="pc:Terms" minOccurs="0" maxOccurs="1"/>
        </xsd:sequence>
      </xsd:complex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Status" ma:index="21" nillable="true" ma:displayName="Status" ma:format="Dropdown" ma:internalName="Status">
      <xsd:simpleType>
        <xsd:restriction base="dms:Choice">
          <xsd:enumeration value="Tuesday uploads 230523"/>
          <xsd:enumeration value="Thursday uploads 250523"/>
          <xsd:enumeration value="Superseded"/>
          <xsd:enumeration value="Final - published"/>
          <xsd:enumeration value="Friday uploads 260523"/>
          <xsd:enumeration value="Soft-launch corrected"/>
        </xsd:restriction>
      </xsd:simpleType>
    </xsd:element>
  </xsd:schema>
  <xsd:schema xmlns:xsd="http://www.w3.org/2001/XMLSchema" xmlns:xs="http://www.w3.org/2001/XMLSchema" xmlns:dms="http://schemas.microsoft.com/office/2006/documentManagement/types" xmlns:pc="http://schemas.microsoft.com/office/infopath/2007/PartnerControls" targetNamespace="4981051d-25d9-43f2-a6bb-150505261ed0"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853b945f-27df-4e7e-a533-f059513e2749}" ma:internalName="TaxCatchAll" ma:showField="CatchAllData" ma:web="4981051d-25d9-43f2-a6bb-150505261ed0">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427259A-252A-4813-AC68-4F263A5573F4}">
  <ds:schemaRefs>
    <ds:schemaRef ds:uri="4981051d-25d9-43f2-a6bb-150505261ed0"/>
    <ds:schemaRef ds:uri="http://schemas.openxmlformats.org/package/2006/metadata/core-properties"/>
    <ds:schemaRef ds:uri="http://purl.org/dc/terms/"/>
    <ds:schemaRef ds:uri="http://schemas.microsoft.com/office/infopath/2007/PartnerControls"/>
    <ds:schemaRef ds:uri="http://schemas.microsoft.com/office/2006/documentManagement/types"/>
    <ds:schemaRef ds:uri="http://schemas.microsoft.com/office/2006/metadata/properties"/>
    <ds:schemaRef ds:uri="http://purl.org/dc/elements/1.1/"/>
    <ds:schemaRef ds:uri="986ba250-e168-4aad-96cd-e84bfb50ffed"/>
    <ds:schemaRef ds:uri="http://www.w3.org/XML/1998/namespace"/>
    <ds:schemaRef ds:uri="http://purl.org/dc/dcmitype/"/>
  </ds:schemaRefs>
</ds:datastoreItem>
</file>

<file path=customXml/itemProps2.xml><?xml version="1.0" encoding="utf-8"?>
<ds:datastoreItem xmlns:ds="http://schemas.openxmlformats.org/officeDocument/2006/customXml" ds:itemID="{43A57561-36F3-4156-88E3-543CA5BE8632}">
  <ds:schemaRefs>
    <ds:schemaRef ds:uri="http://schemas.microsoft.com/sharepoint/v3/contenttype/forms"/>
  </ds:schemaRefs>
</ds:datastoreItem>
</file>

<file path=customXml/itemProps3.xml><?xml version="1.0" encoding="utf-8"?>
<ds:datastoreItem xmlns:ds="http://schemas.openxmlformats.org/officeDocument/2006/customXml" ds:itemID="{938B27CC-A0E1-4929-A7ED-2B17D7E415D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86ba250-e168-4aad-96cd-e84bfb50ffed"/>
    <ds:schemaRef ds:uri="4981051d-25d9-43f2-a6bb-150505261ed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Line definitions</vt:lpstr>
      <vt:lpstr>1. Outcomes</vt:lpstr>
      <vt:lpstr>2. Expenditure</vt:lpstr>
      <vt:lpstr>3. Adaptive Plans</vt:lpstr>
      <vt:lpstr>'1. Outcomes'!Print_Area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David Watson</dc:creator>
  <cp:keywords/>
  <dc:description/>
  <cp:lastModifiedBy>Sophie Molyneux</cp:lastModifiedBy>
  <cp:revision/>
  <dcterms:created xsi:type="dcterms:W3CDTF">2021-11-08T20:44:44Z</dcterms:created>
  <dcterms:modified xsi:type="dcterms:W3CDTF">2023-05-30T13:15:31Z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0x0101006002E046D700384E9D63E0ABBB36543A</vt:lpwstr>
  </property>
  <property fmtid="{D5CDD505-2E9C-101B-9397-08002B2CF9AE}" pid="3" name="Meeting">
    <vt:lpwstr/>
  </property>
  <property fmtid="{D5CDD505-2E9C-101B-9397-08002B2CF9AE}" pid="4" name="Stakeholder 4">
    <vt:lpwstr/>
  </property>
  <property fmtid="{D5CDD505-2E9C-101B-9397-08002B2CF9AE}" pid="5" name="Stakeholder 2">
    <vt:lpwstr/>
  </property>
  <property fmtid="{D5CDD505-2E9C-101B-9397-08002B2CF9AE}" pid="6" name="Hierarchy">
    <vt:lpwstr/>
  </property>
  <property fmtid="{D5CDD505-2E9C-101B-9397-08002B2CF9AE}" pid="7" name="Collection">
    <vt:lpwstr/>
  </property>
  <property fmtid="{D5CDD505-2E9C-101B-9397-08002B2CF9AE}" pid="8" name="Stakeholder 5">
    <vt:lpwstr/>
  </property>
  <property fmtid="{D5CDD505-2E9C-101B-9397-08002B2CF9AE}" pid="9" name="Project Code">
    <vt:lpwstr>1900;#PR24 policy development|60fd7036-82fb-42a0-a747-3db10d29a5a3</vt:lpwstr>
  </property>
  <property fmtid="{D5CDD505-2E9C-101B-9397-08002B2CF9AE}" pid="10" name="Stakeholder 3">
    <vt:lpwstr/>
  </property>
  <property fmtid="{D5CDD505-2E9C-101B-9397-08002B2CF9AE}" pid="11" name="Security Classification">
    <vt:lpwstr>21;#OFFICIAL|c2540f30-f875-494b-a43f-ebfb5017a6ad</vt:lpwstr>
  </property>
  <property fmtid="{D5CDD505-2E9C-101B-9397-08002B2CF9AE}" pid="12" name="Stakeholder">
    <vt:lpwstr/>
  </property>
  <property fmtid="{D5CDD505-2E9C-101B-9397-08002B2CF9AE}" pid="13" name="SharedWithUsers">
    <vt:lpwstr>39;#Craig Boorman</vt:lpwstr>
  </property>
  <property fmtid="{D5CDD505-2E9C-101B-9397-08002B2CF9AE}" pid="14" name="MSIP_Label_5ee7b979-c6a0-46e5-ae95-f7f5c2a744b6_Enabled">
    <vt:lpwstr>true</vt:lpwstr>
  </property>
  <property fmtid="{D5CDD505-2E9C-101B-9397-08002B2CF9AE}" pid="15" name="MSIP_Label_5ee7b979-c6a0-46e5-ae95-f7f5c2a744b6_SetDate">
    <vt:lpwstr>2022-07-31T17:08:29Z</vt:lpwstr>
  </property>
  <property fmtid="{D5CDD505-2E9C-101B-9397-08002B2CF9AE}" pid="16" name="MSIP_Label_5ee7b979-c6a0-46e5-ae95-f7f5c2a744b6_Method">
    <vt:lpwstr>Standard</vt:lpwstr>
  </property>
  <property fmtid="{D5CDD505-2E9C-101B-9397-08002B2CF9AE}" pid="17" name="MSIP_Label_5ee7b979-c6a0-46e5-ae95-f7f5c2a744b6_Name">
    <vt:lpwstr>UNCLASSIFIED</vt:lpwstr>
  </property>
  <property fmtid="{D5CDD505-2E9C-101B-9397-08002B2CF9AE}" pid="18" name="MSIP_Label_5ee7b979-c6a0-46e5-ae95-f7f5c2a744b6_SiteId">
    <vt:lpwstr>e15c1e99-7be3-495c-978e-eca7b8ea9f31</vt:lpwstr>
  </property>
  <property fmtid="{D5CDD505-2E9C-101B-9397-08002B2CF9AE}" pid="19" name="MSIP_Label_5ee7b979-c6a0-46e5-ae95-f7f5c2a744b6_ActionId">
    <vt:lpwstr>159c1fdd-bb62-42d8-a981-4adc55591860</vt:lpwstr>
  </property>
  <property fmtid="{D5CDD505-2E9C-101B-9397-08002B2CF9AE}" pid="20" name="MSIP_Label_5ee7b979-c6a0-46e5-ae95-f7f5c2a744b6_ContentBits">
    <vt:lpwstr>0</vt:lpwstr>
  </property>
  <property fmtid="{D5CDD505-2E9C-101B-9397-08002B2CF9AE}" pid="21" name="MediaServiceImageTags">
    <vt:lpwstr/>
  </property>
  <property fmtid="{D5CDD505-2E9C-101B-9397-08002B2CF9AE}" pid="22" name="xd_ProgID">
    <vt:lpwstr/>
  </property>
  <property fmtid="{D5CDD505-2E9C-101B-9397-08002B2CF9AE}" pid="23" name="ComplianceAssetId">
    <vt:lpwstr/>
  </property>
  <property fmtid="{D5CDD505-2E9C-101B-9397-08002B2CF9AE}" pid="24" name="TemplateUrl">
    <vt:lpwstr/>
  </property>
  <property fmtid="{D5CDD505-2E9C-101B-9397-08002B2CF9AE}" pid="25" name="_ExtendedDescription">
    <vt:lpwstr/>
  </property>
  <property fmtid="{D5CDD505-2E9C-101B-9397-08002B2CF9AE}" pid="26" name="TriggerFlowInfo">
    <vt:lpwstr/>
  </property>
  <property fmtid="{D5CDD505-2E9C-101B-9397-08002B2CF9AE}" pid="27" name="DWMPStage">
    <vt:lpwstr>ODA</vt:lpwstr>
  </property>
  <property fmtid="{D5CDD505-2E9C-101B-9397-08002B2CF9AE}" pid="28" name="xd_Signature">
    <vt:bool>false</vt:bool>
  </property>
  <property fmtid="{D5CDD505-2E9C-101B-9397-08002B2CF9AE}" pid="29" name="Order">
    <vt:r8>109100</vt:r8>
  </property>
</Properties>
</file>