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ameswater-my.sharepoint.com/personal/jonathan_hagan_thameswater_co_uk/Documents/Documents/Policy forum/Updated plan/"/>
    </mc:Choice>
  </mc:AlternateContent>
  <xr:revisionPtr revIDLastSave="20" documentId="8_{4FD1D7A7-4E54-4E95-8452-D4EA53FDBBB9}" xr6:coauthVersionLast="47" xr6:coauthVersionMax="47" xr10:uidLastSave="{3142FA16-3783-42BF-8363-7E17804E52A9}"/>
  <bookViews>
    <workbookView xWindow="-120" yWindow="-120" windowWidth="29040" windowHeight="15840" xr2:uid="{43D16ADC-9366-4A06-B5AE-ED0DA20E557B}"/>
  </bookViews>
  <sheets>
    <sheet name="PR24 busines plan - total" sheetId="3" r:id="rId1"/>
  </sheets>
  <definedNames>
    <definedName name="CASE_ACTIVE">#REF!</definedName>
    <definedName name="CASE_COMPARISON">#REF!</definedName>
    <definedName name="Constants">#REF!</definedName>
    <definedName name="ExampleInputRow">#REF!</definedName>
    <definedName name="FirstRow">#REF!</definedName>
    <definedName name="FirstTime">#REF!</definedName>
    <definedName name="Label">#REF!</definedName>
    <definedName name="new" hidden="1">{"bal",#N/A,FALSE,"working papers";"income",#N/A,FALSE,"working papers"}</definedName>
    <definedName name="ReportBarFormat">#REF!</definedName>
    <definedName name="ReviewTable">#REF!</definedName>
    <definedName name="scenario">#REF!</definedName>
    <definedName name="ScenarioPointer">#REF!</definedName>
    <definedName name="SensitivityInputs">#REF!</definedName>
    <definedName name="TimeRow">#REF!</definedName>
    <definedName name="TOCFirstLine">#REF!</definedName>
    <definedName name="Totals">#REF!</definedName>
    <definedName name="Uni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0" i="3" l="1"/>
  <c r="N49" i="3"/>
  <c r="N51" i="3" s="1"/>
  <c r="N45" i="3"/>
  <c r="N44" i="3"/>
  <c r="N38" i="3"/>
  <c r="N37" i="3"/>
  <c r="N20" i="3" l="1"/>
  <c r="N27" i="3"/>
  <c r="N8" i="3"/>
  <c r="N35" i="3"/>
  <c r="N22" i="3"/>
  <c r="N10" i="3"/>
  <c r="N32" i="3"/>
  <c r="N42" i="3"/>
  <c r="N28" i="3"/>
  <c r="N24" i="3"/>
  <c r="N21" i="3"/>
  <c r="N9" i="3"/>
  <c r="N19" i="3"/>
  <c r="N14" i="3"/>
  <c r="N36" i="3"/>
  <c r="N43" i="3"/>
  <c r="N7" i="3"/>
  <c r="N6" i="3"/>
  <c r="N15" i="3"/>
  <c r="N11" i="3"/>
  <c r="N23" i="3"/>
  <c r="N39" i="3" l="1"/>
  <c r="N12" i="3"/>
  <c r="N16" i="3" s="1"/>
  <c r="N25" i="3"/>
  <c r="N29" i="3" s="1"/>
  <c r="N46" i="3"/>
  <c r="N53" i="3" l="1"/>
</calcChain>
</file>

<file path=xl/sharedStrings.xml><?xml version="1.0" encoding="utf-8"?>
<sst xmlns="http://schemas.openxmlformats.org/spreadsheetml/2006/main" count="137" uniqueCount="69">
  <si>
    <t>23-24</t>
  </si>
  <si>
    <t>24-25</t>
  </si>
  <si>
    <t>25-26</t>
  </si>
  <si>
    <t>26-27</t>
  </si>
  <si>
    <t>27-28</t>
  </si>
  <si>
    <t>28-29</t>
  </si>
  <si>
    <t>29-30</t>
  </si>
  <si>
    <t>CW1.1</t>
  </si>
  <si>
    <t>2025-30</t>
  </si>
  <si>
    <t>Operating expenditure - Base operating expenditure - Total</t>
  </si>
  <si>
    <t>£m</t>
  </si>
  <si>
    <t>CW1.8</t>
  </si>
  <si>
    <t>Capital expenditure - Base capital expenditure - Total</t>
  </si>
  <si>
    <t>CW1.3</t>
  </si>
  <si>
    <t>Operating expenditure - Developer services operating expenditure - Total</t>
  </si>
  <si>
    <t>CW1.10</t>
  </si>
  <si>
    <t>Capital expenditure - Developer services capital expenditure - Total</t>
  </si>
  <si>
    <t>CW1.5</t>
  </si>
  <si>
    <t>Operating expenditure - Third party services - Total</t>
  </si>
  <si>
    <t>CW1.12</t>
  </si>
  <si>
    <t>Capital expenditure - Third party services - Total</t>
  </si>
  <si>
    <t>CW1.7</t>
  </si>
  <si>
    <t>Developer services revenue - Grants and contributions - operating expenditure - Total</t>
  </si>
  <si>
    <t>CW1.14</t>
  </si>
  <si>
    <t>Developer services revenue - Grants and contributions - capital expenditure - Total</t>
  </si>
  <si>
    <t>CWW1.1</t>
  </si>
  <si>
    <t xml:space="preserve"> </t>
  </si>
  <si>
    <t>CWW1.8</t>
  </si>
  <si>
    <t>CWW1.3</t>
  </si>
  <si>
    <t>Operating expenditure - Developer services operating expenditure - Total</t>
  </si>
  <si>
    <t>CWW1.10</t>
  </si>
  <si>
    <t>Capital expenditure - Developer services capital expenditure - Total</t>
  </si>
  <si>
    <t>CWW1.5</t>
  </si>
  <si>
    <t>Operating expenditure - Total third party services - Total</t>
  </si>
  <si>
    <t>CWW1.12</t>
  </si>
  <si>
    <t>CWW1.7</t>
  </si>
  <si>
    <t>CWW1.14</t>
  </si>
  <si>
    <t>RET1.21</t>
  </si>
  <si>
    <t>Recharges - Total retail costs including third party and pension deficit repair costs - Total</t>
  </si>
  <si>
    <t>CW1.2</t>
  </si>
  <si>
    <t>Operating expenditure - Enhancement operating expenditure - Total</t>
  </si>
  <si>
    <t>CW1.9</t>
  </si>
  <si>
    <t>Capital expenditure - Enhancement capital expenditure - Total</t>
  </si>
  <si>
    <t>CW12.140</t>
  </si>
  <si>
    <t>2023-25 only</t>
  </si>
  <si>
    <t>Total transitional expenditure - Total transitional expenditure; water totex - Total</t>
  </si>
  <si>
    <t/>
  </si>
  <si>
    <t>CW17.140</t>
  </si>
  <si>
    <t>Total accelerated programme - Total accelerated programme expenditure; water totex - Total</t>
  </si>
  <si>
    <t>CWW1.2</t>
  </si>
  <si>
    <t>CWW1.9</t>
  </si>
  <si>
    <t>CWW12.195</t>
  </si>
  <si>
    <t>Total enhancement - Total transitional expenditure; wastewater/bioresources totex - Total</t>
  </si>
  <si>
    <t>CWW17.195</t>
  </si>
  <si>
    <t>Total enhancement - Total enhancement expenditure; wastewater/bioresources totex - Total</t>
  </si>
  <si>
    <t>Base - Water</t>
  </si>
  <si>
    <t>Base - Wastewater</t>
  </si>
  <si>
    <t>Retail</t>
  </si>
  <si>
    <t>Enhancement - Water</t>
  </si>
  <si>
    <t>Business Plan reference</t>
  </si>
  <si>
    <t>Less:</t>
  </si>
  <si>
    <t>PR24 business plan total costs - for publication</t>
  </si>
  <si>
    <t>Years</t>
  </si>
  <si>
    <t>Pension deficit recovery costs</t>
  </si>
  <si>
    <t>CW1.16</t>
  </si>
  <si>
    <t>Water - Pension deficit recovery payments</t>
  </si>
  <si>
    <t>CWW1.16</t>
  </si>
  <si>
    <t>Wastewater - Pension deficit recovery payments</t>
  </si>
  <si>
    <t>PR24 business plan total costs - for publication - All costs are 2022/23 price base, £m, Post frontier shift efficiency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</si>
</sst>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&quot;-  &quot;;&quot; &quot;@&quot; &quot;"/>
    <numFmt numFmtId="165" formatCode="#,##0.000_);\(#,##0.000\);&quot;-  &quot;;&quot; &quot;@&quot; &quot;"/>
  </numFmts>
  <fonts count="8" x14ac:knownFonts="1">
    <font>
      <sz val="8"/>
      <color theme="1"/>
      <name val="Tahoma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164" fontId="0" fillId="0" borderId="0" applyFont="0" applyFill="0" applyBorder="0" applyProtection="0">
      <alignment vertical="top"/>
    </xf>
    <xf numFmtId="164" fontId="1" fillId="0" borderId="0" applyFill="0" applyBorder="0" applyProtection="0">
      <alignment vertical="top"/>
    </xf>
  </cellStyleXfs>
  <cellXfs count="20">
    <xf numFmtId="164" fontId="0" fillId="0" borderId="0" xfId="0">
      <alignment vertical="top"/>
    </xf>
    <xf numFmtId="164" fontId="2" fillId="0" borderId="0" xfId="1" applyFont="1">
      <alignment vertical="top"/>
    </xf>
    <xf numFmtId="164" fontId="2" fillId="0" borderId="0" xfId="1" applyFont="1" applyAlignment="1">
      <alignment horizontal="center" vertical="top"/>
    </xf>
    <xf numFmtId="164" fontId="3" fillId="2" borderId="0" xfId="1" applyFont="1" applyFill="1">
      <alignment vertical="top"/>
    </xf>
    <xf numFmtId="164" fontId="3" fillId="2" borderId="0" xfId="1" applyFont="1" applyFill="1" applyAlignment="1">
      <alignment horizontal="center" vertical="top"/>
    </xf>
    <xf numFmtId="165" fontId="2" fillId="0" borderId="0" xfId="1" applyNumberFormat="1" applyFont="1">
      <alignment vertical="top"/>
    </xf>
    <xf numFmtId="164" fontId="4" fillId="0" borderId="0" xfId="1" applyFont="1" applyAlignment="1">
      <alignment horizontal="center" vertical="top"/>
    </xf>
    <xf numFmtId="165" fontId="2" fillId="0" borderId="2" xfId="1" applyNumberFormat="1" applyFont="1" applyBorder="1">
      <alignment vertical="top"/>
    </xf>
    <xf numFmtId="164" fontId="5" fillId="0" borderId="0" xfId="1" applyFont="1">
      <alignment vertical="top"/>
    </xf>
    <xf numFmtId="165" fontId="2" fillId="0" borderId="0" xfId="1" applyNumberFormat="1" applyFont="1" applyBorder="1">
      <alignment vertical="top"/>
    </xf>
    <xf numFmtId="165" fontId="2" fillId="3" borderId="0" xfId="1" applyNumberFormat="1" applyFont="1" applyFill="1">
      <alignment vertical="top"/>
    </xf>
    <xf numFmtId="165" fontId="3" fillId="0" borderId="3" xfId="1" applyNumberFormat="1" applyFont="1" applyBorder="1">
      <alignment vertical="top"/>
    </xf>
    <xf numFmtId="164" fontId="2" fillId="0" borderId="5" xfId="1" applyFont="1" applyBorder="1">
      <alignment vertical="top"/>
    </xf>
    <xf numFmtId="164" fontId="3" fillId="0" borderId="4" xfId="1" applyFont="1" applyBorder="1">
      <alignment vertical="top"/>
    </xf>
    <xf numFmtId="164" fontId="7" fillId="4" borderId="0" xfId="0" applyFont="1" applyFill="1" applyAlignment="1">
      <alignment vertical="center"/>
    </xf>
    <xf numFmtId="164" fontId="6" fillId="4" borderId="0" xfId="1" applyFont="1" applyFill="1" applyBorder="1" applyAlignment="1">
      <alignment vertical="center"/>
    </xf>
    <xf numFmtId="164" fontId="3" fillId="2" borderId="0" xfId="1" applyFont="1" applyFill="1" applyAlignment="1">
      <alignment horizontal="center" vertical="top" wrapText="1"/>
    </xf>
    <xf numFmtId="165" fontId="2" fillId="0" borderId="1" xfId="1" applyNumberFormat="1" applyFont="1" applyBorder="1">
      <alignment vertical="top"/>
    </xf>
    <xf numFmtId="164" fontId="2" fillId="2" borderId="0" xfId="1" applyFont="1" applyFill="1">
      <alignment vertical="top"/>
    </xf>
    <xf numFmtId="165" fontId="2" fillId="0" borderId="6" xfId="1" applyNumberFormat="1" applyFont="1" applyBorder="1">
      <alignment vertical="top"/>
    </xf>
  </cellXfs>
  <cellStyles count="2">
    <cellStyle name="Normal" xfId="0" builtinId="0"/>
    <cellStyle name="Normal 2" xfId="1" xr:uid="{0D7F66CD-D4B5-4D63-BADE-FF7331064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19B89-1888-4CBF-9D71-ADE24D4E87CC}">
  <dimension ref="C1:N58"/>
  <sheetViews>
    <sheetView tabSelected="1" zoomScale="85" zoomScaleNormal="85" workbookViewId="0">
      <selection activeCell="Q34" sqref="Q34"/>
    </sheetView>
  </sheetViews>
  <sheetFormatPr defaultRowHeight="10.5" x14ac:dyDescent="0.15"/>
  <cols>
    <col min="1" max="2" width="4.6640625" customWidth="1"/>
    <col min="3" max="3" width="20.1640625" customWidth="1"/>
    <col min="4" max="4" width="17.5" customWidth="1"/>
    <col min="5" max="5" width="102" customWidth="1"/>
    <col min="8" max="8" width="9.33203125" bestFit="1" customWidth="1"/>
    <col min="10" max="11" width="9.33203125" bestFit="1" customWidth="1"/>
    <col min="12" max="13" width="11.5" bestFit="1" customWidth="1"/>
    <col min="14" max="14" width="15.1640625" customWidth="1"/>
  </cols>
  <sheetData>
    <row r="1" spans="3:14" ht="30.75" customHeight="1" x14ac:dyDescent="0.15">
      <c r="C1" s="15" t="s">
        <v>68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4" spans="3:14" ht="25.5" x14ac:dyDescent="0.15">
      <c r="C4" s="16" t="s">
        <v>59</v>
      </c>
      <c r="D4" s="4" t="s">
        <v>62</v>
      </c>
      <c r="E4" s="1"/>
      <c r="F4" s="1"/>
      <c r="G4" s="1" t="s">
        <v>0</v>
      </c>
      <c r="H4" s="1" t="s">
        <v>1</v>
      </c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1"/>
    </row>
    <row r="5" spans="3:14" ht="12.75" x14ac:dyDescent="0.15">
      <c r="C5" s="1"/>
      <c r="D5" s="2"/>
      <c r="E5" s="3" t="s">
        <v>55</v>
      </c>
      <c r="F5" s="18"/>
      <c r="G5" s="18"/>
      <c r="H5" s="18"/>
      <c r="I5" s="18"/>
      <c r="J5" s="18"/>
      <c r="K5" s="18"/>
      <c r="L5" s="18"/>
      <c r="M5" s="18"/>
      <c r="N5" s="18"/>
    </row>
    <row r="6" spans="3:14" ht="12.75" x14ac:dyDescent="0.15">
      <c r="C6" s="1" t="s">
        <v>7</v>
      </c>
      <c r="D6" s="6" t="s">
        <v>8</v>
      </c>
      <c r="E6" s="1" t="s">
        <v>9</v>
      </c>
      <c r="F6" s="1" t="s">
        <v>10</v>
      </c>
      <c r="G6" s="10"/>
      <c r="H6" s="10"/>
      <c r="I6" s="5">
        <v>549.72900000000004</v>
      </c>
      <c r="J6" s="5">
        <v>594.51499999999999</v>
      </c>
      <c r="K6" s="5">
        <v>601.35299999999995</v>
      </c>
      <c r="L6" s="5">
        <v>610.69299999999998</v>
      </c>
      <c r="M6" s="5">
        <v>649.37300000000005</v>
      </c>
      <c r="N6" s="5">
        <f t="shared" ref="N6:N11" si="0">SUM(I6:M6)</f>
        <v>3005.663</v>
      </c>
    </row>
    <row r="7" spans="3:14" ht="12.75" x14ac:dyDescent="0.15">
      <c r="C7" s="1" t="s">
        <v>11</v>
      </c>
      <c r="D7" s="6" t="s">
        <v>8</v>
      </c>
      <c r="E7" s="1" t="s">
        <v>12</v>
      </c>
      <c r="F7" s="1" t="s">
        <v>10</v>
      </c>
      <c r="G7" s="10"/>
      <c r="H7" s="10"/>
      <c r="I7" s="5">
        <v>629.48500000000001</v>
      </c>
      <c r="J7" s="5">
        <v>401.59</v>
      </c>
      <c r="K7" s="5">
        <v>534.62799999999993</v>
      </c>
      <c r="L7" s="5">
        <v>611.62800000000004</v>
      </c>
      <c r="M7" s="5">
        <v>627.00900000000001</v>
      </c>
      <c r="N7" s="5">
        <f t="shared" si="0"/>
        <v>2804.34</v>
      </c>
    </row>
    <row r="8" spans="3:14" ht="12.75" x14ac:dyDescent="0.15">
      <c r="C8" s="1" t="s">
        <v>13</v>
      </c>
      <c r="D8" s="6" t="s">
        <v>8</v>
      </c>
      <c r="E8" s="5" t="s">
        <v>14</v>
      </c>
      <c r="F8" s="5" t="s">
        <v>10</v>
      </c>
      <c r="G8" s="10"/>
      <c r="H8" s="10"/>
      <c r="I8" s="5">
        <v>3.7450000000000001</v>
      </c>
      <c r="J8" s="5">
        <v>3.6819999999999999</v>
      </c>
      <c r="K8" s="5">
        <v>3.734</v>
      </c>
      <c r="L8" s="5">
        <v>3.5670000000000002</v>
      </c>
      <c r="M8" s="5">
        <v>3.4969999999999999</v>
      </c>
      <c r="N8" s="5">
        <f t="shared" si="0"/>
        <v>18.225000000000001</v>
      </c>
    </row>
    <row r="9" spans="3:14" ht="12.75" x14ac:dyDescent="0.15">
      <c r="C9" s="1" t="s">
        <v>15</v>
      </c>
      <c r="D9" s="6" t="s">
        <v>8</v>
      </c>
      <c r="E9" s="5" t="s">
        <v>16</v>
      </c>
      <c r="F9" s="5" t="s">
        <v>10</v>
      </c>
      <c r="G9" s="10"/>
      <c r="H9" s="10"/>
      <c r="I9" s="5">
        <v>86.477999999999994</v>
      </c>
      <c r="J9" s="5">
        <v>81.009</v>
      </c>
      <c r="K9" s="5">
        <v>78.555000000000007</v>
      </c>
      <c r="L9" s="5">
        <v>75.58</v>
      </c>
      <c r="M9" s="5">
        <v>71.165999999999997</v>
      </c>
      <c r="N9" s="5">
        <f t="shared" si="0"/>
        <v>392.78800000000001</v>
      </c>
    </row>
    <row r="10" spans="3:14" ht="12.75" x14ac:dyDescent="0.15">
      <c r="C10" s="1" t="s">
        <v>17</v>
      </c>
      <c r="D10" s="6" t="s">
        <v>8</v>
      </c>
      <c r="E10" s="5" t="s">
        <v>18</v>
      </c>
      <c r="F10" s="5" t="s">
        <v>10</v>
      </c>
      <c r="G10" s="10"/>
      <c r="H10" s="10"/>
      <c r="I10" s="5">
        <v>4.476</v>
      </c>
      <c r="J10" s="5">
        <v>4.4820000000000002</v>
      </c>
      <c r="K10" s="5">
        <v>4.5190000000000001</v>
      </c>
      <c r="L10" s="5">
        <v>4.5469999999999997</v>
      </c>
      <c r="M10" s="5">
        <v>4.516</v>
      </c>
      <c r="N10" s="5">
        <f t="shared" si="0"/>
        <v>22.54</v>
      </c>
    </row>
    <row r="11" spans="3:14" ht="12.75" x14ac:dyDescent="0.15">
      <c r="C11" s="1" t="s">
        <v>19</v>
      </c>
      <c r="D11" s="6" t="s">
        <v>8</v>
      </c>
      <c r="E11" s="5" t="s">
        <v>20</v>
      </c>
      <c r="F11" s="5" t="s">
        <v>10</v>
      </c>
      <c r="G11" s="10"/>
      <c r="H11" s="10"/>
      <c r="I11" s="5">
        <v>7.8869999999999996</v>
      </c>
      <c r="J11" s="5">
        <v>7.1669999999999998</v>
      </c>
      <c r="K11" s="5">
        <v>7.39</v>
      </c>
      <c r="L11" s="5">
        <v>6.3470000000000004</v>
      </c>
      <c r="M11" s="5">
        <v>5.7089999999999996</v>
      </c>
      <c r="N11" s="7">
        <f t="shared" si="0"/>
        <v>34.5</v>
      </c>
    </row>
    <row r="12" spans="3:14" ht="12.75" x14ac:dyDescent="0.15">
      <c r="C12" s="1"/>
      <c r="D12" s="2"/>
      <c r="E12" s="1"/>
      <c r="F12" s="1"/>
      <c r="G12" s="1"/>
      <c r="H12" s="1"/>
      <c r="I12" s="1"/>
      <c r="J12" s="1"/>
      <c r="K12" s="1"/>
      <c r="L12" s="1"/>
      <c r="M12" s="1"/>
      <c r="N12" s="17">
        <f>SUM(N6:N11)</f>
        <v>6278.0560000000014</v>
      </c>
    </row>
    <row r="13" spans="3:14" ht="12.75" x14ac:dyDescent="0.15">
      <c r="C13" s="1"/>
      <c r="D13" s="2"/>
      <c r="E13" s="8" t="s">
        <v>60</v>
      </c>
      <c r="F13" s="1"/>
      <c r="G13" s="1"/>
      <c r="H13" s="1"/>
      <c r="I13" s="1"/>
      <c r="J13" s="1"/>
      <c r="K13" s="1"/>
      <c r="L13" s="1"/>
      <c r="M13" s="1"/>
      <c r="N13" s="1"/>
    </row>
    <row r="14" spans="3:14" ht="12.75" x14ac:dyDescent="0.15">
      <c r="C14" s="1" t="s">
        <v>21</v>
      </c>
      <c r="D14" s="6" t="s">
        <v>8</v>
      </c>
      <c r="E14" s="5" t="s">
        <v>22</v>
      </c>
      <c r="F14" s="5" t="s">
        <v>10</v>
      </c>
      <c r="G14" s="10"/>
      <c r="H14" s="10"/>
      <c r="I14" s="5">
        <v>2.3690000000000002</v>
      </c>
      <c r="J14" s="5">
        <v>2.343</v>
      </c>
      <c r="K14" s="5">
        <v>2.4169999999999998</v>
      </c>
      <c r="L14" s="5">
        <v>2.4380000000000002</v>
      </c>
      <c r="M14" s="5">
        <v>2.2810000000000001</v>
      </c>
      <c r="N14" s="5">
        <f>SUM(I14:M14)</f>
        <v>11.848000000000001</v>
      </c>
    </row>
    <row r="15" spans="3:14" ht="12.75" x14ac:dyDescent="0.15">
      <c r="C15" s="1" t="s">
        <v>23</v>
      </c>
      <c r="D15" s="6" t="s">
        <v>8</v>
      </c>
      <c r="E15" s="5" t="s">
        <v>24</v>
      </c>
      <c r="F15" s="5" t="s">
        <v>10</v>
      </c>
      <c r="G15" s="10"/>
      <c r="H15" s="10"/>
      <c r="I15" s="5">
        <v>96.03</v>
      </c>
      <c r="J15" s="5">
        <v>85.293000000000006</v>
      </c>
      <c r="K15" s="5">
        <v>80.713999999999999</v>
      </c>
      <c r="L15" s="5">
        <v>72.576999999999998</v>
      </c>
      <c r="M15" s="5">
        <v>62.601999999999997</v>
      </c>
      <c r="N15" s="7">
        <f>SUM(I15:M15)</f>
        <v>397.21600000000001</v>
      </c>
    </row>
    <row r="16" spans="3:14" ht="12.75" x14ac:dyDescent="0.15">
      <c r="C16" s="1"/>
      <c r="D16" s="2"/>
      <c r="E16" s="1"/>
      <c r="F16" s="1"/>
      <c r="G16" s="1"/>
      <c r="H16" s="1"/>
      <c r="I16" s="1"/>
      <c r="J16" s="1"/>
      <c r="K16" s="1"/>
      <c r="L16" s="1"/>
      <c r="M16" s="1"/>
      <c r="N16" s="17">
        <f>N12-N14-N15</f>
        <v>5868.9920000000011</v>
      </c>
    </row>
    <row r="17" spans="3:14" ht="12.75" x14ac:dyDescent="0.15">
      <c r="C17" s="1"/>
      <c r="D17" s="2"/>
      <c r="E17" s="1"/>
      <c r="F17" s="1"/>
      <c r="G17" s="1"/>
      <c r="H17" s="1"/>
      <c r="I17" s="1"/>
      <c r="J17" s="1"/>
      <c r="K17" s="1"/>
      <c r="L17" s="1"/>
      <c r="M17" s="1"/>
      <c r="N17" s="5"/>
    </row>
    <row r="18" spans="3:14" ht="12.75" x14ac:dyDescent="0.15">
      <c r="C18" s="1"/>
      <c r="D18" s="2"/>
      <c r="E18" s="3" t="s">
        <v>56</v>
      </c>
      <c r="F18" s="18"/>
      <c r="G18" s="18"/>
      <c r="H18" s="18"/>
      <c r="I18" s="18"/>
      <c r="J18" s="18"/>
      <c r="K18" s="18"/>
      <c r="L18" s="18"/>
      <c r="M18" s="18"/>
      <c r="N18" s="18"/>
    </row>
    <row r="19" spans="3:14" ht="12.75" x14ac:dyDescent="0.15">
      <c r="C19" s="1" t="s">
        <v>25</v>
      </c>
      <c r="D19" s="6" t="s">
        <v>8</v>
      </c>
      <c r="E19" s="1" t="s">
        <v>9</v>
      </c>
      <c r="F19" s="1" t="s">
        <v>10</v>
      </c>
      <c r="G19" s="10"/>
      <c r="H19" s="10"/>
      <c r="I19" s="5">
        <v>600.13800000000003</v>
      </c>
      <c r="J19" s="5">
        <v>597.07500000000005</v>
      </c>
      <c r="K19" s="5">
        <v>566.46100000000001</v>
      </c>
      <c r="L19" s="5">
        <v>546.59400000000005</v>
      </c>
      <c r="M19" s="5">
        <v>541.96299999999997</v>
      </c>
      <c r="N19" s="5">
        <f t="shared" ref="N19:N24" si="1">SUM(I19:M19)</f>
        <v>2852.2309999999998</v>
      </c>
    </row>
    <row r="20" spans="3:14" ht="12.75" x14ac:dyDescent="0.15">
      <c r="C20" s="1" t="s">
        <v>27</v>
      </c>
      <c r="D20" s="6" t="s">
        <v>8</v>
      </c>
      <c r="E20" s="1" t="s">
        <v>12</v>
      </c>
      <c r="F20" s="1" t="s">
        <v>10</v>
      </c>
      <c r="G20" s="10"/>
      <c r="H20" s="10"/>
      <c r="I20" s="5">
        <v>617.83299999999997</v>
      </c>
      <c r="J20" s="5">
        <v>508.28899999999999</v>
      </c>
      <c r="K20" s="5">
        <v>445.95599999999996</v>
      </c>
      <c r="L20" s="5">
        <v>383.23099999999988</v>
      </c>
      <c r="M20" s="5">
        <v>360.18499999999995</v>
      </c>
      <c r="N20" s="5">
        <f t="shared" si="1"/>
        <v>2315.4939999999997</v>
      </c>
    </row>
    <row r="21" spans="3:14" ht="12.75" x14ac:dyDescent="0.15">
      <c r="C21" s="1" t="s">
        <v>28</v>
      </c>
      <c r="D21" s="6" t="s">
        <v>8</v>
      </c>
      <c r="E21" s="5" t="s">
        <v>29</v>
      </c>
      <c r="F21" s="5" t="s">
        <v>10</v>
      </c>
      <c r="G21" s="10"/>
      <c r="H21" s="10"/>
      <c r="I21" s="5">
        <v>0.61199999999999999</v>
      </c>
      <c r="J21" s="5">
        <v>0.61299999999999999</v>
      </c>
      <c r="K21" s="5">
        <v>0.41399999999999998</v>
      </c>
      <c r="L21" s="5">
        <v>0.36399999999999999</v>
      </c>
      <c r="M21" s="5">
        <v>0.36799999999999999</v>
      </c>
      <c r="N21" s="5">
        <f t="shared" si="1"/>
        <v>2.371</v>
      </c>
    </row>
    <row r="22" spans="3:14" ht="12.75" x14ac:dyDescent="0.15">
      <c r="C22" s="1" t="s">
        <v>30</v>
      </c>
      <c r="D22" s="6" t="s">
        <v>8</v>
      </c>
      <c r="E22" s="5" t="s">
        <v>31</v>
      </c>
      <c r="F22" s="5" t="s">
        <v>10</v>
      </c>
      <c r="G22" s="10"/>
      <c r="H22" s="10"/>
      <c r="I22" s="5">
        <v>28.132999999999999</v>
      </c>
      <c r="J22" s="5">
        <v>28.152999999999999</v>
      </c>
      <c r="K22" s="5">
        <v>27.831</v>
      </c>
      <c r="L22" s="5">
        <v>27.625</v>
      </c>
      <c r="M22" s="5">
        <v>27.445999999999998</v>
      </c>
      <c r="N22" s="9">
        <f t="shared" si="1"/>
        <v>139.18799999999999</v>
      </c>
    </row>
    <row r="23" spans="3:14" ht="12.75" x14ac:dyDescent="0.15">
      <c r="C23" s="1" t="s">
        <v>32</v>
      </c>
      <c r="D23" s="6" t="s">
        <v>8</v>
      </c>
      <c r="E23" s="5" t="s">
        <v>33</v>
      </c>
      <c r="F23" s="5" t="s">
        <v>10</v>
      </c>
      <c r="G23" s="10"/>
      <c r="H23" s="10"/>
      <c r="I23" s="5">
        <v>2.6049999999999995</v>
      </c>
      <c r="J23" s="5">
        <v>2.5789999999999997</v>
      </c>
      <c r="K23" s="5">
        <v>2.5789999999999997</v>
      </c>
      <c r="L23" s="5">
        <v>2.5289999999999999</v>
      </c>
      <c r="M23" s="5">
        <v>2.5289999999999999</v>
      </c>
      <c r="N23" s="9">
        <f t="shared" si="1"/>
        <v>12.820999999999998</v>
      </c>
    </row>
    <row r="24" spans="3:14" ht="12.75" x14ac:dyDescent="0.15">
      <c r="C24" s="1" t="s">
        <v>34</v>
      </c>
      <c r="D24" s="6" t="s">
        <v>8</v>
      </c>
      <c r="E24" s="5" t="s">
        <v>20</v>
      </c>
      <c r="F24" s="5" t="s">
        <v>10</v>
      </c>
      <c r="G24" s="10"/>
      <c r="H24" s="10"/>
      <c r="I24" s="5">
        <v>6.1719999999999997</v>
      </c>
      <c r="J24" s="5">
        <v>6.165</v>
      </c>
      <c r="K24" s="5">
        <v>7.0170000000000003</v>
      </c>
      <c r="L24" s="5">
        <v>4.6909999999999998</v>
      </c>
      <c r="M24" s="5">
        <v>4.3789999999999996</v>
      </c>
      <c r="N24" s="7">
        <f t="shared" si="1"/>
        <v>28.423999999999999</v>
      </c>
    </row>
    <row r="25" spans="3:14" ht="12.75" x14ac:dyDescent="0.15">
      <c r="C25" s="1"/>
      <c r="D25" s="2"/>
      <c r="E25" s="1"/>
      <c r="F25" s="1"/>
      <c r="G25" s="1"/>
      <c r="H25" s="1"/>
      <c r="I25" s="1"/>
      <c r="J25" s="1"/>
      <c r="K25" s="1"/>
      <c r="L25" s="1"/>
      <c r="M25" s="1"/>
      <c r="N25" s="17">
        <f>SUM(N19:N24)</f>
        <v>5350.5289999999995</v>
      </c>
    </row>
    <row r="26" spans="3:14" ht="12.75" x14ac:dyDescent="0.15">
      <c r="C26" s="1"/>
      <c r="D26" s="2"/>
      <c r="E26" s="8" t="s">
        <v>60</v>
      </c>
      <c r="F26" s="1"/>
      <c r="G26" s="1"/>
      <c r="H26" s="1"/>
      <c r="I26" s="1"/>
      <c r="J26" s="1"/>
      <c r="K26" s="1"/>
      <c r="L26" s="1"/>
      <c r="M26" s="1"/>
      <c r="N26" s="1"/>
    </row>
    <row r="27" spans="3:14" ht="12.75" x14ac:dyDescent="0.15">
      <c r="C27" s="1" t="s">
        <v>35</v>
      </c>
      <c r="D27" s="6" t="s">
        <v>8</v>
      </c>
      <c r="E27" s="5" t="s">
        <v>22</v>
      </c>
      <c r="F27" s="5" t="s">
        <v>10</v>
      </c>
      <c r="G27" s="10"/>
      <c r="H27" s="10"/>
      <c r="I27" s="5">
        <v>2.3149999999999999</v>
      </c>
      <c r="J27" s="5">
        <v>2.3919999999999999</v>
      </c>
      <c r="K27" s="5">
        <v>2.0569999999999999</v>
      </c>
      <c r="L27" s="5">
        <v>1.91</v>
      </c>
      <c r="M27" s="5">
        <v>1.855</v>
      </c>
      <c r="N27" s="5">
        <f>SUM(I27:M27)</f>
        <v>10.529</v>
      </c>
    </row>
    <row r="28" spans="3:14" ht="12.75" x14ac:dyDescent="0.15">
      <c r="C28" s="1" t="s">
        <v>36</v>
      </c>
      <c r="D28" s="6" t="s">
        <v>8</v>
      </c>
      <c r="E28" s="5" t="s">
        <v>24</v>
      </c>
      <c r="F28" s="5" t="s">
        <v>10</v>
      </c>
      <c r="G28" s="10"/>
      <c r="H28" s="10"/>
      <c r="I28" s="5">
        <v>44.216999999999999</v>
      </c>
      <c r="J28" s="5">
        <v>35.137999999999998</v>
      </c>
      <c r="K28" s="5">
        <v>33.073999999999998</v>
      </c>
      <c r="L28" s="5">
        <v>29.21</v>
      </c>
      <c r="M28" s="5">
        <v>27.847000000000001</v>
      </c>
      <c r="N28" s="7">
        <f>SUM(I28:M28)</f>
        <v>169.48599999999999</v>
      </c>
    </row>
    <row r="29" spans="3:14" ht="12.75" x14ac:dyDescent="0.15">
      <c r="C29" s="1"/>
      <c r="D29" s="2"/>
      <c r="E29" s="1"/>
      <c r="F29" s="1"/>
      <c r="G29" s="1"/>
      <c r="H29" s="1"/>
      <c r="I29" s="1"/>
      <c r="J29" s="1"/>
      <c r="K29" s="1"/>
      <c r="L29" s="1"/>
      <c r="M29" s="1"/>
      <c r="N29" s="17">
        <f>N25-N27-N28</f>
        <v>5170.5139999999992</v>
      </c>
    </row>
    <row r="30" spans="3:14" ht="12.75" x14ac:dyDescent="0.15">
      <c r="C30" s="1"/>
      <c r="D30" s="2"/>
      <c r="E30" s="1"/>
      <c r="F30" s="1"/>
      <c r="G30" s="1"/>
      <c r="H30" s="1"/>
      <c r="I30" s="1"/>
      <c r="J30" s="1"/>
      <c r="K30" s="1"/>
      <c r="L30" s="1"/>
      <c r="M30" s="1"/>
      <c r="N30" s="5"/>
    </row>
    <row r="31" spans="3:14" ht="12.75" x14ac:dyDescent="0.15">
      <c r="C31" s="1"/>
      <c r="D31" s="2"/>
      <c r="E31" s="3" t="s">
        <v>57</v>
      </c>
      <c r="F31" s="18"/>
      <c r="G31" s="18"/>
      <c r="H31" s="18"/>
      <c r="I31" s="18"/>
      <c r="J31" s="18"/>
      <c r="K31" s="18"/>
      <c r="L31" s="18"/>
      <c r="M31" s="18"/>
      <c r="N31" s="18"/>
    </row>
    <row r="32" spans="3:14" ht="12.75" x14ac:dyDescent="0.15">
      <c r="C32" s="1" t="s">
        <v>37</v>
      </c>
      <c r="D32" s="2"/>
      <c r="E32" s="1" t="s">
        <v>38</v>
      </c>
      <c r="F32" s="1" t="s">
        <v>10</v>
      </c>
      <c r="G32" s="10"/>
      <c r="H32" s="10"/>
      <c r="I32" s="5">
        <v>231.83699999999999</v>
      </c>
      <c r="J32" s="5">
        <v>224.97500000000002</v>
      </c>
      <c r="K32" s="5">
        <v>205.05100000000002</v>
      </c>
      <c r="L32" s="5">
        <v>191.56900000000002</v>
      </c>
      <c r="M32" s="5">
        <v>182.51700000000002</v>
      </c>
      <c r="N32" s="5">
        <f>SUM(I32:M32)</f>
        <v>1035.9490000000001</v>
      </c>
    </row>
    <row r="33" spans="3:14" ht="12.75" x14ac:dyDescent="0.15">
      <c r="C33" s="1"/>
      <c r="D33" s="2"/>
      <c r="E33" s="1"/>
      <c r="F33" s="1"/>
      <c r="G33" s="1"/>
      <c r="H33" s="1"/>
      <c r="I33" s="1"/>
      <c r="J33" s="1"/>
      <c r="K33" s="1"/>
      <c r="L33" s="1"/>
      <c r="M33" s="1"/>
      <c r="N33" s="5"/>
    </row>
    <row r="34" spans="3:14" ht="12.75" x14ac:dyDescent="0.15">
      <c r="C34" s="1"/>
      <c r="D34" s="2"/>
      <c r="E34" s="3" t="s">
        <v>58</v>
      </c>
      <c r="F34" s="18"/>
      <c r="G34" s="18"/>
      <c r="H34" s="18"/>
      <c r="I34" s="18"/>
      <c r="J34" s="18"/>
      <c r="K34" s="18"/>
      <c r="L34" s="18"/>
      <c r="M34" s="18"/>
      <c r="N34" s="18"/>
    </row>
    <row r="35" spans="3:14" ht="12.75" x14ac:dyDescent="0.15">
      <c r="C35" s="1" t="s">
        <v>39</v>
      </c>
      <c r="D35" s="6" t="s">
        <v>8</v>
      </c>
      <c r="E35" s="1" t="s">
        <v>40</v>
      </c>
      <c r="F35" s="1" t="s">
        <v>10</v>
      </c>
      <c r="G35" s="10"/>
      <c r="H35" s="10"/>
      <c r="I35" s="5">
        <v>83.411949500000006</v>
      </c>
      <c r="J35" s="5">
        <v>83.865088656250009</v>
      </c>
      <c r="K35" s="5">
        <v>81.476098573850777</v>
      </c>
      <c r="L35" s="5">
        <v>82.15836150342038</v>
      </c>
      <c r="M35" s="5">
        <v>85.612439798267815</v>
      </c>
      <c r="N35" s="5">
        <f>SUM(G35:M35)</f>
        <v>416.52393803178899</v>
      </c>
    </row>
    <row r="36" spans="3:14" ht="12.75" x14ac:dyDescent="0.15">
      <c r="C36" s="1" t="s">
        <v>41</v>
      </c>
      <c r="D36" s="6" t="s">
        <v>8</v>
      </c>
      <c r="E36" s="1" t="s">
        <v>42</v>
      </c>
      <c r="F36" s="1" t="s">
        <v>10</v>
      </c>
      <c r="G36" s="10"/>
      <c r="H36" s="10"/>
      <c r="I36" s="5">
        <v>415.27800000000002</v>
      </c>
      <c r="J36" s="5">
        <v>536.58399999999995</v>
      </c>
      <c r="K36" s="5">
        <v>523.98814728999992</v>
      </c>
      <c r="L36" s="5">
        <v>583.16930912719499</v>
      </c>
      <c r="M36" s="5">
        <v>492.8698727361226</v>
      </c>
      <c r="N36" s="5">
        <f>SUM(G36:M36)</f>
        <v>2551.8893291533172</v>
      </c>
    </row>
    <row r="37" spans="3:14" ht="12.75" x14ac:dyDescent="0.15">
      <c r="C37" s="1" t="s">
        <v>43</v>
      </c>
      <c r="D37" s="6" t="s">
        <v>44</v>
      </c>
      <c r="E37" s="5" t="s">
        <v>45</v>
      </c>
      <c r="F37" s="5" t="s">
        <v>10</v>
      </c>
      <c r="G37" s="5"/>
      <c r="H37" s="5"/>
      <c r="I37" s="10" t="s">
        <v>46</v>
      </c>
      <c r="J37" s="10" t="s">
        <v>46</v>
      </c>
      <c r="K37" s="10" t="s">
        <v>46</v>
      </c>
      <c r="L37" s="10" t="s">
        <v>46</v>
      </c>
      <c r="M37" s="10" t="s">
        <v>46</v>
      </c>
      <c r="N37" s="5">
        <f t="shared" ref="N37:N39" si="2">SUM(G37:M37)</f>
        <v>0</v>
      </c>
    </row>
    <row r="38" spans="3:14" ht="12.75" x14ac:dyDescent="0.15">
      <c r="C38" s="1" t="s">
        <v>47</v>
      </c>
      <c r="D38" s="6" t="s">
        <v>44</v>
      </c>
      <c r="E38" s="5" t="s">
        <v>48</v>
      </c>
      <c r="F38" s="5" t="s">
        <v>10</v>
      </c>
      <c r="G38" s="5"/>
      <c r="H38" s="5"/>
      <c r="I38" s="10"/>
      <c r="J38" s="10"/>
      <c r="K38" s="10"/>
      <c r="L38" s="10"/>
      <c r="M38" s="10"/>
      <c r="N38" s="7">
        <f t="shared" si="2"/>
        <v>0</v>
      </c>
    </row>
    <row r="39" spans="3:14" ht="12.75" x14ac:dyDescent="0.15">
      <c r="C39" s="1"/>
      <c r="D39" s="2"/>
      <c r="E39" s="1"/>
      <c r="F39" s="1"/>
      <c r="G39" s="1"/>
      <c r="H39" s="1"/>
      <c r="I39" s="1"/>
      <c r="J39" s="1"/>
      <c r="K39" s="1"/>
      <c r="L39" s="1"/>
      <c r="M39" s="1"/>
      <c r="N39" s="5">
        <f>SUM(N35:N38)</f>
        <v>2968.4132671851062</v>
      </c>
    </row>
    <row r="40" spans="3:14" ht="12.75" x14ac:dyDescent="0.15">
      <c r="C40" s="1"/>
      <c r="D40" s="2"/>
      <c r="E40" s="1"/>
      <c r="F40" s="1"/>
      <c r="G40" s="1"/>
      <c r="H40" s="1"/>
      <c r="I40" s="1"/>
      <c r="J40" s="1"/>
      <c r="K40" s="1"/>
      <c r="L40" s="1"/>
      <c r="M40" s="1"/>
      <c r="N40" s="5"/>
    </row>
    <row r="41" spans="3:14" ht="12.75" x14ac:dyDescent="0.15">
      <c r="C41" s="1"/>
      <c r="D41" s="2"/>
    </row>
    <row r="42" spans="3:14" ht="12.75" x14ac:dyDescent="0.15">
      <c r="C42" s="1" t="s">
        <v>49</v>
      </c>
      <c r="D42" s="6" t="s">
        <v>8</v>
      </c>
      <c r="E42" s="1" t="s">
        <v>40</v>
      </c>
      <c r="F42" s="1" t="s">
        <v>10</v>
      </c>
      <c r="G42" s="10"/>
      <c r="H42" s="10"/>
      <c r="I42" s="5">
        <v>60.77</v>
      </c>
      <c r="J42" s="5">
        <v>54.25441945</v>
      </c>
      <c r="K42" s="5">
        <v>57.166037063430373</v>
      </c>
      <c r="L42" s="5">
        <v>54.122028527072899</v>
      </c>
      <c r="M42" s="5">
        <v>52.999914058421268</v>
      </c>
      <c r="N42" s="5">
        <f>SUM(G42:M42)</f>
        <v>279.31239909892452</v>
      </c>
    </row>
    <row r="43" spans="3:14" ht="12.75" x14ac:dyDescent="0.15">
      <c r="C43" s="1" t="s">
        <v>50</v>
      </c>
      <c r="D43" s="6" t="s">
        <v>8</v>
      </c>
      <c r="E43" s="1" t="s">
        <v>42</v>
      </c>
      <c r="F43" s="1" t="s">
        <v>10</v>
      </c>
      <c r="G43" s="10"/>
      <c r="H43" s="10"/>
      <c r="I43" s="5">
        <v>414.46877831510005</v>
      </c>
      <c r="J43" s="5">
        <v>727.90258858430013</v>
      </c>
      <c r="K43" s="5">
        <v>691.85375512472729</v>
      </c>
      <c r="L43" s="5">
        <v>1109.7615394496765</v>
      </c>
      <c r="M43" s="5">
        <v>1327.4651109500417</v>
      </c>
      <c r="N43" s="5">
        <f t="shared" ref="N43:N45" si="3">SUM(G43:M43)</f>
        <v>4271.4517724238458</v>
      </c>
    </row>
    <row r="44" spans="3:14" ht="12.75" x14ac:dyDescent="0.15">
      <c r="C44" s="1" t="s">
        <v>51</v>
      </c>
      <c r="D44" s="6" t="s">
        <v>44</v>
      </c>
      <c r="E44" s="5" t="s">
        <v>52</v>
      </c>
      <c r="F44" s="5" t="s">
        <v>10</v>
      </c>
      <c r="G44" s="5"/>
      <c r="H44" s="5" t="s">
        <v>26</v>
      </c>
      <c r="I44" s="10" t="s">
        <v>46</v>
      </c>
      <c r="J44" s="10" t="s">
        <v>46</v>
      </c>
      <c r="K44" s="10" t="s">
        <v>46</v>
      </c>
      <c r="L44" s="10" t="s">
        <v>46</v>
      </c>
      <c r="M44" s="10" t="s">
        <v>46</v>
      </c>
      <c r="N44" s="5">
        <f t="shared" si="3"/>
        <v>0</v>
      </c>
    </row>
    <row r="45" spans="3:14" ht="12.75" x14ac:dyDescent="0.15">
      <c r="C45" s="1" t="s">
        <v>53</v>
      </c>
      <c r="D45" s="6" t="s">
        <v>44</v>
      </c>
      <c r="E45" s="5" t="s">
        <v>54</v>
      </c>
      <c r="F45" s="5" t="s">
        <v>10</v>
      </c>
      <c r="G45" s="5"/>
      <c r="H45" s="5"/>
      <c r="I45" s="10"/>
      <c r="J45" s="10"/>
      <c r="K45" s="10"/>
      <c r="L45" s="10"/>
      <c r="M45" s="10"/>
      <c r="N45" s="7">
        <f t="shared" si="3"/>
        <v>0</v>
      </c>
    </row>
    <row r="46" spans="3:14" ht="12.75" x14ac:dyDescent="0.15">
      <c r="C46" s="1"/>
      <c r="D46" s="2"/>
      <c r="E46" s="1"/>
      <c r="F46" s="1"/>
      <c r="G46" s="1"/>
      <c r="H46" s="1"/>
      <c r="I46" s="1"/>
      <c r="J46" s="1"/>
      <c r="K46" s="1"/>
      <c r="L46" s="1"/>
      <c r="M46" s="1"/>
      <c r="N46" s="5">
        <f>SUM(N42:N45)</f>
        <v>4550.7641715227701</v>
      </c>
    </row>
    <row r="47" spans="3:14" ht="12.75" x14ac:dyDescent="0.15">
      <c r="C47" s="1"/>
      <c r="D47" s="2"/>
      <c r="E47" s="1"/>
      <c r="F47" s="1"/>
      <c r="G47" s="1"/>
      <c r="H47" s="1"/>
      <c r="I47" s="1"/>
      <c r="J47" s="1"/>
      <c r="K47" s="1"/>
      <c r="L47" s="1"/>
      <c r="M47" s="1"/>
      <c r="N47" s="5"/>
    </row>
    <row r="48" spans="3:14" ht="12.75" x14ac:dyDescent="0.15">
      <c r="C48" s="1"/>
      <c r="D48" s="2"/>
      <c r="E48" s="3" t="s">
        <v>63</v>
      </c>
      <c r="F48" s="18"/>
      <c r="G48" s="18"/>
      <c r="H48" s="18"/>
      <c r="I48" s="18"/>
      <c r="J48" s="18"/>
      <c r="K48" s="18"/>
      <c r="L48" s="18"/>
      <c r="M48" s="18"/>
      <c r="N48" s="18"/>
    </row>
    <row r="49" spans="3:14" ht="12.75" x14ac:dyDescent="0.15">
      <c r="C49" s="1" t="s">
        <v>64</v>
      </c>
      <c r="D49" s="6" t="s">
        <v>8</v>
      </c>
      <c r="E49" s="1" t="s">
        <v>65</v>
      </c>
      <c r="F49" s="1" t="s">
        <v>10</v>
      </c>
      <c r="G49" s="10"/>
      <c r="H49" s="10"/>
      <c r="I49" s="5">
        <v>25.32</v>
      </c>
      <c r="J49" s="5">
        <v>28.094000000000001</v>
      </c>
      <c r="K49" s="5">
        <v>23.222999999999999</v>
      </c>
      <c r="L49" s="5">
        <v>3.726</v>
      </c>
      <c r="M49" s="5">
        <v>1.643</v>
      </c>
      <c r="N49" s="5">
        <f t="shared" ref="N49:N50" si="4">SUM(G49:M49)</f>
        <v>82.006</v>
      </c>
    </row>
    <row r="50" spans="3:14" ht="12.75" x14ac:dyDescent="0.15">
      <c r="C50" s="1" t="s">
        <v>66</v>
      </c>
      <c r="D50" s="6" t="s">
        <v>8</v>
      </c>
      <c r="E50" s="1" t="s">
        <v>67</v>
      </c>
      <c r="F50" s="1" t="s">
        <v>10</v>
      </c>
      <c r="G50" s="10"/>
      <c r="H50" s="10"/>
      <c r="I50" s="5">
        <v>23.042000000000002</v>
      </c>
      <c r="J50" s="5">
        <v>25.567</v>
      </c>
      <c r="K50" s="5">
        <v>21.134</v>
      </c>
      <c r="L50" s="5">
        <v>3.391</v>
      </c>
      <c r="M50" s="5">
        <v>1.4929999999999997</v>
      </c>
      <c r="N50" s="5">
        <f t="shared" si="4"/>
        <v>74.626999999999995</v>
      </c>
    </row>
    <row r="51" spans="3:14" ht="12.75" x14ac:dyDescent="0.15">
      <c r="C51" s="1"/>
      <c r="D51" s="6"/>
      <c r="E51" s="1"/>
      <c r="F51" s="1"/>
      <c r="G51" s="10"/>
      <c r="H51" s="10"/>
      <c r="I51" s="5"/>
      <c r="J51" s="5"/>
      <c r="K51" s="5"/>
      <c r="L51" s="5"/>
      <c r="M51" s="5"/>
      <c r="N51" s="19">
        <f>SUM(N49:N50)</f>
        <v>156.63299999999998</v>
      </c>
    </row>
    <row r="52" spans="3:14" ht="13.5" thickBot="1" x14ac:dyDescent="0.2">
      <c r="C52" s="1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3:14" ht="13.5" thickBot="1" x14ac:dyDescent="0.2">
      <c r="C53" s="1"/>
      <c r="D53" s="2"/>
      <c r="E53" s="1"/>
      <c r="F53" s="1"/>
      <c r="G53" s="13" t="s">
        <v>61</v>
      </c>
      <c r="H53" s="12"/>
      <c r="I53" s="12"/>
      <c r="J53" s="12"/>
      <c r="K53" s="12"/>
      <c r="L53" s="12"/>
      <c r="M53" s="12"/>
      <c r="N53" s="11">
        <f>SUM(N16,N29,N32,N39,N46,N51)</f>
        <v>19751.26543870788</v>
      </c>
    </row>
    <row r="57" spans="3:14" x14ac:dyDescent="0.15">
      <c r="G57" t="s">
        <v>26</v>
      </c>
    </row>
    <row r="58" spans="3:14" ht="12.75" x14ac:dyDescent="0.15">
      <c r="J58" s="1"/>
      <c r="K58" s="1"/>
      <c r="L58" s="1"/>
      <c r="M58" s="1"/>
      <c r="N58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233F17EC503149BDF7FC18AB281EBA" ma:contentTypeVersion="16" ma:contentTypeDescription="Create a new document." ma:contentTypeScope="" ma:versionID="6d38261628a3323dd815fae6dd80151b">
  <xsd:schema xmlns:xsd="http://www.w3.org/2001/XMLSchema" xmlns:xs="http://www.w3.org/2001/XMLSchema" xmlns:p="http://schemas.microsoft.com/office/2006/metadata/properties" xmlns:ns2="e977ff61-02db-41ba-b0af-78a2a0b9367c" xmlns:ns3="71c95305-930c-4d63-9794-2d644343057c" targetNamespace="http://schemas.microsoft.com/office/2006/metadata/properties" ma:root="true" ma:fieldsID="62079dd5cba3237555ecb94326449947" ns2:_="" ns3:_="">
    <xsd:import namespace="e977ff61-02db-41ba-b0af-78a2a0b9367c"/>
    <xsd:import namespace="71c95305-930c-4d63-9794-2d64434305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Comment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7ff61-02db-41ba-b0af-78a2a0b936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0e5cfab-624c-4e44-8ff4-7cd112c8a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" ma:index="21" nillable="true" ma:displayName="Comment" ma:format="Dropdown" ma:internalName="Comment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95305-930c-4d63-9794-2d644343057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fcfc185-b934-4070-b809-bad603feb5c3}" ma:internalName="TaxCatchAll" ma:showField="CatchAllData" ma:web="71c95305-930c-4d63-9794-2d64434305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c95305-930c-4d63-9794-2d644343057c" xsi:nil="true"/>
    <lcf76f155ced4ddcb4097134ff3c332f xmlns="e977ff61-02db-41ba-b0af-78a2a0b9367c">
      <Terms xmlns="http://schemas.microsoft.com/office/infopath/2007/PartnerControls"/>
    </lcf76f155ced4ddcb4097134ff3c332f>
    <Comment xmlns="e977ff61-02db-41ba-b0af-78a2a0b9367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34611-E7F5-4C21-A40B-15204AB361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77ff61-02db-41ba-b0af-78a2a0b9367c"/>
    <ds:schemaRef ds:uri="71c95305-930c-4d63-9794-2d64434305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E3C450-A4D5-4505-9F6D-00B6C1430321}">
  <ds:schemaRefs>
    <ds:schemaRef ds:uri="e977ff61-02db-41ba-b0af-78a2a0b9367c"/>
    <ds:schemaRef ds:uri="71c95305-930c-4d63-9794-2d644343057c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97A682D-9DFB-4D2D-98F1-B5EA3B0181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PR24 busines plan - total</vt:lpstr>
    </vt:vector>
  </TitlesOfParts>
  <Company>Ofwat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Lee</dc:creator>
  <cp:lastModifiedBy>Jonathan Hagan</cp:lastModifiedBy>
  <dcterms:created xsi:type="dcterms:W3CDTF">2024-03-06T15:51:44Z</dcterms:created>
  <dcterms:modified xsi:type="dcterms:W3CDTF">2024-04-22T08:57:20Z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0x01010071233F17EC503149BDF7FC18AB281EBA</vt:lpwstr>
  </property>
  <property fmtid="{D5CDD505-2E9C-101B-9397-08002B2CF9AE}" pid="3" name="MediaServiceImageTags">
    <vt:lpwstr/>
  </property>
</Properties>
</file>