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thameswater-my.sharepoint.com/personal/rebecca_phillips_thameswater_co_uk/Documents/Desktop/"/>
    </mc:Choice>
  </mc:AlternateContent>
  <xr:revisionPtr revIDLastSave="0" documentId="14_{37961A9E-9C8D-4AE9-BE24-35EE0718895D}" xr6:coauthVersionLast="47" xr6:coauthVersionMax="47" xr10:uidLastSave="{00000000-0000-0000-0000-000000000000}"/>
  <bookViews>
    <workbookView xWindow="-120" yWindow="-120" windowWidth="38640" windowHeight="21240" xr2:uid="{A00E6CAB-47A0-41CF-B1F3-86465B208387}"/>
  </bookViews>
  <sheets>
    <sheet name="DPW1" sheetId="9" r:id="rId1"/>
    <sheet name="DPWW1" sheetId="5" r:id="rId2"/>
    <sheet name="DPW2" sheetId="10" r:id="rId3"/>
    <sheet name="DPWW2" sheetId="6" r:id="rId4"/>
    <sheet name="DPW3" sheetId="11" r:id="rId5"/>
    <sheet name="DPWW3" sheetId="7" r:id="rId6"/>
    <sheet name="DPW4" sheetId="12" r:id="rId7"/>
    <sheet name="DPWW4" sheetId="8" r:id="rId8"/>
    <sheet name="DPB1" sheetId="1" r:id="rId9"/>
    <sheet name="TMS_DPB1_ADD" sheetId="3" r:id="rId10"/>
    <sheet name="DPB2" sheetId="2" r:id="rId11"/>
    <sheet name="TMS_DPB2_ADD" sheetId="4" r:id="rId12"/>
  </sheets>
  <externalReferences>
    <externalReference r:id="rId13"/>
  </externalReferences>
  <definedNames>
    <definedName name="____net1" hidden="1">{"NET",#N/A,FALSE,"401C11"}</definedName>
    <definedName name="__123Graph_A" hidden="1">#REF!</definedName>
    <definedName name="__123Graph_AHSIZE" hidden="1">#REF!</definedName>
    <definedName name="__123Graph_AVALUEA" hidden="1">#REF!</definedName>
    <definedName name="__123Graph_AVALUEB" hidden="1">#REF!</definedName>
    <definedName name="__123Graph_AVALUEC" hidden="1">#REF!</definedName>
    <definedName name="__123Graph_B" hidden="1">#REF!</definedName>
    <definedName name="__123Graph_BHSIZE" hidden="1">#REF!</definedName>
    <definedName name="__123Graph_C" hidden="1">#REF!</definedName>
    <definedName name="__123Graph_CHSIZE" hidden="1">#REF!</definedName>
    <definedName name="__123Graph_X" hidden="1">#REF!</definedName>
    <definedName name="__123Graph_XHSIZE" hidden="1">#REF!</definedName>
    <definedName name="__123Graph_XVALUEA" hidden="1">#REF!</definedName>
    <definedName name="__123Graph_XVALUEB" hidden="1">#REF!</definedName>
    <definedName name="__123Graph_XVALUEC" hidden="1">#REF!</definedName>
    <definedName name="__IntlFixup" hidden="1">TRUE</definedName>
    <definedName name="__net1" hidden="1">{"NET",#N/A,FALSE,"401C11"}</definedName>
    <definedName name="_1_____123Graph_ACHART_1" hidden="1">#REF!</definedName>
    <definedName name="_1__123Graph_AALK_CO2\PH" hidden="1">#REF!</definedName>
    <definedName name="_1_0__123Grap" hidden="1">#REF!</definedName>
    <definedName name="_1_123Grap" hidden="1">#REF!</definedName>
    <definedName name="_12__123Graph_ACHART_6" hidden="1">#REF!</definedName>
    <definedName name="_123Graph_F" hidden="1">#REF!</definedName>
    <definedName name="_13___123Graph_ACHART_1" hidden="1">#REF!</definedName>
    <definedName name="_14___123Graph_ACHART_2" hidden="1">#REF!</definedName>
    <definedName name="_15___123Graph_ACHART_6" hidden="1">#REF!</definedName>
    <definedName name="_16___123Graph_BCHART_1" hidden="1">#REF!</definedName>
    <definedName name="_16__123Graph_BCHART_1" hidden="1">#REF!</definedName>
    <definedName name="_17___123Graph_BCHART_2" hidden="1">#REF!</definedName>
    <definedName name="_18___123Graph_BCHART_6" hidden="1">#REF!</definedName>
    <definedName name="_2_____123Graph_ACHART_2" hidden="1">#REF!</definedName>
    <definedName name="_2__123Graph_XALK_CO2\PH" hidden="1">#REF!</definedName>
    <definedName name="_2_0__123Grap" hidden="1">#REF!</definedName>
    <definedName name="_2_123Grap" hidden="1">#REF!</definedName>
    <definedName name="_20__123Graph_BCHART_2" hidden="1">#REF!</definedName>
    <definedName name="_24__123Graph_BCHART_6" hidden="1">#REF!</definedName>
    <definedName name="_3_____123Graph_ACHART_6" hidden="1">#REF!</definedName>
    <definedName name="_3_0_S" hidden="1">#REF!</definedName>
    <definedName name="_3_123Grap" hidden="1">#REF!</definedName>
    <definedName name="_34_123Grap" hidden="1">#REF!</definedName>
    <definedName name="_4_____123Graph_BCHART_1" hidden="1">#REF!</definedName>
    <definedName name="_4__123Graph_ACHART_1" hidden="1">#REF!</definedName>
    <definedName name="_42S" hidden="1">#REF!</definedName>
    <definedName name="_4S" hidden="1">#REF!</definedName>
    <definedName name="_5_____123Graph_BCHART_2" hidden="1">#REF!</definedName>
    <definedName name="_5_0__123Grap" hidden="1">#REF!</definedName>
    <definedName name="_6_____123Graph_BCHART_6" hidden="1">#REF!</definedName>
    <definedName name="_6_0_S" hidden="1">#REF!</definedName>
    <definedName name="_6_123Grap" hidden="1">#REF!</definedName>
    <definedName name="_8__123Graph_ACHART_2" hidden="1">#REF!</definedName>
    <definedName name="_8_123Grap" hidden="1">#REF!</definedName>
    <definedName name="_8S" hidden="1">#REF!</definedName>
    <definedName name="_AtRisk_SimSetting_AutomaticallyGenerateReports">FALSE</definedName>
    <definedName name="_AtRisk_SimSetting_AutomaticResultsDisplayMode">0</definedName>
    <definedName name="_AtRisk_SimSetting_ConvergenceConfidenceLevel">0.95</definedName>
    <definedName name="_AtRisk_SimSetting_ConvergencePercentileToTest">0.9</definedName>
    <definedName name="_AtRisk_SimSetting_ConvergencePerformMeanTest">TRUE</definedName>
    <definedName name="_AtRisk_SimSetting_ConvergencePerformPercentileTest">FALSE</definedName>
    <definedName name="_AtRisk_SimSetting_ConvergencePerformStdDeviationTest">FALSE</definedName>
    <definedName name="_AtRisk_SimSetting_ConvergenceTestAllOutputs">TRUE</definedName>
    <definedName name="_AtRisk_SimSetting_ConvergenceTestingPeriod">100</definedName>
    <definedName name="_AtRisk_SimSetting_ConvergenceTolerance">0.03</definedName>
    <definedName name="_AtRisk_SimSetting_LiveUpdate">TRUE</definedName>
    <definedName name="_AtRisk_SimSetting_LiveUpdatePeriod">-1</definedName>
    <definedName name="_AtRisk_SimSetting_MacroRecalculationBehavior">0</definedName>
    <definedName name="_AtRisk_SimSetting_RandomNumberGenerator">0</definedName>
    <definedName name="_AtRisk_SimSetting_ReportOptionCustomItemsCount">0</definedName>
    <definedName name="_AtRisk_SimSetting_ReportOptionDataMode">1</definedName>
    <definedName name="_AtRisk_SimSetting_ReportOptionReportMultiSimType">1</definedName>
    <definedName name="_AtRisk_SimSetting_ReportOptionReportPlacement">1</definedName>
    <definedName name="_AtRisk_SimSetting_ReportOptionReportSelection">257</definedName>
    <definedName name="_AtRisk_SimSetting_ReportOptionReportsFileType">1</definedName>
    <definedName name="_AtRisk_SimSetting_ReportOptionSelectiveQR">FALSE</definedName>
    <definedName name="_AtRisk_SimSetting_ReportsList">257</definedName>
    <definedName name="_AtRisk_SimSetting_ShowSimulationProgressWindow">TRUE</definedName>
    <definedName name="_AtRisk_SimSetting_SimNameCount">0</definedName>
    <definedName name="_AtRisk_SimSetting_SmartSensitivityAnalysisEnabled">TRUE</definedName>
    <definedName name="_AtRisk_SimSetting_StatisticFunctionUpdating">1</definedName>
    <definedName name="_AtRisk_SimSetting_StdRecalcActiveSimulationNumber">1</definedName>
    <definedName name="_AtRisk_SimSetting_StdRecalcBehavior">1</definedName>
    <definedName name="_AtRisk_SimSetting_StdRecalcWithoutRiskStatic">0</definedName>
    <definedName name="_AtRisk_SimSetting_StdRecalcWithoutRiskStaticPercentile">0.5</definedName>
    <definedName name="_Dist_Values" hidden="1">#REF!</definedName>
    <definedName name="_Fill" hidden="1">#REF!</definedName>
    <definedName name="_xlnm._FilterDatabase" localSheetId="0" hidden="1">'DPW1'!$B$5:$AM$48</definedName>
    <definedName name="_xlnm._FilterDatabase" localSheetId="2" hidden="1">'DPW2'!$B$5:$J$49</definedName>
    <definedName name="_xlnm._FilterDatabase" localSheetId="4" hidden="1">'DPW3'!$A$5:$I$134</definedName>
    <definedName name="_xlnm._FilterDatabase" localSheetId="1" hidden="1">DPWW1!$A$5:$V$64</definedName>
    <definedName name="_xlnm._FilterDatabase" localSheetId="3" hidden="1">DPWW2!$A$7:$AS$53</definedName>
    <definedName name="_xlnm._FilterDatabase" localSheetId="5" hidden="1">DPWW3!$A$6:$AX$150</definedName>
    <definedName name="_Key1" hidden="1">#REF!</definedName>
    <definedName name="_Key2" hidden="1">#REF!</definedName>
    <definedName name="_net1" hidden="1">{"NET",#N/A,FALSE,"401C11"}</definedName>
    <definedName name="_net2" hidden="1">{"NET",#N/A,FALSE,"401C11"}</definedName>
    <definedName name="_Order1">255</definedName>
    <definedName name="_Order2">255</definedName>
    <definedName name="_Sort" hidden="1">#REF!</definedName>
    <definedName name="a" hidden="1">{"CHARGE",#N/A,FALSE,"401C11"}</definedName>
    <definedName name="aa" hidden="1">{"CHARGE",#N/A,FALSE,"401C11"}</definedName>
    <definedName name="aaa" hidden="1">{"CHARGE",#N/A,FALSE,"401C11"}</definedName>
    <definedName name="aaaa" hidden="1">{"CHARGE",#N/A,FALSE,"401C11"}</definedName>
    <definedName name="aaaaaa" hidden="1">{"mass bal",#N/A,FALSE,"Standard_mass_bal_template";"ied sheet",#N/A,FALSE,"Standard_mass_bal_template"}</definedName>
    <definedName name="aawd" hidden="1">{"mass bal",#N/A,FALSE,"Standard_mass_bal_template";"ied sheet",#N/A,FALSE,"Standard_mass_bal_template"}</definedName>
    <definedName name="abc" hidden="1">{"NET",#N/A,FALSE,"401C11"}</definedName>
    <definedName name="AccessDatabase" hidden="1">"C:\Budgets\2003\NM and VS BP forecast 2003 NM37 VS197 311002 v1.mdb"</definedName>
    <definedName name="adbr" hidden="1">{"CHARGE",#N/A,FALSE,"401C11"}</definedName>
    <definedName name="ADFGDSFG" hidden="1">{"mass bal",#N/A,FALSE,"Standard_mass_bal_template";"ied sheet",#N/A,FALSE,"Standard_mass_bal_template"}</definedName>
    <definedName name="ADFGDSFG1" hidden="1">{"mass bal",#N/A,FALSE,"Standard_mass_bal_template";"ied sheet",#N/A,FALSE,"Standard_mass_bal_template"}</definedName>
    <definedName name="adqwdewf" hidden="1">{"mass bal",#N/A,FALSE,"Standard_mass_bal_template";"ied sheet",#N/A,FALSE,"Standard_mass_bal_template"}</definedName>
    <definedName name="anscount" hidden="1">1</definedName>
    <definedName name="App1bdata">#REF!</definedName>
    <definedName name="App1bIDnrs">#REF!</definedName>
    <definedName name="App1data">#REF!</definedName>
    <definedName name="App1IDnrs">#REF!</definedName>
    <definedName name="as" hidden="1">{"mass bal",#N/A,FALSE,"Standard_mass_bal_template";"ied sheet",#N/A,FALSE,"Standard_mass_bal_template"}</definedName>
    <definedName name="AS2DocOpenMode" hidden="1">"AS2DocumentEdit"</definedName>
    <definedName name="asd" hidden="1">{"mass bal",#N/A,FALSE,"Standard_mass_bal_template";"ied sheet",#N/A,FALSE,"Standard_mass_bal_template"}</definedName>
    <definedName name="asdasd" hidden="1">{"mass bal",#N/A,FALSE,"Standard_mass_bal_template";"ied sheet",#N/A,FALSE,"Standard_mass_bal_template"}</definedName>
    <definedName name="asdasdadfe" hidden="1">{"mass bal",#N/A,FALSE,"Standard_mass_bal_template";"ied sheet",#N/A,FALSE,"Standard_mass_bal_template"}</definedName>
    <definedName name="ASdddd" hidden="1">{"mass bal",#N/A,FALSE,"Standard_mass_bal_template";"ied sheet",#N/A,FALSE,"Standard_mass_bal_template"}</definedName>
    <definedName name="b" hidden="1">{"CHARGE",#N/A,FALSE,"401C11"}</definedName>
    <definedName name="B_NFIN_All">#REF!</definedName>
    <definedName name="bcefcref" hidden="1">{"mass bal",#N/A,FALSE,"Standard_mass_bal_template";"ied sheet",#N/A,FALSE,"Standard_mass_bal_template"}</definedName>
    <definedName name="BIC_Staging_unloaded" localSheetId="5">OFFSET(#REF!, 0, 0, COUNTA(#REF!), COUNTA(#REF!))</definedName>
    <definedName name="BIC_Staging_unloaded">OFFSET(#REF!, 0, 0, COUNTA(#REF!), COUNTA(#REF!))</definedName>
    <definedName name="BIC_Staging_unloaded_header">#REF!</definedName>
    <definedName name="BMGHIndex" hidden="1">"O"</definedName>
    <definedName name="bnmbmbm" hidden="1">{"mass bal",#N/A,FALSE,"Standard_mass_bal_template";"ied sheet",#N/A,FALSE,"Standard_mass_bal_template"}</definedName>
    <definedName name="bobohe" hidden="1">{"mass bal",#N/A,FALSE,"Standard_mass_bal_template";"ied sheet",#N/A,FALSE,"Standard_mass_bal_template"}</definedName>
    <definedName name="BW_FIN_All">#REF!</definedName>
    <definedName name="BWW_FIN_All">#REF!</definedName>
    <definedName name="C_ISF">#REF!</definedName>
    <definedName name="C_Leakage">#REF!</definedName>
    <definedName name="C_MRepair">#REF!</definedName>
    <definedName name="C_PCC">#REF!</definedName>
    <definedName name="C_PI">#REF!</definedName>
    <definedName name="C_PSR">#REF!</definedName>
    <definedName name="C_RSFinS">#REF!</definedName>
    <definedName name="C_RSRinD">#REF!</definedName>
    <definedName name="C_SC">#REF!</definedName>
    <definedName name="C_TWC">#REF!</definedName>
    <definedName name="C_UOutage">#REF!</definedName>
    <definedName name="C_WQC">#REF!</definedName>
    <definedName name="C_WSI">#REF!</definedName>
    <definedName name="calcs" hidden="1">{"mass bal",#N/A,FALSE,"Standard_mass_bal_template";"ied sheet",#N/A,FALSE,"Standard_mass_bal_template"}</definedName>
    <definedName name="change1" hidden="1">{"CHARGE",#N/A,FALSE,"401C11"}</definedName>
    <definedName name="charge" hidden="1">{"CHARGE",#N/A,FALSE,"401C11"}</definedName>
    <definedName name="ChK_Tol">#REF!</definedName>
    <definedName name="CIQWBGuid" hidden="1">"0f0259b9-6046-41aa-ac9c-7befc2576c88"</definedName>
    <definedName name="da" hidden="1">#REF!</definedName>
    <definedName name="dddzv" hidden="1">{#N/A,#N/A,FALSE,"Summary";#N/A,#N/A,FALSE,"Admin";#N/A,#N/A,FALSE,"Medical";#N/A,#N/A,FALSE,"Pharmaco";#N/A,#N/A,FALSE,"Regulatory";#N/A,#N/A,FALSE,"Biometrics";#N/A,#N/A,FALSE,"Med Info";#N/A,#N/A,FALSE,"Proj Man";#N/A,#N/A,FALSE,"Pharm Dev";#N/A,#N/A,FALSE,"QA";#N/A,#N/A,FALSE,"Preclinical"}</definedName>
    <definedName name="df" hidden="1">{"mass bal",#N/A,FALSE,"Standard_mass_bal_template";"ied sheet",#N/A,FALSE,"Standard_mass_bal_template"}</definedName>
    <definedName name="dfgdfgd" hidden="1">{"mass bal",#N/A,FALSE,"Standard_mass_bal_template";"ied sheet",#N/A,FALSE,"Standard_mass_bal_template"}</definedName>
    <definedName name="dfgdfgdg" hidden="1">{"mass bal",#N/A,FALSE,"Standard_mass_bal_template";"ied sheet",#N/A,FALSE,"Standard_mass_bal_template"}</definedName>
    <definedName name="dfgdfgdgd" hidden="1">{"mass bal",#N/A,FALSE,"Standard_mass_bal_template";"ied sheet",#N/A,FALSE,"Standard_mass_bal_template"}</definedName>
    <definedName name="dfgdg" hidden="1">{"mass bal",#N/A,FALSE,"Standard_mass_bal_template";"ied sheet",#N/A,FALSE,"Standard_mass_bal_template"}</definedName>
    <definedName name="dfgdgdfd" hidden="1">{"mass bal",#N/A,FALSE,"Standard_mass_bal_template";"ied sheet",#N/A,FALSE,"Standard_mass_bal_template"}</definedName>
    <definedName name="dfgdgdfgdfg" hidden="1">{"mass bal",#N/A,FALSE,"Standard_mass_bal_template";"ied sheet",#N/A,FALSE,"Standard_mass_bal_template"}</definedName>
    <definedName name="dfgdgdfgdg" hidden="1">{"mass bal",#N/A,FALSE,"Standard_mass_bal_template";"ied sheet",#N/A,FALSE,"Standard_mass_bal_template"}</definedName>
    <definedName name="dfgdgdgdfg" hidden="1">{"mass bal",#N/A,FALSE,"Standard_mass_bal_template";"ied sheet",#N/A,FALSE,"Standard_mass_bal_template"}</definedName>
    <definedName name="dgdgddg" hidden="1">{"mass bal",#N/A,FALSE,"Standard_mass_bal_template";"ied sheet",#N/A,FALSE,"Standard_mass_bal_template"}</definedName>
    <definedName name="dgdgdfgdfgdgdg" hidden="1">{"mass bal",#N/A,FALSE,"Standard_mass_bal_template";"ied sheet",#N/A,FALSE,"Standard_mass_bal_template"}</definedName>
    <definedName name="dog" hidden="1">{"NET",#N/A,FALSE,"401C11"}</definedName>
    <definedName name="dsad" hidden="1">{"mass bal",#N/A,FALSE,"Standard_mass_bal_template";"ied sheet",#N/A,FALSE,"Standard_mass_bal_template"}</definedName>
    <definedName name="dsfds" hidden="1">{"mass bal",#N/A,FALSE,"Standard_mass_bal_template";"ied sheet",#N/A,FALSE,"Standard_mass_bal_template"}</definedName>
    <definedName name="er" hidden="1">{"mass bal",#N/A,FALSE,"Standard_mass_bal_template";"ied sheet",#N/A,FALSE,"Standard_mass_bal_template"}</definedName>
    <definedName name="ERTERT" hidden="1">{"mass bal",#N/A,FALSE,"Standard_mass_bal_template";"ied sheet",#N/A,FALSE,"Standard_mass_bal_template"}</definedName>
    <definedName name="ERTERTERT" hidden="1">{"mass bal",#N/A,FALSE,"Standard_mass_bal_template";"ied sheet",#N/A,FALSE,"Standard_mass_bal_template"}</definedName>
    <definedName name="EV__LASTREFTIME__" hidden="1">40339.4799074074</definedName>
    <definedName name="Expired" hidden="1">FALSE</definedName>
    <definedName name="F" localSheetId="10">{"bal",#N/A,FALSE,"working papers";"income",#N/A,FALSE,"working papers"}</definedName>
    <definedName name="F" localSheetId="11">{"bal",#N/A,FALSE,"working papers";"income",#N/A,FALSE,"working papers"}</definedName>
    <definedName name="F">{"bal",#N/A,FALSE,"working papers";"income",#N/A,FALSE,"working papers"}</definedName>
    <definedName name="fdraf" localSheetId="10">{"bal",#N/A,FALSE,"working papers";"income",#N/A,FALSE,"working papers"}</definedName>
    <definedName name="fdraf" localSheetId="11">{"bal",#N/A,FALSE,"working papers";"income",#N/A,FALSE,"working papers"}</definedName>
    <definedName name="fdraf">{"bal",#N/A,FALSE,"working papers";"income",#N/A,FALSE,"working papers"}</definedName>
    <definedName name="Fdraft" localSheetId="10">{"bal",#N/A,FALSE,"working papers";"income",#N/A,FALSE,"working papers"}</definedName>
    <definedName name="Fdraft" localSheetId="11">{"bal",#N/A,FALSE,"working papers";"income",#N/A,FALSE,"working papers"}</definedName>
    <definedName name="Fdraft">{"bal",#N/A,FALSE,"working papers";"income",#N/A,FALSE,"working papers"}</definedName>
    <definedName name="fgdgdfgfdgfdg" hidden="1">{"mass bal",#N/A,FALSE,"Standard_mass_bal_template";"ied sheet",#N/A,FALSE,"Standard_mass_bal_template"}</definedName>
    <definedName name="fh" hidden="1">{"mass bal",#N/A,FALSE,"Standard_mass_bal_template";"ied sheet",#N/A,FALSE,"Standard_mass_bal_template"}</definedName>
    <definedName name="Foutput" hidden="1">#REF!</definedName>
    <definedName name="fsdfffd" hidden="1">#REF!</definedName>
    <definedName name="fsdfsd" hidden="1">#REF!</definedName>
    <definedName name="fsfds" hidden="1">#REF!</definedName>
    <definedName name="fsfsd" hidden="1">#REF!</definedName>
    <definedName name="gegefgef" hidden="1">{"mass bal",#N/A,FALSE,"Standard_mass_bal_template";"ied sheet",#N/A,FALSE,"Standard_mass_bal_template"}</definedName>
    <definedName name="gegefgeh" hidden="1">{"mass bal",#N/A,FALSE,"Standard_mass_bal_template";"ied sheet",#N/A,FALSE,"Standard_mass_bal_template"}</definedName>
    <definedName name="gfff" hidden="1">{"CHARGE",#N/A,FALSE,"401C11"}</definedName>
    <definedName name="gg" hidden="1">{"mass bal",#N/A,FALSE,"Standard_mass_bal_template";"ied sheet",#N/A,FALSE,"Standard_mass_bal_template"}</definedName>
    <definedName name="gh" hidden="1">{"mass bal",#N/A,FALSE,"Standard_mass_bal_template";"ied sheet",#N/A,FALSE,"Standard_mass_bal_template"}</definedName>
    <definedName name="gkgkjg" hidden="1">{"mass bal",#N/A,FALSE,"Standard_mass_bal_template";"ied sheet",#N/A,FALSE,"Standard_mass_bal_template"}</definedName>
    <definedName name="gross" hidden="1">{"GROSS",#N/A,FALSE,"401C11"}</definedName>
    <definedName name="gross1" hidden="1">{"GROSS",#N/A,FALSE,"401C11"}</definedName>
    <definedName name="grtg" hidden="1">{"mass bal",#N/A,FALSE,"Standard_mass_bal_template";"ied sheet",#N/A,FALSE,"Standard_mass_bal_template"}</definedName>
    <definedName name="h" hidden="1">{"mass bal",#N/A,FALSE,"Standard_mass_bal_template";"ied sheet",#N/A,FALSE,"Standard_mass_bal_template"}</definedName>
    <definedName name="hahaha" hidden="1">{"mass bal",#N/A,FALSE,"Standard_mass_bal_template";"ied sheet",#N/A,FALSE,"Standard_mass_bal_template"}</definedName>
    <definedName name="hasdfjklhklj" hidden="1">{"NET",#N/A,FALSE,"401C11"}</definedName>
    <definedName name="help" hidden="1">{"CHARGE",#N/A,FALSE,"401C11"}</definedName>
    <definedName name="hfhfghfg" hidden="1">{"mass bal",#N/A,FALSE,"Standard_mass_bal_template";"ied sheet",#N/A,FALSE,"Standard_mass_bal_template"}</definedName>
    <definedName name="hghghhj" hidden="1">{"CHARGE",#N/A,FALSE,"401C11"}</definedName>
    <definedName name="HTML_CodePage" hidden="1">1252</definedName>
    <definedName name="HTML_Control" hidden="1">{"'Trust by name'!$A$6:$E$350","'Trust by name'!$A$1:$D$348"}</definedName>
    <definedName name="HTML_Description" hidden="1">""</definedName>
    <definedName name="HTML_Email" hidden="1">""</definedName>
    <definedName name="HTML_Header" hidden="1">"Trust by name"</definedName>
    <definedName name="HTML_LastUpdate" hidden="1">"22/03/2001"</definedName>
    <definedName name="HTML_LineAfter" hidden="1">FALSE</definedName>
    <definedName name="HTML_LineBefore" hidden="1">FALSE</definedName>
    <definedName name="HTML_Name" hidden="1">"OISIII"</definedName>
    <definedName name="HTML_OBDlg2" hidden="1">TRUE</definedName>
    <definedName name="HTML_OBDlg4" hidden="1">TRUE</definedName>
    <definedName name="HTML_OS" hidden="1">0</definedName>
    <definedName name="HTML_PathFile" hidden="1">"G:\ACTIVITY\HELP\DTPANIC\2001-02\MyHTML.htm"</definedName>
    <definedName name="HTML_Title" hidden="1">"Section 1"</definedName>
    <definedName name="ii" hidden="1">{"mass bal",#N/A,FALSE,"Standard_mass_bal_template";"ied sheet",#N/A,FALSE,"Standard_mass_bal_template"}</definedName>
    <definedName name="io" hidden="1">{"mass bal",#N/A,FALSE,"Standard_mass_bal_template";"ied sheet",#N/A,FALSE,"Standard_mass_bal_template"}</definedName>
    <definedName name="IQ_CH">110000</definedName>
    <definedName name="IQ_CQ">5000</definedName>
    <definedName name="IQ_CY">10000</definedName>
    <definedName name="IQ_DAILY">500000</definedName>
    <definedName name="IQ_DNTM">700000</definedName>
    <definedName name="IQ_EXPENSE_CODE_">80019595006</definedName>
    <definedName name="IQ_FH">100000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LATESTK">1000</definedName>
    <definedName name="IQ_LATESTQ">500</definedName>
    <definedName name="IQ_LTM">2000</definedName>
    <definedName name="IQ_LTMMONTH">120000</definedName>
    <definedName name="IQ_MONTH">15000</definedName>
    <definedName name="IQ_MTD">800000</definedName>
    <definedName name="IQ_NAMES_REVISION_DATE_">41366.3748958333</definedName>
    <definedName name="IQ_NTM">6000</definedName>
    <definedName name="IQ_QTD">750000</definedName>
    <definedName name="IQ_TODAY">0</definedName>
    <definedName name="IQ_WEEK">50000</definedName>
    <definedName name="IQ_YTD">3000</definedName>
    <definedName name="IQ_YTDMONTH">130000</definedName>
    <definedName name="IUOU" hidden="1">{"mass bal",#N/A,FALSE,"Standard_mass_bal_template";"ied sheet",#N/A,FALSE,"Standard_mass_bal_template"}</definedName>
    <definedName name="JFELL" hidden="1">#REF!</definedName>
    <definedName name="jgfj" hidden="1">{"mass bal",#N/A,FALSE,"Standard_mass_bal_template";"ied sheet",#N/A,FALSE,"Standard_mass_bal_template"}</definedName>
    <definedName name="jj" hidden="1">{"mass bal",#N/A,FALSE,"Standard_mass_bal_template";"ied sheet",#N/A,FALSE,"Standard_mass_bal_template"}</definedName>
    <definedName name="kj" hidden="1">{"mass bal",#N/A,FALSE,"Standard_mass_bal_template";"ied sheet",#N/A,FALSE,"Standard_mass_bal_template"}</definedName>
    <definedName name="kk" hidden="1">{"mass bal",#N/A,FALSE,"Standard_mass_bal_template";"ied sheet",#N/A,FALSE,"Standard_mass_bal_template"}</definedName>
    <definedName name="limcount" hidden="1">1</definedName>
    <definedName name="ListOffset" hidden="1">1</definedName>
    <definedName name="Mass._b_ful." hidden="1">{"mass bal",#N/A,FALSE,"Standard_mass_bal_template";"ied sheet",#N/A,FALSE,"Standard_mass_bal_template"}</definedName>
    <definedName name="name2" hidden="1">{"mass bal",#N/A,FALSE,"Standard_mass_bal_template";"ied sheet",#N/A,FALSE,"Standard_mass_bal_template"}</definedName>
    <definedName name="namechange" hidden="1">{"mass bal",#N/A,FALSE,"Standard_mass_bal_template";"ied sheet",#N/A,FALSE,"Standard_mass_bal_template"}</definedName>
    <definedName name="new" localSheetId="10" hidden="1">{"bal",#N/A,FALSE,"working papers";"income",#N/A,FALSE,"working papers"}</definedName>
    <definedName name="new" localSheetId="11" hidden="1">{"bal",#N/A,FALSE,"working papers";"income",#N/A,FALSE,"working papers"}</definedName>
    <definedName name="new" hidden="1">{"bal",#N/A,FALSE,"working papers";"income",#N/A,FALSE,"working papers"}</definedName>
    <definedName name="nmbm" hidden="1">{"mass bal",#N/A,FALSE,"Standard_mass_bal_template";"ied sheet",#N/A,FALSE,"Standard_mass_bal_template"}</definedName>
    <definedName name="obxIssuesLog">#REF!</definedName>
    <definedName name="OISIII" hidden="1">#REF!</definedName>
    <definedName name="oo" hidden="1">{"mass bal",#N/A,FALSE,"Standard_mass_bal_template";"ied sheet",#N/A,FALSE,"Standard_mass_bal_template"}</definedName>
    <definedName name="Pct_Tol">#REF!</definedName>
    <definedName name="po" hidden="1">{"mass bal",#N/A,FALSE,"Standard_mass_bal_template";"ied sheet",#N/A,FALSE,"Standard_mass_bal_template"}</definedName>
    <definedName name="pp" hidden="1">{"mass bal",#N/A,FALSE,"Standard_mass_bal_template";"ied sheet",#N/A,FALSE,"Standard_mass_bal_template"}</definedName>
    <definedName name="ProfileInps">#REF!</definedName>
    <definedName name="qfx" hidden="1">{"NET",#N/A,FALSE,"401C11"}</definedName>
    <definedName name="qq" hidden="1">{"mass bal",#N/A,FALSE,"Standard_mass_bal_template";"ied sheet",#N/A,FALSE,"Standard_mass_bal_template"}</definedName>
    <definedName name="qqfxlBookCalcMode" hidden="1">-4105</definedName>
    <definedName name="qqfxlCalcReset" hidden="1">FALSE</definedName>
    <definedName name="qqfxlCalculateOnOpen" hidden="1">FALSE</definedName>
    <definedName name="qqfxlFullBoth" hidden="1">TRUE</definedName>
    <definedName name="qqfxlManualBoth" hidden="1">FALSE</definedName>
    <definedName name="qqfxlSheetsBoth" hidden="1">TRUE</definedName>
    <definedName name="qwefqefa" hidden="1">#REF!</definedName>
    <definedName name="qxqx" hidden="1">{"mass bal",#N/A,FALSE,"Standard_mass_bal_template";"ied sheet",#N/A,FALSE,"Standard_mass_bal_template"}</definedName>
    <definedName name="real" hidden="1">#REF!</definedName>
    <definedName name="regre" hidden="1">{"mass bal",#N/A,FALSE,"Standard_mass_bal_template";"ied sheet",#N/A,FALSE,"Standard_mass_bal_template"}</definedName>
    <definedName name="RiskAfterRecalcMacro">""</definedName>
    <definedName name="RiskAfterSimMacro">""</definedName>
    <definedName name="RiskBeforeRecalcMacro">""</definedName>
    <definedName name="RiskBeforeSimMacro">""</definedName>
    <definedName name="RiskCollectDistributionSamples">2</definedName>
    <definedName name="RiskFixedSeed">1</definedName>
    <definedName name="RiskHasSettings">5</definedName>
    <definedName name="RiskMinimizeOnStart">FALSE</definedName>
    <definedName name="RiskMonitorConvergence">FALSE</definedName>
    <definedName name="RiskMultipleCPUSupportEnabled">TRUE</definedName>
    <definedName name="RiskNumIterations">1000</definedName>
    <definedName name="RiskNumSimulations">1</definedName>
    <definedName name="RiskPauseOnError">FALSE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tandardRecalc">2</definedName>
    <definedName name="RiskUpdateDisplay">FALSE</definedName>
    <definedName name="RiskUseDifferentSeedForEachSim">FALSE</definedName>
    <definedName name="RiskUseFixedSeed">FALSE</definedName>
    <definedName name="RiskUseMultipleCPUs">TRUE</definedName>
    <definedName name="rngAcronym">'DPB1'!$B$8</definedName>
    <definedName name="rr" hidden="1">{"mass bal",#N/A,FALSE,"Standard_mass_bal_template";"ied sheet",#N/A,FALSE,"Standard_mass_bal_template"}</definedName>
    <definedName name="rt" hidden="1">{"mass bal",#N/A,FALSE,"Standard_mass_bal_template";"ied sheet",#N/A,FALSE,"Standard_mass_bal_template"}</definedName>
    <definedName name="rtretert" hidden="1">{"mass bal",#N/A,FALSE,"Standard_mass_bal_template";"ied sheet",#N/A,FALSE,"Standard_mass_bal_template"}</definedName>
    <definedName name="rytry" hidden="1">{"NET",#N/A,FALSE,"401C11"}</definedName>
    <definedName name="sada" hidden="1">{"mass bal",#N/A,FALSE,"Standard_mass_bal_template";"ied sheet",#N/A,FALSE,"Standard_mass_bal_template"}</definedName>
    <definedName name="SAPBEXhrIndnt" hidden="1">"Wide"</definedName>
    <definedName name="SAPBEXrevision">1</definedName>
    <definedName name="SAPBEXsysID">"BWB"</definedName>
    <definedName name="SAPBEXwbID">"49ZLUKBQR0WG29D9LLI3IBIIT"</definedName>
    <definedName name="SAPsysID" hidden="1">"708C5W7SBKP804JT78WJ0JNKI"</definedName>
    <definedName name="SAPwbID" hidden="1">"ARS"</definedName>
    <definedName name="sdf" hidden="1">{"mass bal",#N/A,FALSE,"Standard_mass_bal_template";"ied sheet",#N/A,FALSE,"Standard_mass_bal_template"}</definedName>
    <definedName name="sencount" hidden="1">1</definedName>
    <definedName name="sfd" hidden="1">{"mass bal",#N/A,FALSE,"Standard_mass_bal_template";"ied sheet",#N/A,FALSE,"Standard_mass_bal_template"}</definedName>
    <definedName name="sort" hidden="1">#REF!</definedName>
    <definedName name="ss" hidden="1">{"mass bal",#N/A,FALSE,"Standard_mass_bal_template";"ied sheet",#N/A,FALSE,"Standard_mass_bal_template"}</definedName>
    <definedName name="sss" hidden="1">{"mass bal",#N/A,FALSE,"Standard_mass_bal_template";"ied sheet",#N/A,FALSE,"Standard_mass_bal_template"}</definedName>
    <definedName name="ssss" hidden="1">{"mass bal",#N/A,FALSE,"Standard_mass_bal_template";"ied sheet",#N/A,FALSE,"Standard_mass_bal_template"}</definedName>
    <definedName name="ssssss" hidden="1">{"mass bal",#N/A,FALSE,"Standard_mass_bal_template";"ied sheet",#N/A,FALSE,"Standard_mass_bal_template"}</definedName>
    <definedName name="Supply_demand_balance_scheme_classification">#REF!</definedName>
    <definedName name="Table3.4" hidden="1">{"CHARGE",#N/A,FALSE,"401C11"}</definedName>
    <definedName name="tertret" hidden="1">{"mass bal",#N/A,FALSE,"Standard_mass_bal_template";"ied sheet",#N/A,FALSE,"Standard_mass_bal_template"}</definedName>
    <definedName name="Test23" hidden="1">{"NET",#N/A,FALSE,"401C11"}</definedName>
    <definedName name="tokpi" hidden="1">{"mass bal",#N/A,FALSE,"Standard_mass_bal_template";"ied sheet",#N/A,FALSE,"Standard_mass_bal_template"}</definedName>
    <definedName name="tpff" hidden="1">{"mass bal",#N/A,FALSE,"Standard_mass_bal_template";"ied sheet",#N/A,FALSE,"Standard_mass_bal_template"}</definedName>
    <definedName name="trdhtr" hidden="1">#REF!</definedName>
    <definedName name="Trk_Tol">#REF!</definedName>
    <definedName name="tt" hidden="1">{"mass bal",#N/A,FALSE,"Standard_mass_bal_template";"ied sheet",#N/A,FALSE,"Standard_mass_bal_template"}</definedName>
    <definedName name="tty" hidden="1">{"mass bal",#N/A,FALSE,"Standard_mass_bal_template";"ied sheet",#N/A,FALSE,"Standard_mass_bal_template"}</definedName>
    <definedName name="UIOUIO" hidden="1">{"mass bal",#N/A,FALSE,"Standard_mass_bal_template";"ied sheet",#N/A,FALSE,"Standard_mass_bal_template"}</definedName>
    <definedName name="UIOUIOUIOUIOU" hidden="1">{"mass bal",#N/A,FALSE,"Standard_mass_bal_template";"ied sheet",#N/A,FALSE,"Standard_mass_bal_template"}</definedName>
    <definedName name="UIOUIOUOIUIO" hidden="1">{"mass bal",#N/A,FALSE,"Standard_mass_bal_template";"ied sheet",#N/A,FALSE,"Standard_mass_bal_template"}</definedName>
    <definedName name="UIOUIOUOIUOUOU" hidden="1">{"mass bal",#N/A,FALSE,"Standard_mass_bal_template";"ied sheet",#N/A,FALSE,"Standard_mass_bal_template"}</definedName>
    <definedName name="UIOUIOUOUIO" hidden="1">{"mass bal",#N/A,FALSE,"Standard_mass_bal_template";"ied sheet",#N/A,FALSE,"Standard_mass_bal_template"}</definedName>
    <definedName name="UIOUO" hidden="1">{"mass bal",#N/A,FALSE,"Standard_mass_bal_template";"ied sheet",#N/A,FALSE,"Standard_mass_bal_template"}</definedName>
    <definedName name="UIOUOIUOUIOUIO" hidden="1">{"mass bal",#N/A,FALSE,"Standard_mass_bal_template";"ied sheet",#N/A,FALSE,"Standard_mass_bal_template"}</definedName>
    <definedName name="UIOUOOUI" hidden="1">{"mass bal",#N/A,FALSE,"Standard_mass_bal_template";"ied sheet",#N/A,FALSE,"Standard_mass_bal_template"}</definedName>
    <definedName name="UIOUOUOUI" hidden="1">{"mass bal",#N/A,FALSE,"Standard_mass_bal_template";"ied sheet",#N/A,FALSE,"Standard_mass_bal_template"}</definedName>
    <definedName name="UOIUIOUIO" hidden="1">{"mass bal",#N/A,FALSE,"Standard_mass_bal_template";"ied sheet",#N/A,FALSE,"Standard_mass_bal_template"}</definedName>
    <definedName name="uu" hidden="1">{"mass bal",#N/A,FALSE,"Standard_mass_bal_template";"ied sheet",#N/A,FALSE,"Standard_mass_bal_template"}</definedName>
    <definedName name="vbc" hidden="1">{"mass bal",#N/A,FALSE,"Standard_mass_bal_template";"ied sheet",#N/A,FALSE,"Standard_mass_bal_template"}</definedName>
    <definedName name="VFSD" hidden="1">{"mass bal",#N/A,FALSE,"Standard_mass_bal_template";"ied sheet",#N/A,FALSE,"Standard_mass_bal_template"}</definedName>
    <definedName name="vqm.lxss_.bal._.ful." hidden="1">{"mass bal",#N/A,FALSE,"Standard_mass_bal_template";"ied sheet",#N/A,FALSE,"Standard_mass_bal_template"}</definedName>
    <definedName name="VVFSD" hidden="1">{"mass bal",#N/A,FALSE,"Standard_mass_bal_template";"ied sheet",#N/A,FALSE,"Standard_mass_bal_template"}</definedName>
    <definedName name="wdwqd" hidden="1">{"mass bal",#N/A,FALSE,"Standard_mass_bal_template";"ied sheet",#N/A,FALSE,"Standard_mass_bal_template"}</definedName>
    <definedName name="wert" hidden="1">{"GROSS",#N/A,FALSE,"401C11"}</definedName>
    <definedName name="werwer" hidden="1">{"mass bal",#N/A,FALSE,"Standard_mass_bal_template";"ied sheet",#N/A,FALSE,"Standard_mass_bal_template"}</definedName>
    <definedName name="wgte" hidden="1">{"mass bal",#N/A,FALSE,"Standard_mass_bal_template";"ied sheet",#N/A,FALSE,"Standard_mass_bal_template"}</definedName>
    <definedName name="wombat" hidden="1">#REF!</definedName>
    <definedName name="wotsthis" hidden="1">{"P&amp;L phased",#N/A,FALSE,"P and L";"Interest phased",#N/A,FALSE,"Interest";"Cshf phased",#N/A,FALSE,"Cashflow";"BSheet phased",#N/A,FALSE,"B Sheet";"Capex phased",#N/A,FALSE,"Capex"}</definedName>
    <definedName name="wrn.A." hidden="1">{#N/A,#N/A,FALSE,"QTR RATIOS - Margin"}</definedName>
    <definedName name="wrn.Calculation._.Sheets." hidden="1">{#N/A,#N/A,FALSE,"Marka Calcs";#N/A,#N/A,FALSE,"Aqaba Calcs";#N/A,#N/A,FALSE,"QAIA Calcs";#N/A,#N/A,FALSE,"Cons Airpo Calcs";#N/A,#N/A,FALSE,"ANS calcs";#N/A,#N/A,FALSE,"QNTC Calcs";#N/A,#N/A,FALSE,"R&amp;S Calcs";#N/A,#N/A,FALSE,"Corp Calcs";#N/A,#N/A,FALSE,"Cons CAA Calcs"}</definedName>
    <definedName name="wrn.calculation._.Sheets2." hidden="1">{#N/A,#N/A,FALSE,"Marka Calcs";#N/A,#N/A,FALSE,"Aqaba Calcs";#N/A,#N/A,FALSE,"QAIA Calcs";#N/A,#N/A,FALSE,"Cons Airpo Calcs";#N/A,#N/A,FALSE,"ANS calcs";#N/A,#N/A,FALSE,"QNTC Calcs";#N/A,#N/A,FALSE,"R&amp;S Calcs";#N/A,#N/A,FALSE,"Corp Calcs";#N/A,#N/A,FALSE,"Cons CAA Calcs"}</definedName>
    <definedName name="wrn.CHARGE." hidden="1">{"CHARGE",#N/A,FALSE,"401C11"}</definedName>
    <definedName name="wrn.GROSS." hidden="1">{"GROSS",#N/A,FALSE,"401C11"}</definedName>
    <definedName name="wrn.mass._.bal._.ful." hidden="1">{"mass bal",#N/A,FALSE,"Standard_mass_bal_template";"ied sheet",#N/A,FALSE,"Standard_mass_bal_template"}</definedName>
    <definedName name="wrn.Monthly._.Reports." hidden="1">{#N/A,#N/A,FALSE,"Summary";#N/A,#N/A,FALSE,"Admin";#N/A,#N/A,FALSE,"Medical";#N/A,#N/A,FALSE,"Pharmaco";#N/A,#N/A,FALSE,"Regulatory";#N/A,#N/A,FALSE,"Biometrics";#N/A,#N/A,FALSE,"Med Info";#N/A,#N/A,FALSE,"Proj Man";#N/A,#N/A,FALSE,"Pharm Dev";#N/A,#N/A,FALSE,"QA";#N/A,#N/A,FALSE,"Preclinical"}</definedName>
    <definedName name="wrn.NET." hidden="1">{"NET",#N/A,FALSE,"401C11"}</definedName>
    <definedName name="wrn.papersdraft" localSheetId="10">{"bal",#N/A,FALSE,"working papers";"income",#N/A,FALSE,"working papers"}</definedName>
    <definedName name="wrn.papersdraft" localSheetId="11">{"bal",#N/A,FALSE,"working papers";"income",#N/A,FALSE,"working papers"}</definedName>
    <definedName name="wrn.papersdraft">{"bal",#N/A,FALSE,"working papers";"income",#N/A,FALSE,"working papers"}</definedName>
    <definedName name="wrn.Print._.5._.and._.12." hidden="1">{"EBIT 5",#N/A,FALSE,"EBIT";"NPAT 5",#N/A,FALSE,"EBIT";"EBITDA 5",#N/A,FALSE,"EBIT";"INTEREST 5",#N/A,FALSE,"EBIT";"TAX 5",#N/A,FALSE,"EBIT";"MI 5",#N/A,FALSE,"EBIT";"3G 5",#N/A,FALSE,"EBIT";"E-Com 5",#N/A,FALSE,"EBIT";"EBIT 12",#N/A,FALSE,"EBIT";"NPAT 12",#N/A,FALSE,"EBIT";"EBITDA 12",#N/A,FALSE,"EBIT";"INTEREST 12",#N/A,FALSE,"EBIT";"TAX 12",#N/A,FALSE,"EBIT";"MI 12",#N/A,FALSE,"EBIT"}</definedName>
    <definedName name="wrn.Print._.Phased." hidden="1">{"P&amp;L phased",#N/A,FALSE,"P and L";"Interest phased",#N/A,FALSE,"Interest";"Cshf phased",#N/A,FALSE,"Cashflow";"BSheet phased",#N/A,FALSE,"B Sheet";"Capex phased",#N/A,FALSE,"Capex"}</definedName>
    <definedName name="wrn.Results._.and._.Summary." hidden="1">{#N/A,#N/A,FALSE,"Marka Results";#N/A,#N/A,FALSE,"Aqaba Results";#N/A,#N/A,FALSE,"QAIA Results";#N/A,#N/A,FALSE,"Cons Airports Results";#N/A,#N/A,FALSE,"ANS Results";#N/A,#N/A,FALSE,"QNTC Results";#N/A,#N/A,FALSE,"R&amp;S Results";#N/A,#N/A,FALSE,"Corporate results";#N/A,#N/A,FALSE,"Cons CAA Results";#N/A,#N/A,FALSE,"Summary"}</definedName>
    <definedName name="wrn.wpapers." localSheetId="10">{"bal",#N/A,FALSE,"working papers";"income",#N/A,FALSE,"working papers"}</definedName>
    <definedName name="wrn.wpapers." localSheetId="11">{"bal",#N/A,FALSE,"working papers";"income",#N/A,FALSE,"working papers"}</definedName>
    <definedName name="wrn.wpapers.">{"bal",#N/A,FALSE,"working papers";"income",#N/A,FALSE,"working papers"}</definedName>
    <definedName name="ww" hidden="1">{"mass bal",#N/A,FALSE,"Standard_mass_bal_template";"ied sheet",#N/A,FALSE,"Standard_mass_bal_template"}</definedName>
    <definedName name="www" hidden="1">{"mass bal",#N/A,FALSE,"Standard_mass_bal_template";"ied sheet",#N/A,FALSE,"Standard_mass_bal_template"}</definedName>
    <definedName name="wwww" hidden="1">{"mass bal",#N/A,FALSE,"Standard_mass_bal_template";"ied sheet",#N/A,FALSE,"Standard_mass_bal_template"}</definedName>
    <definedName name="wwwwwww" hidden="1">{"mass bal",#N/A,FALSE,"Standard_mass_bal_template";"ied sheet",#N/A,FALSE,"Standard_mass_bal_template"}</definedName>
    <definedName name="xc" hidden="1">{"mass bal",#N/A,FALSE,"Standard_mass_bal_template";"ied sheet",#N/A,FALSE,"Standard_mass_bal_template"}</definedName>
    <definedName name="xv" hidden="1">{"mass bal",#N/A,FALSE,"Standard_mass_bal_template";"ied sheet",#N/A,FALSE,"Standard_mass_bal_template"}</definedName>
    <definedName name="xxx" hidden="1">{"CHARGE",#N/A,FALSE,"401C11"}</definedName>
    <definedName name="xyzzyz" hidden="1">{"mass bal",#N/A,FALSE,"Standard_mass_bal_template";"ied sheet",#N/A,FALSE,"Standard_mass_bal_template"}</definedName>
    <definedName name="yui" hidden="1">{"mass bal",#N/A,FALSE,"Standard_mass_bal_template";"ied sheet",#N/A,FALSE,"Standard_mass_bal_template"}</definedName>
    <definedName name="yyy" hidden="1">{"GROSS",#N/A,FALSE,"401C11"}</definedName>
    <definedName name="zdf" hidden="1">{"mass bal",#N/A,FALSE,"Standard_mass_bal_template";"ied sheet",#N/A,FALSE,"Standard_mass_bal_template"}</definedName>
    <definedName name="zzz" hidden="1">{"NET",#N/A,FALSE,"401C11"}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157" i="12" l="1"/>
  <c r="AH157" i="12"/>
  <c r="AI156" i="12"/>
  <c r="AH156" i="12"/>
  <c r="AH155" i="12"/>
  <c r="AI155" i="12" s="1"/>
  <c r="AH154" i="12"/>
  <c r="AI154" i="12" s="1"/>
  <c r="AH153" i="12"/>
  <c r="AI153" i="12" s="1"/>
  <c r="AI152" i="12"/>
  <c r="AH152" i="12"/>
  <c r="AI151" i="12"/>
  <c r="AH151" i="12"/>
  <c r="AI150" i="12"/>
  <c r="AH150" i="12"/>
  <c r="AH149" i="12"/>
  <c r="AI149" i="12" s="1"/>
  <c r="AH148" i="12"/>
  <c r="AI148" i="12" s="1"/>
  <c r="AH147" i="12"/>
  <c r="AI147" i="12" s="1"/>
  <c r="AH146" i="12"/>
  <c r="AI146" i="12" s="1"/>
  <c r="AI145" i="12"/>
  <c r="AH145" i="12"/>
  <c r="AI144" i="12"/>
  <c r="AH144" i="12"/>
  <c r="AH143" i="12"/>
  <c r="AI143" i="12" s="1"/>
  <c r="AH142" i="12"/>
  <c r="AI142" i="12" s="1"/>
  <c r="AH141" i="12"/>
  <c r="AI141" i="12" s="1"/>
  <c r="AH140" i="12"/>
  <c r="AI140" i="12" s="1"/>
  <c r="AI139" i="12"/>
  <c r="AH139" i="12"/>
  <c r="AI138" i="12"/>
  <c r="AH138" i="12"/>
  <c r="AH137" i="12"/>
  <c r="AI137" i="12" s="1"/>
  <c r="AH136" i="12"/>
  <c r="AI136" i="12" s="1"/>
  <c r="AH135" i="12"/>
  <c r="AI135" i="12" s="1"/>
  <c r="AH134" i="12"/>
  <c r="AI134" i="12" s="1"/>
  <c r="AI133" i="12"/>
  <c r="AH133" i="12"/>
  <c r="AI132" i="12"/>
  <c r="AH132" i="12"/>
  <c r="AH131" i="12"/>
  <c r="AI131" i="12" s="1"/>
  <c r="AH130" i="12"/>
  <c r="AI130" i="12" s="1"/>
  <c r="AH129" i="12"/>
  <c r="AI129" i="12" s="1"/>
  <c r="AI128" i="12"/>
  <c r="AH128" i="12"/>
  <c r="AI127" i="12"/>
  <c r="AH127" i="12"/>
  <c r="AI126" i="12"/>
  <c r="AH126" i="12"/>
  <c r="AH125" i="12"/>
  <c r="AI125" i="12" s="1"/>
  <c r="AH124" i="12"/>
  <c r="AI124" i="12" s="1"/>
  <c r="AH123" i="12"/>
  <c r="AI123" i="12" s="1"/>
  <c r="AH122" i="12"/>
  <c r="AI122" i="12" s="1"/>
  <c r="AI121" i="12"/>
  <c r="AH121" i="12"/>
  <c r="AI120" i="12"/>
  <c r="AH120" i="12"/>
  <c r="AH119" i="12"/>
  <c r="AI119" i="12" s="1"/>
  <c r="AH118" i="12"/>
  <c r="AI118" i="12" s="1"/>
  <c r="AH117" i="12"/>
  <c r="AI117" i="12" s="1"/>
  <c r="AH116" i="12"/>
  <c r="AI116" i="12" s="1"/>
  <c r="AI115" i="12"/>
  <c r="AH115" i="12"/>
  <c r="AI114" i="12"/>
  <c r="AH114" i="12"/>
  <c r="AH113" i="12"/>
  <c r="AI113" i="12" s="1"/>
  <c r="AH112" i="12"/>
  <c r="AI112" i="12" s="1"/>
  <c r="AH111" i="12"/>
  <c r="AI111" i="12" s="1"/>
  <c r="AH110" i="12"/>
  <c r="AI110" i="12" s="1"/>
  <c r="AI109" i="12"/>
  <c r="AH109" i="12"/>
  <c r="AI108" i="12"/>
  <c r="AH108" i="12"/>
  <c r="AH107" i="12"/>
  <c r="AI107" i="12" s="1"/>
  <c r="AH106" i="12"/>
  <c r="AI106" i="12" s="1"/>
  <c r="AH105" i="12"/>
  <c r="AI105" i="12" s="1"/>
  <c r="AI104" i="12"/>
  <c r="AH104" i="12"/>
  <c r="AI103" i="12"/>
  <c r="AH103" i="12"/>
  <c r="AI102" i="12"/>
  <c r="AH102" i="12"/>
  <c r="AH101" i="12"/>
  <c r="AI101" i="12" s="1"/>
  <c r="AH100" i="12"/>
  <c r="AI100" i="12" s="1"/>
  <c r="AH99" i="12"/>
  <c r="AI99" i="12" s="1"/>
  <c r="AH98" i="12"/>
  <c r="AI98" i="12" s="1"/>
  <c r="AI97" i="12"/>
  <c r="AH97" i="12"/>
  <c r="AI96" i="12"/>
  <c r="AH96" i="12"/>
  <c r="AH95" i="12"/>
  <c r="AI95" i="12" s="1"/>
  <c r="AH94" i="12"/>
  <c r="AI94" i="12" s="1"/>
  <c r="AH93" i="12"/>
  <c r="AI93" i="12" s="1"/>
  <c r="AH92" i="12"/>
  <c r="AI92" i="12" s="1"/>
  <c r="AI91" i="12"/>
  <c r="AH91" i="12"/>
  <c r="AI90" i="12"/>
  <c r="AH90" i="12"/>
  <c r="AH89" i="12"/>
  <c r="AI89" i="12" s="1"/>
  <c r="AH88" i="12"/>
  <c r="AI88" i="12" s="1"/>
  <c r="AH87" i="12"/>
  <c r="AI87" i="12" s="1"/>
  <c r="AI86" i="12"/>
  <c r="AH86" i="12"/>
  <c r="AI85" i="12"/>
  <c r="AH85" i="12"/>
  <c r="AI84" i="12"/>
  <c r="AH84" i="12"/>
  <c r="AI83" i="12"/>
  <c r="AH83" i="12"/>
  <c r="AH82" i="12"/>
  <c r="AI82" i="12" s="1"/>
  <c r="AH81" i="12"/>
  <c r="AI81" i="12" s="1"/>
  <c r="AH80" i="12"/>
  <c r="AI80" i="12" s="1"/>
  <c r="AI79" i="12"/>
  <c r="AH79" i="12"/>
  <c r="AI78" i="12"/>
  <c r="AH78" i="12"/>
  <c r="AI77" i="12"/>
  <c r="AH77" i="12"/>
  <c r="AH76" i="12"/>
  <c r="AI76" i="12" s="1"/>
  <c r="AH75" i="12"/>
  <c r="AI75" i="12" s="1"/>
  <c r="AI74" i="12"/>
  <c r="AH74" i="12"/>
  <c r="AI73" i="12"/>
  <c r="AH73" i="12"/>
  <c r="AI72" i="12"/>
  <c r="AH72" i="12"/>
  <c r="AI71" i="12"/>
  <c r="AH71" i="12"/>
  <c r="AH70" i="12"/>
  <c r="AI70" i="12" s="1"/>
  <c r="A1" i="12" a="1"/>
  <c r="A1" i="12" s="1"/>
  <c r="EA151" i="11"/>
  <c r="DZ151" i="11"/>
  <c r="DY151" i="11"/>
  <c r="DX151" i="11"/>
  <c r="DW151" i="11"/>
  <c r="DV151" i="11"/>
  <c r="DU151" i="11"/>
  <c r="DT151" i="11"/>
  <c r="DS151" i="11"/>
  <c r="DR151" i="11"/>
  <c r="DQ151" i="11"/>
  <c r="DP151" i="11"/>
  <c r="BA151" i="11"/>
  <c r="AZ151" i="11"/>
  <c r="AY151" i="11"/>
  <c r="AX151" i="11"/>
  <c r="AW151" i="11"/>
  <c r="AV151" i="11"/>
  <c r="AU151" i="11"/>
  <c r="AT151" i="11"/>
  <c r="AS151" i="11"/>
  <c r="AR151" i="11"/>
  <c r="AQ151" i="11"/>
  <c r="AP151" i="11"/>
  <c r="AO151" i="11"/>
  <c r="AN151" i="11"/>
  <c r="AM151" i="11"/>
  <c r="AL151" i="11"/>
  <c r="AK151" i="11"/>
  <c r="AJ151" i="11"/>
  <c r="AI151" i="11"/>
  <c r="AH151" i="11"/>
  <c r="AG151" i="11"/>
  <c r="AF151" i="11"/>
  <c r="AE151" i="11"/>
  <c r="AD151" i="11"/>
  <c r="AC151" i="11"/>
  <c r="AB151" i="11"/>
  <c r="AA151" i="11"/>
  <c r="Z151" i="11"/>
  <c r="Y151" i="11"/>
  <c r="X151" i="11"/>
  <c r="W151" i="11"/>
  <c r="V151" i="11"/>
  <c r="U151" i="11"/>
  <c r="T151" i="11"/>
  <c r="S151" i="11"/>
  <c r="R151" i="11"/>
  <c r="Q151" i="11"/>
  <c r="P151" i="11"/>
  <c r="O151" i="11"/>
  <c r="N151" i="11"/>
  <c r="M151" i="11"/>
  <c r="E151" i="11" a="1"/>
  <c r="E151" i="11" s="1"/>
  <c r="EA150" i="11"/>
  <c r="DZ150" i="11"/>
  <c r="DY150" i="11"/>
  <c r="DX150" i="11"/>
  <c r="DW150" i="11"/>
  <c r="DV150" i="11"/>
  <c r="DU150" i="11"/>
  <c r="DT150" i="11"/>
  <c r="DS150" i="11"/>
  <c r="DR150" i="11"/>
  <c r="DQ150" i="11"/>
  <c r="DP150" i="11"/>
  <c r="E150" i="11" a="1"/>
  <c r="E150" i="11" s="1"/>
  <c r="EA149" i="11"/>
  <c r="DZ149" i="11"/>
  <c r="DY149" i="11"/>
  <c r="DX149" i="11"/>
  <c r="DW149" i="11"/>
  <c r="DV149" i="11"/>
  <c r="DU149" i="11"/>
  <c r="DT149" i="11"/>
  <c r="DS149" i="11"/>
  <c r="DR149" i="11"/>
  <c r="DQ149" i="11"/>
  <c r="DP149" i="11"/>
  <c r="E149" i="11" a="1"/>
  <c r="E149" i="11" s="1"/>
  <c r="EA148" i="11"/>
  <c r="DZ148" i="11"/>
  <c r="DY148" i="11"/>
  <c r="DX148" i="11"/>
  <c r="DW148" i="11"/>
  <c r="DV148" i="11"/>
  <c r="DU148" i="11"/>
  <c r="DT148" i="11"/>
  <c r="DS148" i="11"/>
  <c r="DR148" i="11"/>
  <c r="DQ148" i="11"/>
  <c r="DP148" i="11"/>
  <c r="E148" i="11" a="1"/>
  <c r="E148" i="11" s="1"/>
  <c r="EA147" i="11"/>
  <c r="DZ147" i="11"/>
  <c r="DY147" i="11"/>
  <c r="DX147" i="11"/>
  <c r="DW147" i="11"/>
  <c r="DV147" i="11"/>
  <c r="DU147" i="11"/>
  <c r="DT147" i="11"/>
  <c r="DS147" i="11"/>
  <c r="DR147" i="11"/>
  <c r="DQ147" i="11"/>
  <c r="DP147" i="11"/>
  <c r="E147" i="11" a="1"/>
  <c r="E147" i="11" s="1"/>
  <c r="EA146" i="11"/>
  <c r="DZ146" i="11"/>
  <c r="DY146" i="11"/>
  <c r="DX146" i="11"/>
  <c r="DW146" i="11"/>
  <c r="DV146" i="11"/>
  <c r="DU146" i="11"/>
  <c r="DT146" i="11"/>
  <c r="DS146" i="11"/>
  <c r="DR146" i="11"/>
  <c r="DQ146" i="11"/>
  <c r="DP146" i="11"/>
  <c r="E146" i="11" a="1"/>
  <c r="E146" i="11" s="1"/>
  <c r="EA145" i="11"/>
  <c r="DZ145" i="11"/>
  <c r="DY145" i="11"/>
  <c r="DX145" i="11"/>
  <c r="DW145" i="11"/>
  <c r="DV145" i="11"/>
  <c r="DU145" i="11"/>
  <c r="DT145" i="11"/>
  <c r="DS145" i="11"/>
  <c r="DR145" i="11"/>
  <c r="DQ145" i="11"/>
  <c r="DP145" i="11"/>
  <c r="E145" i="11" a="1"/>
  <c r="E145" i="11" s="1"/>
  <c r="EA144" i="11"/>
  <c r="DZ144" i="11"/>
  <c r="DY144" i="11"/>
  <c r="DX144" i="11"/>
  <c r="DW144" i="11"/>
  <c r="DV144" i="11"/>
  <c r="DU144" i="11"/>
  <c r="DT144" i="11"/>
  <c r="DS144" i="11"/>
  <c r="DR144" i="11"/>
  <c r="DQ144" i="11"/>
  <c r="DP144" i="11"/>
  <c r="E144" i="11" a="1"/>
  <c r="E144" i="11" s="1"/>
  <c r="E143" i="11" a="1"/>
  <c r="E143" i="11" s="1"/>
  <c r="EA142" i="11"/>
  <c r="DZ142" i="11"/>
  <c r="DY142" i="11"/>
  <c r="DX142" i="11"/>
  <c r="DW142" i="11"/>
  <c r="DV142" i="11"/>
  <c r="DU142" i="11"/>
  <c r="DT142" i="11"/>
  <c r="DS142" i="11"/>
  <c r="DR142" i="11"/>
  <c r="DQ142" i="11"/>
  <c r="DP142" i="11"/>
  <c r="BA142" i="11"/>
  <c r="AZ142" i="11"/>
  <c r="AY142" i="11"/>
  <c r="AX142" i="11"/>
  <c r="AW142" i="11"/>
  <c r="AV142" i="11"/>
  <c r="AU142" i="11"/>
  <c r="AT142" i="11"/>
  <c r="AS142" i="11"/>
  <c r="AR142" i="11"/>
  <c r="AQ142" i="11"/>
  <c r="AP142" i="11"/>
  <c r="AO142" i="11"/>
  <c r="AN142" i="11"/>
  <c r="AM142" i="11"/>
  <c r="AL142" i="11"/>
  <c r="AK142" i="11"/>
  <c r="AJ142" i="11"/>
  <c r="AI142" i="11"/>
  <c r="AH142" i="11"/>
  <c r="AG142" i="11"/>
  <c r="AF142" i="11"/>
  <c r="AE142" i="11"/>
  <c r="AD142" i="11"/>
  <c r="AC142" i="11"/>
  <c r="AB142" i="11"/>
  <c r="AA142" i="11"/>
  <c r="Z142" i="11"/>
  <c r="Y142" i="11"/>
  <c r="X142" i="11"/>
  <c r="W142" i="11"/>
  <c r="V142" i="11"/>
  <c r="U142" i="11"/>
  <c r="T142" i="11"/>
  <c r="S142" i="11"/>
  <c r="R142" i="11"/>
  <c r="Q142" i="11"/>
  <c r="P142" i="11"/>
  <c r="O142" i="11"/>
  <c r="N142" i="11"/>
  <c r="M142" i="11"/>
  <c r="E142" i="11" a="1"/>
  <c r="E142" i="11" s="1"/>
  <c r="EA141" i="11"/>
  <c r="DZ141" i="11"/>
  <c r="DY141" i="11"/>
  <c r="DX141" i="11"/>
  <c r="DW141" i="11"/>
  <c r="DV141" i="11"/>
  <c r="DU141" i="11"/>
  <c r="DT141" i="11"/>
  <c r="DS141" i="11"/>
  <c r="DR141" i="11"/>
  <c r="DQ141" i="11"/>
  <c r="DP141" i="11"/>
  <c r="E141" i="11" a="1"/>
  <c r="E141" i="11" s="1"/>
  <c r="EA140" i="11"/>
  <c r="DZ140" i="11"/>
  <c r="DY140" i="11"/>
  <c r="DX140" i="11"/>
  <c r="DW140" i="11"/>
  <c r="DV140" i="11"/>
  <c r="DU140" i="11"/>
  <c r="DT140" i="11"/>
  <c r="DS140" i="11"/>
  <c r="DR140" i="11"/>
  <c r="DQ140" i="11"/>
  <c r="DP140" i="11"/>
  <c r="E140" i="11" a="1"/>
  <c r="E140" i="11" s="1"/>
  <c r="EA139" i="11"/>
  <c r="DZ139" i="11"/>
  <c r="DY139" i="11"/>
  <c r="DX139" i="11"/>
  <c r="DW139" i="11"/>
  <c r="DV139" i="11"/>
  <c r="DU139" i="11"/>
  <c r="DT139" i="11"/>
  <c r="DS139" i="11"/>
  <c r="DR139" i="11"/>
  <c r="DQ139" i="11"/>
  <c r="DP139" i="11"/>
  <c r="E139" i="11" a="1"/>
  <c r="E139" i="11" s="1"/>
  <c r="EA138" i="11"/>
  <c r="DZ138" i="11"/>
  <c r="DY138" i="11"/>
  <c r="DX138" i="11"/>
  <c r="DW138" i="11"/>
  <c r="DV138" i="11"/>
  <c r="DU138" i="11"/>
  <c r="DT138" i="11"/>
  <c r="DS138" i="11"/>
  <c r="DR138" i="11"/>
  <c r="DQ138" i="11"/>
  <c r="DP138" i="11"/>
  <c r="E138" i="11" a="1"/>
  <c r="E138" i="11" s="1"/>
  <c r="EA137" i="11"/>
  <c r="DZ137" i="11"/>
  <c r="DY137" i="11"/>
  <c r="DX137" i="11"/>
  <c r="DW137" i="11"/>
  <c r="DV137" i="11"/>
  <c r="DU137" i="11"/>
  <c r="DT137" i="11"/>
  <c r="DS137" i="11"/>
  <c r="DR137" i="11"/>
  <c r="DQ137" i="11"/>
  <c r="DP137" i="11"/>
  <c r="E137" i="11" a="1"/>
  <c r="E137" i="11" s="1"/>
  <c r="EA136" i="11"/>
  <c r="DZ136" i="11"/>
  <c r="DY136" i="11"/>
  <c r="DX136" i="11"/>
  <c r="DW136" i="11"/>
  <c r="DV136" i="11"/>
  <c r="DU136" i="11"/>
  <c r="DT136" i="11"/>
  <c r="DS136" i="11"/>
  <c r="DR136" i="11"/>
  <c r="DQ136" i="11"/>
  <c r="DP136" i="11"/>
  <c r="E136" i="11" a="1"/>
  <c r="E136" i="11" s="1"/>
  <c r="EA135" i="11"/>
  <c r="DZ135" i="11"/>
  <c r="DY135" i="11"/>
  <c r="DX135" i="11"/>
  <c r="DW135" i="11"/>
  <c r="DV135" i="11"/>
  <c r="DU135" i="11"/>
  <c r="DT135" i="11"/>
  <c r="DS135" i="11"/>
  <c r="DR135" i="11"/>
  <c r="DQ135" i="11"/>
  <c r="DP135" i="11"/>
  <c r="E135" i="11" a="1"/>
  <c r="E135" i="11" s="1"/>
  <c r="E134" i="11" a="1"/>
  <c r="E134" i="11" s="1"/>
  <c r="EA133" i="11"/>
  <c r="DZ133" i="11"/>
  <c r="DY133" i="11"/>
  <c r="DX133" i="11"/>
  <c r="DW133" i="11"/>
  <c r="DV133" i="11"/>
  <c r="DU133" i="11"/>
  <c r="DT133" i="11"/>
  <c r="DS133" i="11"/>
  <c r="DR133" i="11"/>
  <c r="DQ133" i="11"/>
  <c r="DP133" i="11"/>
  <c r="BA133" i="11"/>
  <c r="AZ133" i="11"/>
  <c r="AY133" i="11"/>
  <c r="AX133" i="11"/>
  <c r="AW133" i="11"/>
  <c r="AV133" i="11"/>
  <c r="AU133" i="11"/>
  <c r="AT133" i="11"/>
  <c r="AS133" i="11"/>
  <c r="AR133" i="11"/>
  <c r="AQ133" i="11"/>
  <c r="AP133" i="11"/>
  <c r="AO133" i="11"/>
  <c r="AN133" i="11"/>
  <c r="AM133" i="11"/>
  <c r="AL133" i="11"/>
  <c r="AK133" i="11"/>
  <c r="AJ133" i="11"/>
  <c r="AI133" i="11"/>
  <c r="AH133" i="11"/>
  <c r="AG133" i="11"/>
  <c r="AF133" i="11"/>
  <c r="AE133" i="11"/>
  <c r="AD133" i="11"/>
  <c r="AC133" i="11"/>
  <c r="AB133" i="11"/>
  <c r="AA133" i="11"/>
  <c r="Z133" i="11"/>
  <c r="Y133" i="11"/>
  <c r="X133" i="11"/>
  <c r="W133" i="11"/>
  <c r="V133" i="11"/>
  <c r="U133" i="11"/>
  <c r="T133" i="11"/>
  <c r="S133" i="11"/>
  <c r="R133" i="11"/>
  <c r="Q133" i="11"/>
  <c r="P133" i="11"/>
  <c r="O133" i="11"/>
  <c r="N133" i="11"/>
  <c r="M133" i="11"/>
  <c r="E133" i="11" a="1"/>
  <c r="E133" i="11" s="1"/>
  <c r="EA132" i="11"/>
  <c r="DZ132" i="11"/>
  <c r="DY132" i="11"/>
  <c r="DX132" i="11"/>
  <c r="DW132" i="11"/>
  <c r="DV132" i="11"/>
  <c r="DU132" i="11"/>
  <c r="DT132" i="11"/>
  <c r="DS132" i="11"/>
  <c r="DR132" i="11"/>
  <c r="DQ132" i="11"/>
  <c r="DP132" i="11"/>
  <c r="E132" i="11" a="1"/>
  <c r="E132" i="11" s="1"/>
  <c r="EA131" i="11"/>
  <c r="DZ131" i="11"/>
  <c r="DY131" i="11"/>
  <c r="DX131" i="11"/>
  <c r="DW131" i="11"/>
  <c r="DV131" i="11"/>
  <c r="DU131" i="11"/>
  <c r="DT131" i="11"/>
  <c r="DS131" i="11"/>
  <c r="DR131" i="11"/>
  <c r="DQ131" i="11"/>
  <c r="DP131" i="11"/>
  <c r="E131" i="11" a="1"/>
  <c r="E131" i="11" s="1"/>
  <c r="EA130" i="11"/>
  <c r="DZ130" i="11"/>
  <c r="DY130" i="11"/>
  <c r="DX130" i="11"/>
  <c r="DW130" i="11"/>
  <c r="DV130" i="11"/>
  <c r="DU130" i="11"/>
  <c r="DT130" i="11"/>
  <c r="DS130" i="11"/>
  <c r="DR130" i="11"/>
  <c r="DQ130" i="11"/>
  <c r="DP130" i="11"/>
  <c r="E130" i="11" a="1"/>
  <c r="E130" i="11" s="1"/>
  <c r="EA129" i="11"/>
  <c r="DZ129" i="11"/>
  <c r="DY129" i="11"/>
  <c r="DX129" i="11"/>
  <c r="DW129" i="11"/>
  <c r="DV129" i="11"/>
  <c r="DU129" i="11"/>
  <c r="DT129" i="11"/>
  <c r="DS129" i="11"/>
  <c r="DR129" i="11"/>
  <c r="DQ129" i="11"/>
  <c r="DP129" i="11"/>
  <c r="E129" i="11" a="1"/>
  <c r="E129" i="11" s="1"/>
  <c r="EA128" i="11"/>
  <c r="DZ128" i="11"/>
  <c r="DY128" i="11"/>
  <c r="DX128" i="11"/>
  <c r="DW128" i="11"/>
  <c r="DV128" i="11"/>
  <c r="DU128" i="11"/>
  <c r="DT128" i="11"/>
  <c r="DS128" i="11"/>
  <c r="DR128" i="11"/>
  <c r="DQ128" i="11"/>
  <c r="DP128" i="11"/>
  <c r="E128" i="11" a="1"/>
  <c r="E128" i="11" s="1"/>
  <c r="EA127" i="11"/>
  <c r="DZ127" i="11"/>
  <c r="DY127" i="11"/>
  <c r="DX127" i="11"/>
  <c r="DW127" i="11"/>
  <c r="DV127" i="11"/>
  <c r="DU127" i="11"/>
  <c r="DT127" i="11"/>
  <c r="DS127" i="11"/>
  <c r="DR127" i="11"/>
  <c r="DQ127" i="11"/>
  <c r="DP127" i="11"/>
  <c r="E127" i="11" a="1"/>
  <c r="E127" i="11" s="1"/>
  <c r="EA126" i="11"/>
  <c r="DZ126" i="11"/>
  <c r="DY126" i="11"/>
  <c r="DX126" i="11"/>
  <c r="DW126" i="11"/>
  <c r="DV126" i="11"/>
  <c r="DU126" i="11"/>
  <c r="DT126" i="11"/>
  <c r="DS126" i="11"/>
  <c r="DR126" i="11"/>
  <c r="DQ126" i="11"/>
  <c r="DP126" i="11"/>
  <c r="E126" i="11" a="1"/>
  <c r="E126" i="11" s="1"/>
  <c r="E125" i="11" a="1"/>
  <c r="E125" i="11" s="1"/>
  <c r="EA124" i="11"/>
  <c r="DZ124" i="11"/>
  <c r="DY124" i="11"/>
  <c r="DX124" i="11"/>
  <c r="DW124" i="11"/>
  <c r="DV124" i="11"/>
  <c r="DU124" i="11"/>
  <c r="DT124" i="11"/>
  <c r="DS124" i="11"/>
  <c r="DR124" i="11"/>
  <c r="DQ124" i="11"/>
  <c r="DP124" i="11"/>
  <c r="BA124" i="11"/>
  <c r="AZ124" i="11"/>
  <c r="AY124" i="11"/>
  <c r="AX124" i="11"/>
  <c r="AW124" i="11"/>
  <c r="AV124" i="11"/>
  <c r="AU124" i="11"/>
  <c r="AT124" i="11"/>
  <c r="AS124" i="11"/>
  <c r="AR124" i="11"/>
  <c r="AQ124" i="11"/>
  <c r="AP124" i="11"/>
  <c r="AO124" i="11"/>
  <c r="AN124" i="11"/>
  <c r="AM124" i="11"/>
  <c r="AL124" i="11"/>
  <c r="AK124" i="11"/>
  <c r="AJ124" i="11"/>
  <c r="AI124" i="11"/>
  <c r="AH124" i="11"/>
  <c r="AG124" i="11"/>
  <c r="AF124" i="11"/>
  <c r="AE124" i="11"/>
  <c r="AD124" i="11"/>
  <c r="AC124" i="11"/>
  <c r="AB124" i="11"/>
  <c r="AA124" i="11"/>
  <c r="Z124" i="11"/>
  <c r="Y124" i="11"/>
  <c r="X124" i="11"/>
  <c r="W124" i="11"/>
  <c r="V124" i="11"/>
  <c r="U124" i="11"/>
  <c r="T124" i="11"/>
  <c r="S124" i="11"/>
  <c r="R124" i="11"/>
  <c r="Q124" i="11"/>
  <c r="P124" i="11"/>
  <c r="O124" i="11"/>
  <c r="N124" i="11"/>
  <c r="M124" i="11"/>
  <c r="E124" i="11" a="1"/>
  <c r="E124" i="11" s="1"/>
  <c r="EA123" i="11"/>
  <c r="DZ123" i="11"/>
  <c r="DY123" i="11"/>
  <c r="DX123" i="11"/>
  <c r="DW123" i="11"/>
  <c r="DV123" i="11"/>
  <c r="DU123" i="11"/>
  <c r="DT123" i="11"/>
  <c r="DS123" i="11"/>
  <c r="DR123" i="11"/>
  <c r="DQ123" i="11"/>
  <c r="DP123" i="11"/>
  <c r="E123" i="11" a="1"/>
  <c r="E123" i="11" s="1"/>
  <c r="EA122" i="11"/>
  <c r="DZ122" i="11"/>
  <c r="DY122" i="11"/>
  <c r="DX122" i="11"/>
  <c r="DW122" i="11"/>
  <c r="DV122" i="11"/>
  <c r="DU122" i="11"/>
  <c r="DT122" i="11"/>
  <c r="DS122" i="11"/>
  <c r="DR122" i="11"/>
  <c r="DQ122" i="11"/>
  <c r="DP122" i="11"/>
  <c r="E122" i="11" a="1"/>
  <c r="E122" i="11" s="1"/>
  <c r="EA121" i="11"/>
  <c r="DZ121" i="11"/>
  <c r="DY121" i="11"/>
  <c r="DX121" i="11"/>
  <c r="DW121" i="11"/>
  <c r="DV121" i="11"/>
  <c r="DU121" i="11"/>
  <c r="DT121" i="11"/>
  <c r="DS121" i="11"/>
  <c r="DR121" i="11"/>
  <c r="DQ121" i="11"/>
  <c r="DP121" i="11"/>
  <c r="E121" i="11" a="1"/>
  <c r="E121" i="11" s="1"/>
  <c r="EA120" i="11"/>
  <c r="DZ120" i="11"/>
  <c r="DY120" i="11"/>
  <c r="DX120" i="11"/>
  <c r="DW120" i="11"/>
  <c r="DV120" i="11"/>
  <c r="DU120" i="11"/>
  <c r="DT120" i="11"/>
  <c r="DS120" i="11"/>
  <c r="DR120" i="11"/>
  <c r="DQ120" i="11"/>
  <c r="DP120" i="11"/>
  <c r="E120" i="11" a="1"/>
  <c r="E120" i="11" s="1"/>
  <c r="EA119" i="11"/>
  <c r="DZ119" i="11"/>
  <c r="DY119" i="11"/>
  <c r="DX119" i="11"/>
  <c r="DW119" i="11"/>
  <c r="DV119" i="11"/>
  <c r="DU119" i="11"/>
  <c r="DT119" i="11"/>
  <c r="DS119" i="11"/>
  <c r="DR119" i="11"/>
  <c r="DQ119" i="11"/>
  <c r="DP119" i="11"/>
  <c r="E119" i="11" a="1"/>
  <c r="E119" i="11" s="1"/>
  <c r="EA118" i="11"/>
  <c r="DZ118" i="11"/>
  <c r="DY118" i="11"/>
  <c r="DX118" i="11"/>
  <c r="DW118" i="11"/>
  <c r="DV118" i="11"/>
  <c r="DU118" i="11"/>
  <c r="DT118" i="11"/>
  <c r="DS118" i="11"/>
  <c r="DR118" i="11"/>
  <c r="DQ118" i="11"/>
  <c r="DP118" i="11"/>
  <c r="E118" i="11" a="1"/>
  <c r="E118" i="11" s="1"/>
  <c r="EA117" i="11"/>
  <c r="DZ117" i="11"/>
  <c r="DY117" i="11"/>
  <c r="DX117" i="11"/>
  <c r="DW117" i="11"/>
  <c r="DV117" i="11"/>
  <c r="DU117" i="11"/>
  <c r="DT117" i="11"/>
  <c r="DS117" i="11"/>
  <c r="DR117" i="11"/>
  <c r="DQ117" i="11"/>
  <c r="DP117" i="11"/>
  <c r="E117" i="11" a="1"/>
  <c r="E117" i="11" s="1"/>
  <c r="E116" i="11" a="1"/>
  <c r="E116" i="11" s="1"/>
  <c r="EA115" i="11"/>
  <c r="DZ115" i="11"/>
  <c r="DY115" i="11"/>
  <c r="DX115" i="11"/>
  <c r="DW115" i="11"/>
  <c r="DV115" i="11"/>
  <c r="DU115" i="11"/>
  <c r="DT115" i="11"/>
  <c r="DS115" i="11"/>
  <c r="DR115" i="11"/>
  <c r="DQ115" i="11"/>
  <c r="DP115" i="11"/>
  <c r="BA115" i="11"/>
  <c r="AZ115" i="11"/>
  <c r="AY115" i="11"/>
  <c r="AX115" i="11"/>
  <c r="AW115" i="11"/>
  <c r="AV115" i="11"/>
  <c r="AU115" i="11"/>
  <c r="AT115" i="11"/>
  <c r="AS115" i="11"/>
  <c r="AR115" i="11"/>
  <c r="AQ115" i="11"/>
  <c r="AP115" i="11"/>
  <c r="AO115" i="11"/>
  <c r="AN115" i="11"/>
  <c r="AM115" i="11"/>
  <c r="AL115" i="11"/>
  <c r="AK115" i="11"/>
  <c r="AJ115" i="11"/>
  <c r="AI115" i="11"/>
  <c r="AH115" i="11"/>
  <c r="AG115" i="11"/>
  <c r="AF115" i="11"/>
  <c r="AE115" i="11"/>
  <c r="AD115" i="11"/>
  <c r="AC115" i="11"/>
  <c r="AB115" i="11"/>
  <c r="AA115" i="11"/>
  <c r="Z115" i="11"/>
  <c r="Y115" i="11"/>
  <c r="X115" i="11"/>
  <c r="W115" i="11"/>
  <c r="V115" i="11"/>
  <c r="U115" i="11"/>
  <c r="T115" i="11"/>
  <c r="S115" i="11"/>
  <c r="R115" i="11"/>
  <c r="Q115" i="11"/>
  <c r="P115" i="11"/>
  <c r="O115" i="11"/>
  <c r="N115" i="11"/>
  <c r="M115" i="11"/>
  <c r="E115" i="11" a="1"/>
  <c r="E115" i="11" s="1"/>
  <c r="EA114" i="11"/>
  <c r="DZ114" i="11"/>
  <c r="DY114" i="11"/>
  <c r="DX114" i="11"/>
  <c r="DW114" i="11"/>
  <c r="DV114" i="11"/>
  <c r="DU114" i="11"/>
  <c r="DT114" i="11"/>
  <c r="DS114" i="11"/>
  <c r="DR114" i="11"/>
  <c r="DQ114" i="11"/>
  <c r="DP114" i="11"/>
  <c r="E114" i="11" a="1"/>
  <c r="E114" i="11" s="1"/>
  <c r="EA113" i="11"/>
  <c r="DZ113" i="11"/>
  <c r="DY113" i="11"/>
  <c r="DX113" i="11"/>
  <c r="DW113" i="11"/>
  <c r="DV113" i="11"/>
  <c r="DU113" i="11"/>
  <c r="DT113" i="11"/>
  <c r="DS113" i="11"/>
  <c r="DR113" i="11"/>
  <c r="DQ113" i="11"/>
  <c r="DP113" i="11"/>
  <c r="E113" i="11" a="1"/>
  <c r="E113" i="11" s="1"/>
  <c r="EA112" i="11"/>
  <c r="DZ112" i="11"/>
  <c r="DY112" i="11"/>
  <c r="DX112" i="11"/>
  <c r="DW112" i="11"/>
  <c r="DV112" i="11"/>
  <c r="DU112" i="11"/>
  <c r="DT112" i="11"/>
  <c r="DS112" i="11"/>
  <c r="DR112" i="11"/>
  <c r="DQ112" i="11"/>
  <c r="DP112" i="11"/>
  <c r="E112" i="11" a="1"/>
  <c r="E112" i="11" s="1"/>
  <c r="EA111" i="11"/>
  <c r="DZ111" i="11"/>
  <c r="DY111" i="11"/>
  <c r="DX111" i="11"/>
  <c r="DW111" i="11"/>
  <c r="DV111" i="11"/>
  <c r="DU111" i="11"/>
  <c r="DT111" i="11"/>
  <c r="DS111" i="11"/>
  <c r="DR111" i="11"/>
  <c r="DQ111" i="11"/>
  <c r="DP111" i="11"/>
  <c r="E111" i="11" a="1"/>
  <c r="E111" i="11" s="1"/>
  <c r="EA110" i="11"/>
  <c r="DZ110" i="11"/>
  <c r="DY110" i="11"/>
  <c r="DX110" i="11"/>
  <c r="DW110" i="11"/>
  <c r="DV110" i="11"/>
  <c r="DU110" i="11"/>
  <c r="DT110" i="11"/>
  <c r="DS110" i="11"/>
  <c r="DR110" i="11"/>
  <c r="DQ110" i="11"/>
  <c r="DP110" i="11"/>
  <c r="E110" i="11" a="1"/>
  <c r="E110" i="11" s="1"/>
  <c r="EA109" i="11"/>
  <c r="DZ109" i="11"/>
  <c r="DY109" i="11"/>
  <c r="DX109" i="11"/>
  <c r="DW109" i="11"/>
  <c r="DV109" i="11"/>
  <c r="DU109" i="11"/>
  <c r="DT109" i="11"/>
  <c r="DS109" i="11"/>
  <c r="DR109" i="11"/>
  <c r="DQ109" i="11"/>
  <c r="DP109" i="11"/>
  <c r="E109" i="11" a="1"/>
  <c r="E109" i="11" s="1"/>
  <c r="EA108" i="11"/>
  <c r="DZ108" i="11"/>
  <c r="DY108" i="11"/>
  <c r="DX108" i="11"/>
  <c r="DW108" i="11"/>
  <c r="DV108" i="11"/>
  <c r="DU108" i="11"/>
  <c r="DT108" i="11"/>
  <c r="DS108" i="11"/>
  <c r="DR108" i="11"/>
  <c r="DQ108" i="11"/>
  <c r="DP108" i="11"/>
  <c r="E108" i="11" a="1"/>
  <c r="E108" i="11" s="1"/>
  <c r="E107" i="11" a="1"/>
  <c r="E107" i="11" s="1"/>
  <c r="EA106" i="11"/>
  <c r="DZ106" i="11"/>
  <c r="DY106" i="11"/>
  <c r="DX106" i="11"/>
  <c r="DW106" i="11"/>
  <c r="DV106" i="11"/>
  <c r="DU106" i="11"/>
  <c r="DT106" i="11"/>
  <c r="DS106" i="11"/>
  <c r="DR106" i="11"/>
  <c r="DQ106" i="11"/>
  <c r="DP106" i="11"/>
  <c r="BA106" i="11"/>
  <c r="AZ106" i="11"/>
  <c r="AY106" i="11"/>
  <c r="AX106" i="11"/>
  <c r="AW106" i="11"/>
  <c r="AV106" i="11"/>
  <c r="AU106" i="11"/>
  <c r="AT106" i="11"/>
  <c r="AS106" i="11"/>
  <c r="AR106" i="11"/>
  <c r="AQ106" i="11"/>
  <c r="AP106" i="11"/>
  <c r="AO106" i="11"/>
  <c r="AN106" i="11"/>
  <c r="AM106" i="11"/>
  <c r="AL106" i="11"/>
  <c r="AK106" i="11"/>
  <c r="AJ106" i="11"/>
  <c r="AI106" i="11"/>
  <c r="AH106" i="11"/>
  <c r="AG106" i="11"/>
  <c r="AF106" i="11"/>
  <c r="AE106" i="11"/>
  <c r="AD106" i="11"/>
  <c r="AC106" i="11"/>
  <c r="AB106" i="11"/>
  <c r="AA106" i="11"/>
  <c r="Z106" i="11"/>
  <c r="Y106" i="11"/>
  <c r="X106" i="11"/>
  <c r="W106" i="11"/>
  <c r="V106" i="11"/>
  <c r="U106" i="11"/>
  <c r="T106" i="11"/>
  <c r="S106" i="11"/>
  <c r="R106" i="11"/>
  <c r="Q106" i="11"/>
  <c r="P106" i="11"/>
  <c r="O106" i="11"/>
  <c r="N106" i="11"/>
  <c r="M106" i="11"/>
  <c r="E106" i="11" a="1"/>
  <c r="E106" i="11" s="1"/>
  <c r="EA105" i="11"/>
  <c r="DZ105" i="11"/>
  <c r="DY105" i="11"/>
  <c r="DX105" i="11"/>
  <c r="DW105" i="11"/>
  <c r="DV105" i="11"/>
  <c r="DU105" i="11"/>
  <c r="DT105" i="11"/>
  <c r="DS105" i="11"/>
  <c r="DR105" i="11"/>
  <c r="DQ105" i="11"/>
  <c r="DP105" i="11"/>
  <c r="E105" i="11" a="1"/>
  <c r="E105" i="11" s="1"/>
  <c r="EA104" i="11"/>
  <c r="DZ104" i="11"/>
  <c r="DY104" i="11"/>
  <c r="DX104" i="11"/>
  <c r="DW104" i="11"/>
  <c r="DV104" i="11"/>
  <c r="DU104" i="11"/>
  <c r="DT104" i="11"/>
  <c r="DS104" i="11"/>
  <c r="DR104" i="11"/>
  <c r="DQ104" i="11"/>
  <c r="DP104" i="11"/>
  <c r="E104" i="11" a="1"/>
  <c r="E104" i="11" s="1"/>
  <c r="EA103" i="11"/>
  <c r="DZ103" i="11"/>
  <c r="DY103" i="11"/>
  <c r="DX103" i="11"/>
  <c r="DW103" i="11"/>
  <c r="DV103" i="11"/>
  <c r="DU103" i="11"/>
  <c r="DT103" i="11"/>
  <c r="DS103" i="11"/>
  <c r="DR103" i="11"/>
  <c r="DQ103" i="11"/>
  <c r="DP103" i="11"/>
  <c r="E103" i="11" a="1"/>
  <c r="E103" i="11" s="1"/>
  <c r="EA102" i="11"/>
  <c r="DZ102" i="11"/>
  <c r="DY102" i="11"/>
  <c r="DX102" i="11"/>
  <c r="DW102" i="11"/>
  <c r="DV102" i="11"/>
  <c r="DU102" i="11"/>
  <c r="DT102" i="11"/>
  <c r="DS102" i="11"/>
  <c r="DR102" i="11"/>
  <c r="DQ102" i="11"/>
  <c r="DP102" i="11"/>
  <c r="E102" i="11" a="1"/>
  <c r="E102" i="11" s="1"/>
  <c r="EA101" i="11"/>
  <c r="DZ101" i="11"/>
  <c r="DY101" i="11"/>
  <c r="DX101" i="11"/>
  <c r="DW101" i="11"/>
  <c r="DV101" i="11"/>
  <c r="DU101" i="11"/>
  <c r="DT101" i="11"/>
  <c r="DS101" i="11"/>
  <c r="DR101" i="11"/>
  <c r="DQ101" i="11"/>
  <c r="DP101" i="11"/>
  <c r="E101" i="11" a="1"/>
  <c r="E101" i="11" s="1"/>
  <c r="EA100" i="11"/>
  <c r="DZ100" i="11"/>
  <c r="DY100" i="11"/>
  <c r="DX100" i="11"/>
  <c r="DW100" i="11"/>
  <c r="DV100" i="11"/>
  <c r="DU100" i="11"/>
  <c r="DT100" i="11"/>
  <c r="DS100" i="11"/>
  <c r="DR100" i="11"/>
  <c r="DQ100" i="11"/>
  <c r="DP100" i="11"/>
  <c r="E100" i="11" a="1"/>
  <c r="E100" i="11" s="1"/>
  <c r="EA99" i="11"/>
  <c r="DZ99" i="11"/>
  <c r="DY99" i="11"/>
  <c r="DX99" i="11"/>
  <c r="DW99" i="11"/>
  <c r="DV99" i="11"/>
  <c r="DU99" i="11"/>
  <c r="DT99" i="11"/>
  <c r="DS99" i="11"/>
  <c r="DR99" i="11"/>
  <c r="DQ99" i="11"/>
  <c r="DP99" i="11"/>
  <c r="E99" i="11" a="1"/>
  <c r="E99" i="11" s="1"/>
  <c r="E98" i="11" a="1"/>
  <c r="E98" i="11" s="1"/>
  <c r="EA97" i="11"/>
  <c r="DZ97" i="11"/>
  <c r="DY97" i="11"/>
  <c r="DX97" i="11"/>
  <c r="DW97" i="11"/>
  <c r="DV97" i="11"/>
  <c r="DU97" i="11"/>
  <c r="DT97" i="11"/>
  <c r="DS97" i="11"/>
  <c r="DR97" i="11"/>
  <c r="DQ97" i="11"/>
  <c r="DP97" i="11"/>
  <c r="BA97" i="11"/>
  <c r="AZ97" i="11"/>
  <c r="AY97" i="11"/>
  <c r="AX97" i="11"/>
  <c r="AW97" i="11"/>
  <c r="AV97" i="11"/>
  <c r="AU97" i="11"/>
  <c r="AT97" i="11"/>
  <c r="AS97" i="11"/>
  <c r="AR97" i="11"/>
  <c r="AQ97" i="11"/>
  <c r="AP97" i="11"/>
  <c r="AO97" i="11"/>
  <c r="AN97" i="11"/>
  <c r="AM97" i="11"/>
  <c r="AL97" i="11"/>
  <c r="AK97" i="11"/>
  <c r="AJ97" i="11"/>
  <c r="AI97" i="11"/>
  <c r="AH97" i="11"/>
  <c r="AG97" i="11"/>
  <c r="AF97" i="11"/>
  <c r="AE97" i="11"/>
  <c r="AD97" i="11"/>
  <c r="AC97" i="11"/>
  <c r="AB97" i="11"/>
  <c r="AA97" i="11"/>
  <c r="Z97" i="11"/>
  <c r="Y97" i="11"/>
  <c r="X97" i="11"/>
  <c r="W97" i="11"/>
  <c r="V97" i="11"/>
  <c r="U97" i="11"/>
  <c r="T97" i="11"/>
  <c r="S97" i="11"/>
  <c r="R97" i="11"/>
  <c r="Q97" i="11"/>
  <c r="P97" i="11"/>
  <c r="O97" i="11"/>
  <c r="N97" i="11"/>
  <c r="M97" i="11"/>
  <c r="E97" i="11" a="1"/>
  <c r="E97" i="11" s="1"/>
  <c r="EA96" i="11"/>
  <c r="DZ96" i="11"/>
  <c r="DY96" i="11"/>
  <c r="DX96" i="11"/>
  <c r="DW96" i="11"/>
  <c r="DV96" i="11"/>
  <c r="DU96" i="11"/>
  <c r="DT96" i="11"/>
  <c r="DS96" i="11"/>
  <c r="DR96" i="11"/>
  <c r="DQ96" i="11"/>
  <c r="DP96" i="11"/>
  <c r="E96" i="11" a="1"/>
  <c r="E96" i="11" s="1"/>
  <c r="EA95" i="11"/>
  <c r="DZ95" i="11"/>
  <c r="DY95" i="11"/>
  <c r="DX95" i="11"/>
  <c r="DW95" i="11"/>
  <c r="DV95" i="11"/>
  <c r="DU95" i="11"/>
  <c r="DT95" i="11"/>
  <c r="DS95" i="11"/>
  <c r="DR95" i="11"/>
  <c r="DQ95" i="11"/>
  <c r="DP95" i="11"/>
  <c r="E95" i="11" a="1"/>
  <c r="E95" i="11" s="1"/>
  <c r="EA94" i="11"/>
  <c r="DZ94" i="11"/>
  <c r="DY94" i="11"/>
  <c r="DX94" i="11"/>
  <c r="DW94" i="11"/>
  <c r="DV94" i="11"/>
  <c r="DU94" i="11"/>
  <c r="DT94" i="11"/>
  <c r="DS94" i="11"/>
  <c r="DR94" i="11"/>
  <c r="DQ94" i="11"/>
  <c r="DP94" i="11"/>
  <c r="E94" i="11" a="1"/>
  <c r="E94" i="11" s="1"/>
  <c r="EA93" i="11"/>
  <c r="DZ93" i="11"/>
  <c r="DY93" i="11"/>
  <c r="DX93" i="11"/>
  <c r="DW93" i="11"/>
  <c r="DV93" i="11"/>
  <c r="DU93" i="11"/>
  <c r="DT93" i="11"/>
  <c r="DS93" i="11"/>
  <c r="DR93" i="11"/>
  <c r="DQ93" i="11"/>
  <c r="DP93" i="11"/>
  <c r="E93" i="11" a="1"/>
  <c r="E93" i="11" s="1"/>
  <c r="EA92" i="11"/>
  <c r="DZ92" i="11"/>
  <c r="DY92" i="11"/>
  <c r="DX92" i="11"/>
  <c r="DW92" i="11"/>
  <c r="DV92" i="11"/>
  <c r="DU92" i="11"/>
  <c r="DT92" i="11"/>
  <c r="DS92" i="11"/>
  <c r="DR92" i="11"/>
  <c r="DQ92" i="11"/>
  <c r="DP92" i="11"/>
  <c r="E92" i="11" a="1"/>
  <c r="E92" i="11" s="1"/>
  <c r="EA91" i="11"/>
  <c r="DZ91" i="11"/>
  <c r="DY91" i="11"/>
  <c r="DX91" i="11"/>
  <c r="DW91" i="11"/>
  <c r="DV91" i="11"/>
  <c r="DU91" i="11"/>
  <c r="DT91" i="11"/>
  <c r="DS91" i="11"/>
  <c r="DR91" i="11"/>
  <c r="DQ91" i="11"/>
  <c r="DP91" i="11"/>
  <c r="E91" i="11" a="1"/>
  <c r="E91" i="11" s="1"/>
  <c r="EA90" i="11"/>
  <c r="DZ90" i="11"/>
  <c r="DY90" i="11"/>
  <c r="DX90" i="11"/>
  <c r="DW90" i="11"/>
  <c r="DV90" i="11"/>
  <c r="DU90" i="11"/>
  <c r="DT90" i="11"/>
  <c r="DS90" i="11"/>
  <c r="DR90" i="11"/>
  <c r="DQ90" i="11"/>
  <c r="DP90" i="11"/>
  <c r="E90" i="11" a="1"/>
  <c r="E90" i="11" s="1"/>
  <c r="E89" i="11" a="1"/>
  <c r="E89" i="11" s="1"/>
  <c r="EA88" i="11"/>
  <c r="DZ88" i="11"/>
  <c r="DY88" i="11"/>
  <c r="DX88" i="11"/>
  <c r="DW88" i="11"/>
  <c r="DV88" i="11"/>
  <c r="DU88" i="11"/>
  <c r="DT88" i="11"/>
  <c r="DS88" i="11"/>
  <c r="DR88" i="11"/>
  <c r="DQ88" i="11"/>
  <c r="DP88" i="11"/>
  <c r="BA88" i="11"/>
  <c r="AZ88" i="11"/>
  <c r="AY88" i="11"/>
  <c r="AX88" i="11"/>
  <c r="AW88" i="11"/>
  <c r="AV88" i="11"/>
  <c r="AU88" i="11"/>
  <c r="AT88" i="11"/>
  <c r="AS88" i="11"/>
  <c r="AR88" i="11"/>
  <c r="AQ88" i="11"/>
  <c r="AP88" i="11"/>
  <c r="AO88" i="11"/>
  <c r="AN88" i="11"/>
  <c r="AM88" i="11"/>
  <c r="AL88" i="11"/>
  <c r="AK88" i="11"/>
  <c r="AJ88" i="11"/>
  <c r="AI88" i="11"/>
  <c r="AH88" i="11"/>
  <c r="AG88" i="11"/>
  <c r="AF88" i="11"/>
  <c r="AE88" i="11"/>
  <c r="AD88" i="11"/>
  <c r="AC88" i="11"/>
  <c r="AB88" i="11"/>
  <c r="AA88" i="11"/>
  <c r="Z88" i="11"/>
  <c r="Y88" i="11"/>
  <c r="X88" i="11"/>
  <c r="W88" i="11"/>
  <c r="V88" i="11"/>
  <c r="U88" i="11"/>
  <c r="T88" i="11"/>
  <c r="S88" i="11"/>
  <c r="R88" i="11"/>
  <c r="Q88" i="11"/>
  <c r="P88" i="11"/>
  <c r="O88" i="11"/>
  <c r="N88" i="11"/>
  <c r="M88" i="11"/>
  <c r="E88" i="11" a="1"/>
  <c r="E88" i="11" s="1"/>
  <c r="EA87" i="11"/>
  <c r="DZ87" i="11"/>
  <c r="DY87" i="11"/>
  <c r="DX87" i="11"/>
  <c r="DW87" i="11"/>
  <c r="DV87" i="11"/>
  <c r="DU87" i="11"/>
  <c r="DT87" i="11"/>
  <c r="DS87" i="11"/>
  <c r="DR87" i="11"/>
  <c r="DQ87" i="11"/>
  <c r="DP87" i="11"/>
  <c r="E87" i="11" a="1"/>
  <c r="E87" i="11" s="1"/>
  <c r="EA86" i="11"/>
  <c r="DZ86" i="11"/>
  <c r="DY86" i="11"/>
  <c r="DX86" i="11"/>
  <c r="DW86" i="11"/>
  <c r="DV86" i="11"/>
  <c r="DU86" i="11"/>
  <c r="DT86" i="11"/>
  <c r="DS86" i="11"/>
  <c r="DR86" i="11"/>
  <c r="DQ86" i="11"/>
  <c r="DP86" i="11"/>
  <c r="E86" i="11" a="1"/>
  <c r="E86" i="11" s="1"/>
  <c r="EA85" i="11"/>
  <c r="DZ85" i="11"/>
  <c r="DY85" i="11"/>
  <c r="DX85" i="11"/>
  <c r="DW85" i="11"/>
  <c r="DV85" i="11"/>
  <c r="DU85" i="11"/>
  <c r="DT85" i="11"/>
  <c r="DS85" i="11"/>
  <c r="DR85" i="11"/>
  <c r="DQ85" i="11"/>
  <c r="DP85" i="11"/>
  <c r="E85" i="11" a="1"/>
  <c r="E85" i="11" s="1"/>
  <c r="EA84" i="11"/>
  <c r="DZ84" i="11"/>
  <c r="DY84" i="11"/>
  <c r="DX84" i="11"/>
  <c r="DW84" i="11"/>
  <c r="DV84" i="11"/>
  <c r="DU84" i="11"/>
  <c r="DT84" i="11"/>
  <c r="DS84" i="11"/>
  <c r="DR84" i="11"/>
  <c r="DQ84" i="11"/>
  <c r="DP84" i="11"/>
  <c r="E84" i="11" a="1"/>
  <c r="E84" i="11" s="1"/>
  <c r="EA83" i="11"/>
  <c r="DZ83" i="11"/>
  <c r="DY83" i="11"/>
  <c r="DX83" i="11"/>
  <c r="DW83" i="11"/>
  <c r="DV83" i="11"/>
  <c r="DU83" i="11"/>
  <c r="DT83" i="11"/>
  <c r="DS83" i="11"/>
  <c r="DR83" i="11"/>
  <c r="DQ83" i="11"/>
  <c r="DP83" i="11"/>
  <c r="E83" i="11" a="1"/>
  <c r="E83" i="11" s="1"/>
  <c r="EA82" i="11"/>
  <c r="DZ82" i="11"/>
  <c r="DY82" i="11"/>
  <c r="DX82" i="11"/>
  <c r="DW82" i="11"/>
  <c r="DV82" i="11"/>
  <c r="DU82" i="11"/>
  <c r="DT82" i="11"/>
  <c r="DS82" i="11"/>
  <c r="DR82" i="11"/>
  <c r="DQ82" i="11"/>
  <c r="DP82" i="11"/>
  <c r="E82" i="11" a="1"/>
  <c r="E82" i="11" s="1"/>
  <c r="EA81" i="11"/>
  <c r="DZ81" i="11"/>
  <c r="DY81" i="11"/>
  <c r="DX81" i="11"/>
  <c r="DW81" i="11"/>
  <c r="DV81" i="11"/>
  <c r="DU81" i="11"/>
  <c r="DT81" i="11"/>
  <c r="DS81" i="11"/>
  <c r="DR81" i="11"/>
  <c r="DQ81" i="11"/>
  <c r="DP81" i="11"/>
  <c r="E81" i="11" a="1"/>
  <c r="E81" i="11" s="1"/>
  <c r="E80" i="11" a="1"/>
  <c r="E80" i="11" s="1"/>
  <c r="EA79" i="11"/>
  <c r="DZ79" i="11"/>
  <c r="DY79" i="11"/>
  <c r="DX79" i="11"/>
  <c r="DW79" i="11"/>
  <c r="DV79" i="11"/>
  <c r="DU79" i="11"/>
  <c r="DT79" i="11"/>
  <c r="DS79" i="11"/>
  <c r="DR79" i="11"/>
  <c r="DQ79" i="11"/>
  <c r="DP79" i="11"/>
  <c r="BA79" i="11"/>
  <c r="AZ79" i="11"/>
  <c r="AY79" i="11"/>
  <c r="AX79" i="11"/>
  <c r="AW79" i="11"/>
  <c r="AV79" i="11"/>
  <c r="AU79" i="11"/>
  <c r="AT79" i="11"/>
  <c r="AS79" i="11"/>
  <c r="AR79" i="11"/>
  <c r="AQ79" i="11"/>
  <c r="AP79" i="11"/>
  <c r="AO79" i="11"/>
  <c r="AN79" i="11"/>
  <c r="AM79" i="11"/>
  <c r="AL79" i="11"/>
  <c r="AK79" i="11"/>
  <c r="AJ79" i="11"/>
  <c r="AI79" i="11"/>
  <c r="AH79" i="11"/>
  <c r="AG79" i="11"/>
  <c r="AF79" i="11"/>
  <c r="AE79" i="11"/>
  <c r="AD79" i="11"/>
  <c r="AC79" i="11"/>
  <c r="AB79" i="11"/>
  <c r="AA79" i="11"/>
  <c r="Z79" i="11"/>
  <c r="Y79" i="11"/>
  <c r="X79" i="11"/>
  <c r="W79" i="11"/>
  <c r="V79" i="11"/>
  <c r="U79" i="11"/>
  <c r="T79" i="11"/>
  <c r="S79" i="11"/>
  <c r="R79" i="11"/>
  <c r="Q79" i="11"/>
  <c r="P79" i="11"/>
  <c r="O79" i="11"/>
  <c r="N79" i="11"/>
  <c r="M79" i="11"/>
  <c r="E79" i="11" a="1"/>
  <c r="E79" i="11" s="1"/>
  <c r="EA78" i="11"/>
  <c r="DZ78" i="11"/>
  <c r="DY78" i="11"/>
  <c r="DX78" i="11"/>
  <c r="DW78" i="11"/>
  <c r="DV78" i="11"/>
  <c r="DU78" i="11"/>
  <c r="DT78" i="11"/>
  <c r="DS78" i="11"/>
  <c r="DR78" i="11"/>
  <c r="DQ78" i="11"/>
  <c r="DP78" i="11"/>
  <c r="E78" i="11" a="1"/>
  <c r="E78" i="11" s="1"/>
  <c r="EA77" i="11"/>
  <c r="DZ77" i="11"/>
  <c r="DY77" i="11"/>
  <c r="DX77" i="11"/>
  <c r="DW77" i="11"/>
  <c r="DV77" i="11"/>
  <c r="DU77" i="11"/>
  <c r="DT77" i="11"/>
  <c r="DS77" i="11"/>
  <c r="DR77" i="11"/>
  <c r="DQ77" i="11"/>
  <c r="DP77" i="11"/>
  <c r="E77" i="11" a="1"/>
  <c r="E77" i="11" s="1"/>
  <c r="EA76" i="11"/>
  <c r="DZ76" i="11"/>
  <c r="DY76" i="11"/>
  <c r="DX76" i="11"/>
  <c r="DW76" i="11"/>
  <c r="DV76" i="11"/>
  <c r="DU76" i="11"/>
  <c r="DT76" i="11"/>
  <c r="DS76" i="11"/>
  <c r="DR76" i="11"/>
  <c r="DQ76" i="11"/>
  <c r="DP76" i="11"/>
  <c r="E76" i="11" a="1"/>
  <c r="E76" i="11" s="1"/>
  <c r="EA75" i="11"/>
  <c r="DZ75" i="11"/>
  <c r="DY75" i="11"/>
  <c r="DX75" i="11"/>
  <c r="DW75" i="11"/>
  <c r="DV75" i="11"/>
  <c r="DU75" i="11"/>
  <c r="DT75" i="11"/>
  <c r="DS75" i="11"/>
  <c r="DR75" i="11"/>
  <c r="DQ75" i="11"/>
  <c r="DP75" i="11"/>
  <c r="E75" i="11" a="1"/>
  <c r="E75" i="11" s="1"/>
  <c r="EA74" i="11"/>
  <c r="DZ74" i="11"/>
  <c r="DY74" i="11"/>
  <c r="DX74" i="11"/>
  <c r="DW74" i="11"/>
  <c r="DV74" i="11"/>
  <c r="DU74" i="11"/>
  <c r="DT74" i="11"/>
  <c r="DS74" i="11"/>
  <c r="DR74" i="11"/>
  <c r="DQ74" i="11"/>
  <c r="DP74" i="11"/>
  <c r="E74" i="11" a="1"/>
  <c r="E74" i="11" s="1"/>
  <c r="EA73" i="11"/>
  <c r="DZ73" i="11"/>
  <c r="DY73" i="11"/>
  <c r="DX73" i="11"/>
  <c r="DW73" i="11"/>
  <c r="DV73" i="11"/>
  <c r="DU73" i="11"/>
  <c r="DT73" i="11"/>
  <c r="DS73" i="11"/>
  <c r="DR73" i="11"/>
  <c r="DQ73" i="11"/>
  <c r="DP73" i="11"/>
  <c r="E73" i="11" a="1"/>
  <c r="E73" i="11" s="1"/>
  <c r="EA72" i="11"/>
  <c r="DZ72" i="11"/>
  <c r="DY72" i="11"/>
  <c r="DX72" i="11"/>
  <c r="DW72" i="11"/>
  <c r="DV72" i="11"/>
  <c r="DU72" i="11"/>
  <c r="DT72" i="11"/>
  <c r="DS72" i="11"/>
  <c r="DR72" i="11"/>
  <c r="DQ72" i="11"/>
  <c r="DP72" i="11"/>
  <c r="E72" i="11" a="1"/>
  <c r="E72" i="11" s="1"/>
  <c r="E71" i="11" a="1"/>
  <c r="E71" i="11" s="1"/>
  <c r="EA70" i="11"/>
  <c r="DZ70" i="11"/>
  <c r="DY70" i="11"/>
  <c r="DX70" i="11"/>
  <c r="DW70" i="11"/>
  <c r="DV70" i="11"/>
  <c r="DU70" i="11"/>
  <c r="DT70" i="11"/>
  <c r="DS70" i="11"/>
  <c r="DR70" i="11"/>
  <c r="DQ70" i="11"/>
  <c r="DP70" i="11"/>
  <c r="BA70" i="11"/>
  <c r="AZ70" i="11"/>
  <c r="AY70" i="11"/>
  <c r="AX70" i="11"/>
  <c r="AW70" i="11"/>
  <c r="AV70" i="11"/>
  <c r="AU70" i="11"/>
  <c r="AT70" i="11"/>
  <c r="AS70" i="11"/>
  <c r="AR70" i="11"/>
  <c r="AQ70" i="11"/>
  <c r="AP70" i="11"/>
  <c r="AO70" i="11"/>
  <c r="AN70" i="11"/>
  <c r="AM70" i="11"/>
  <c r="AL70" i="11"/>
  <c r="AK70" i="11"/>
  <c r="AJ70" i="11"/>
  <c r="AI70" i="11"/>
  <c r="AH70" i="11"/>
  <c r="AG70" i="11"/>
  <c r="AF70" i="11"/>
  <c r="AE70" i="11"/>
  <c r="AD70" i="11"/>
  <c r="AC70" i="11"/>
  <c r="AB70" i="11"/>
  <c r="AA70" i="11"/>
  <c r="Z70" i="11"/>
  <c r="Y70" i="11"/>
  <c r="X70" i="11"/>
  <c r="W70" i="11"/>
  <c r="V70" i="11"/>
  <c r="U70" i="11"/>
  <c r="T70" i="11"/>
  <c r="S70" i="11"/>
  <c r="R70" i="11"/>
  <c r="Q70" i="11"/>
  <c r="P70" i="11"/>
  <c r="O70" i="11"/>
  <c r="N70" i="11"/>
  <c r="M70" i="11"/>
  <c r="E70" i="11" a="1"/>
  <c r="E70" i="11" s="1"/>
  <c r="EA69" i="11"/>
  <c r="DZ69" i="11"/>
  <c r="DY69" i="11"/>
  <c r="DX69" i="11"/>
  <c r="DW69" i="11"/>
  <c r="DV69" i="11"/>
  <c r="DU69" i="11"/>
  <c r="DT69" i="11"/>
  <c r="DS69" i="11"/>
  <c r="DR69" i="11"/>
  <c r="DQ69" i="11"/>
  <c r="DP69" i="11"/>
  <c r="E69" i="11" a="1"/>
  <c r="E69" i="11" s="1"/>
  <c r="EA68" i="11"/>
  <c r="DZ68" i="11"/>
  <c r="DY68" i="11"/>
  <c r="DX68" i="11"/>
  <c r="DW68" i="11"/>
  <c r="DV68" i="11"/>
  <c r="DU68" i="11"/>
  <c r="DT68" i="11"/>
  <c r="DS68" i="11"/>
  <c r="DR68" i="11"/>
  <c r="DQ68" i="11"/>
  <c r="DP68" i="11"/>
  <c r="E68" i="11" a="1"/>
  <c r="E68" i="11" s="1"/>
  <c r="EA67" i="11"/>
  <c r="DZ67" i="11"/>
  <c r="DY67" i="11"/>
  <c r="DX67" i="11"/>
  <c r="DW67" i="11"/>
  <c r="DV67" i="11"/>
  <c r="DU67" i="11"/>
  <c r="DT67" i="11"/>
  <c r="DS67" i="11"/>
  <c r="DR67" i="11"/>
  <c r="DQ67" i="11"/>
  <c r="DP67" i="11"/>
  <c r="E67" i="11" a="1"/>
  <c r="E67" i="11" s="1"/>
  <c r="EA66" i="11"/>
  <c r="DZ66" i="11"/>
  <c r="DY66" i="11"/>
  <c r="DX66" i="11"/>
  <c r="DW66" i="11"/>
  <c r="DV66" i="11"/>
  <c r="DU66" i="11"/>
  <c r="DT66" i="11"/>
  <c r="DS66" i="11"/>
  <c r="DR66" i="11"/>
  <c r="DQ66" i="11"/>
  <c r="DP66" i="11"/>
  <c r="E66" i="11" a="1"/>
  <c r="E66" i="11" s="1"/>
  <c r="EA65" i="11"/>
  <c r="DZ65" i="11"/>
  <c r="DY65" i="11"/>
  <c r="DX65" i="11"/>
  <c r="DW65" i="11"/>
  <c r="DV65" i="11"/>
  <c r="DU65" i="11"/>
  <c r="DT65" i="11"/>
  <c r="DS65" i="11"/>
  <c r="DR65" i="11"/>
  <c r="DQ65" i="11"/>
  <c r="DP65" i="11"/>
  <c r="E65" i="11" a="1"/>
  <c r="E65" i="11" s="1"/>
  <c r="EA64" i="11"/>
  <c r="DZ64" i="11"/>
  <c r="DY64" i="11"/>
  <c r="DX64" i="11"/>
  <c r="DW64" i="11"/>
  <c r="DV64" i="11"/>
  <c r="DU64" i="11"/>
  <c r="DT64" i="11"/>
  <c r="DS64" i="11"/>
  <c r="DR64" i="11"/>
  <c r="DQ64" i="11"/>
  <c r="DP64" i="11"/>
  <c r="E64" i="11" a="1"/>
  <c r="E64" i="11" s="1"/>
  <c r="EA63" i="11"/>
  <c r="DZ63" i="11"/>
  <c r="DY63" i="11"/>
  <c r="DX63" i="11"/>
  <c r="DW63" i="11"/>
  <c r="DV63" i="11"/>
  <c r="DU63" i="11"/>
  <c r="DT63" i="11"/>
  <c r="DS63" i="11"/>
  <c r="DR63" i="11"/>
  <c r="DQ63" i="11"/>
  <c r="DP63" i="11"/>
  <c r="E63" i="11" a="1"/>
  <c r="E63" i="11" s="1"/>
  <c r="E62" i="11" a="1"/>
  <c r="E62" i="11" s="1"/>
  <c r="EA61" i="11"/>
  <c r="DZ61" i="11"/>
  <c r="DY61" i="11"/>
  <c r="DX61" i="11"/>
  <c r="DW61" i="11"/>
  <c r="DV61" i="11"/>
  <c r="DU61" i="11"/>
  <c r="DT61" i="11"/>
  <c r="DS61" i="11"/>
  <c r="DR61" i="11"/>
  <c r="DQ61" i="11"/>
  <c r="DP61" i="11"/>
  <c r="BA61" i="11"/>
  <c r="AZ61" i="11"/>
  <c r="AY61" i="11"/>
  <c r="AX61" i="11"/>
  <c r="AW61" i="11"/>
  <c r="AV61" i="11"/>
  <c r="AU61" i="11"/>
  <c r="AT61" i="11"/>
  <c r="AS61" i="11"/>
  <c r="AR61" i="11"/>
  <c r="AQ61" i="11"/>
  <c r="AP61" i="11"/>
  <c r="AO61" i="11"/>
  <c r="AN61" i="11"/>
  <c r="AM61" i="11"/>
  <c r="AL61" i="11"/>
  <c r="AK61" i="11"/>
  <c r="AJ61" i="11"/>
  <c r="AI61" i="11"/>
  <c r="AH61" i="11"/>
  <c r="AG61" i="11"/>
  <c r="AF61" i="11"/>
  <c r="AE61" i="11"/>
  <c r="AD61" i="11"/>
  <c r="AC61" i="11"/>
  <c r="AB61" i="11"/>
  <c r="AA61" i="11"/>
  <c r="Z61" i="11"/>
  <c r="Y61" i="11"/>
  <c r="X61" i="11"/>
  <c r="W61" i="11"/>
  <c r="V61" i="11"/>
  <c r="U61" i="11"/>
  <c r="T61" i="11"/>
  <c r="S61" i="11"/>
  <c r="R61" i="11"/>
  <c r="Q61" i="11"/>
  <c r="P61" i="11"/>
  <c r="O61" i="11"/>
  <c r="N61" i="11"/>
  <c r="M61" i="11"/>
  <c r="E61" i="11" a="1"/>
  <c r="E61" i="11" s="1"/>
  <c r="EA60" i="11"/>
  <c r="DZ60" i="11"/>
  <c r="DY60" i="11"/>
  <c r="DX60" i="11"/>
  <c r="DW60" i="11"/>
  <c r="DV60" i="11"/>
  <c r="DU60" i="11"/>
  <c r="DT60" i="11"/>
  <c r="DS60" i="11"/>
  <c r="DR60" i="11"/>
  <c r="DQ60" i="11"/>
  <c r="DP60" i="11"/>
  <c r="E60" i="11" a="1"/>
  <c r="E60" i="11" s="1"/>
  <c r="EA59" i="11"/>
  <c r="DZ59" i="11"/>
  <c r="DY59" i="11"/>
  <c r="DX59" i="11"/>
  <c r="DW59" i="11"/>
  <c r="DV59" i="11"/>
  <c r="DU59" i="11"/>
  <c r="DT59" i="11"/>
  <c r="DS59" i="11"/>
  <c r="DR59" i="11"/>
  <c r="DQ59" i="11"/>
  <c r="DP59" i="11"/>
  <c r="E59" i="11" a="1"/>
  <c r="E59" i="11" s="1"/>
  <c r="EA58" i="11"/>
  <c r="DZ58" i="11"/>
  <c r="DY58" i="11"/>
  <c r="DX58" i="11"/>
  <c r="DW58" i="11"/>
  <c r="DV58" i="11"/>
  <c r="DU58" i="11"/>
  <c r="DT58" i="11"/>
  <c r="DS58" i="11"/>
  <c r="DR58" i="11"/>
  <c r="DQ58" i="11"/>
  <c r="DP58" i="11"/>
  <c r="E58" i="11" a="1"/>
  <c r="E58" i="11" s="1"/>
  <c r="EA57" i="11"/>
  <c r="DZ57" i="11"/>
  <c r="DY57" i="11"/>
  <c r="DX57" i="11"/>
  <c r="DW57" i="11"/>
  <c r="DV57" i="11"/>
  <c r="DU57" i="11"/>
  <c r="DT57" i="11"/>
  <c r="DS57" i="11"/>
  <c r="DR57" i="11"/>
  <c r="DQ57" i="11"/>
  <c r="DP57" i="11"/>
  <c r="E57" i="11" a="1"/>
  <c r="E57" i="11" s="1"/>
  <c r="EA56" i="11"/>
  <c r="DZ56" i="11"/>
  <c r="DY56" i="11"/>
  <c r="DX56" i="11"/>
  <c r="DW56" i="11"/>
  <c r="DV56" i="11"/>
  <c r="DU56" i="11"/>
  <c r="DT56" i="11"/>
  <c r="DS56" i="11"/>
  <c r="DR56" i="11"/>
  <c r="DQ56" i="11"/>
  <c r="DP56" i="11"/>
  <c r="E56" i="11" a="1"/>
  <c r="E56" i="11" s="1"/>
  <c r="EA55" i="11"/>
  <c r="DZ55" i="11"/>
  <c r="DY55" i="11"/>
  <c r="DX55" i="11"/>
  <c r="DW55" i="11"/>
  <c r="DV55" i="11"/>
  <c r="DU55" i="11"/>
  <c r="DT55" i="11"/>
  <c r="DS55" i="11"/>
  <c r="DR55" i="11"/>
  <c r="DQ55" i="11"/>
  <c r="DP55" i="11"/>
  <c r="E55" i="11" a="1"/>
  <c r="E55" i="11" s="1"/>
  <c r="EA54" i="11"/>
  <c r="DZ54" i="11"/>
  <c r="DY54" i="11"/>
  <c r="DX54" i="11"/>
  <c r="DW54" i="11"/>
  <c r="DV54" i="11"/>
  <c r="DU54" i="11"/>
  <c r="DT54" i="11"/>
  <c r="DS54" i="11"/>
  <c r="DR54" i="11"/>
  <c r="DQ54" i="11"/>
  <c r="DP54" i="11"/>
  <c r="E54" i="11" a="1"/>
  <c r="E54" i="11" s="1"/>
  <c r="E53" i="11" a="1"/>
  <c r="E53" i="11" s="1"/>
  <c r="EA52" i="11"/>
  <c r="DZ52" i="11"/>
  <c r="DY52" i="11"/>
  <c r="DX52" i="11"/>
  <c r="DW52" i="11"/>
  <c r="DV52" i="11"/>
  <c r="DU52" i="11"/>
  <c r="DT52" i="11"/>
  <c r="DS52" i="11"/>
  <c r="DR52" i="11"/>
  <c r="DQ52" i="11"/>
  <c r="DP52" i="11"/>
  <c r="BA52" i="11"/>
  <c r="AZ52" i="11"/>
  <c r="AY52" i="11"/>
  <c r="AX52" i="11"/>
  <c r="AW52" i="11"/>
  <c r="AV52" i="11"/>
  <c r="AU52" i="11"/>
  <c r="AT52" i="11"/>
  <c r="AS52" i="11"/>
  <c r="AR52" i="11"/>
  <c r="AQ52" i="11"/>
  <c r="AP52" i="11"/>
  <c r="AO52" i="11"/>
  <c r="AN52" i="11"/>
  <c r="AM52" i="11"/>
  <c r="AL52" i="11"/>
  <c r="AK52" i="11"/>
  <c r="AJ52" i="11"/>
  <c r="AI52" i="11"/>
  <c r="AH52" i="11"/>
  <c r="AG52" i="11"/>
  <c r="AF52" i="11"/>
  <c r="AE52" i="11"/>
  <c r="AD52" i="11"/>
  <c r="AC52" i="11"/>
  <c r="AB52" i="11"/>
  <c r="AA52" i="11"/>
  <c r="Z52" i="11"/>
  <c r="Y52" i="11"/>
  <c r="X52" i="11"/>
  <c r="W52" i="11"/>
  <c r="V52" i="11"/>
  <c r="U52" i="11"/>
  <c r="T52" i="11"/>
  <c r="S52" i="11"/>
  <c r="R52" i="11"/>
  <c r="Q52" i="11"/>
  <c r="P52" i="11"/>
  <c r="O52" i="11"/>
  <c r="N52" i="11"/>
  <c r="M52" i="11"/>
  <c r="E52" i="11" a="1"/>
  <c r="E52" i="11" s="1"/>
  <c r="EA51" i="11"/>
  <c r="DZ51" i="11"/>
  <c r="DY51" i="11"/>
  <c r="DX51" i="11"/>
  <c r="DW51" i="11"/>
  <c r="DV51" i="11"/>
  <c r="DU51" i="11"/>
  <c r="DT51" i="11"/>
  <c r="DS51" i="11"/>
  <c r="DR51" i="11"/>
  <c r="DQ51" i="11"/>
  <c r="DP51" i="11"/>
  <c r="E51" i="11" a="1"/>
  <c r="E51" i="11" s="1"/>
  <c r="EA50" i="11"/>
  <c r="DZ50" i="11"/>
  <c r="DY50" i="11"/>
  <c r="DX50" i="11"/>
  <c r="DW50" i="11"/>
  <c r="DV50" i="11"/>
  <c r="DU50" i="11"/>
  <c r="DT50" i="11"/>
  <c r="DS50" i="11"/>
  <c r="DR50" i="11"/>
  <c r="DQ50" i="11"/>
  <c r="DP50" i="11"/>
  <c r="E50" i="11" a="1"/>
  <c r="E50" i="11" s="1"/>
  <c r="EA49" i="11"/>
  <c r="DZ49" i="11"/>
  <c r="DY49" i="11"/>
  <c r="DX49" i="11"/>
  <c r="DW49" i="11"/>
  <c r="DV49" i="11"/>
  <c r="DU49" i="11"/>
  <c r="DT49" i="11"/>
  <c r="DS49" i="11"/>
  <c r="DR49" i="11"/>
  <c r="DQ49" i="11"/>
  <c r="DP49" i="11"/>
  <c r="E49" i="11" a="1"/>
  <c r="E49" i="11" s="1"/>
  <c r="EA48" i="11"/>
  <c r="DZ48" i="11"/>
  <c r="DY48" i="11"/>
  <c r="DX48" i="11"/>
  <c r="DW48" i="11"/>
  <c r="DV48" i="11"/>
  <c r="DU48" i="11"/>
  <c r="DT48" i="11"/>
  <c r="DS48" i="11"/>
  <c r="DR48" i="11"/>
  <c r="DQ48" i="11"/>
  <c r="DP48" i="11"/>
  <c r="E48" i="11" a="1"/>
  <c r="E48" i="11" s="1"/>
  <c r="EA47" i="11"/>
  <c r="DZ47" i="11"/>
  <c r="DY47" i="11"/>
  <c r="DX47" i="11"/>
  <c r="DW47" i="11"/>
  <c r="DV47" i="11"/>
  <c r="DU47" i="11"/>
  <c r="DT47" i="11"/>
  <c r="DS47" i="11"/>
  <c r="DR47" i="11"/>
  <c r="DQ47" i="11"/>
  <c r="DP47" i="11"/>
  <c r="E47" i="11" a="1"/>
  <c r="E47" i="11" s="1"/>
  <c r="EA46" i="11"/>
  <c r="DZ46" i="11"/>
  <c r="DY46" i="11"/>
  <c r="DX46" i="11"/>
  <c r="DW46" i="11"/>
  <c r="DV46" i="11"/>
  <c r="DU46" i="11"/>
  <c r="DT46" i="11"/>
  <c r="DS46" i="11"/>
  <c r="DR46" i="11"/>
  <c r="DQ46" i="11"/>
  <c r="DP46" i="11"/>
  <c r="E46" i="11" a="1"/>
  <c r="E46" i="11" s="1"/>
  <c r="EA45" i="11"/>
  <c r="DZ45" i="11"/>
  <c r="DY45" i="11"/>
  <c r="DX45" i="11"/>
  <c r="DW45" i="11"/>
  <c r="DV45" i="11"/>
  <c r="DU45" i="11"/>
  <c r="DT45" i="11"/>
  <c r="DS45" i="11"/>
  <c r="DR45" i="11"/>
  <c r="DQ45" i="11"/>
  <c r="DP45" i="11"/>
  <c r="E45" i="11" a="1"/>
  <c r="E45" i="11" s="1"/>
  <c r="E44" i="11" a="1"/>
  <c r="E44" i="11" s="1"/>
  <c r="EA43" i="11"/>
  <c r="DZ43" i="11"/>
  <c r="DY43" i="11"/>
  <c r="DX43" i="11"/>
  <c r="DW43" i="11"/>
  <c r="DV43" i="11"/>
  <c r="DU43" i="11"/>
  <c r="DT43" i="11"/>
  <c r="DS43" i="11"/>
  <c r="DR43" i="11"/>
  <c r="DQ43" i="11"/>
  <c r="DP43" i="11"/>
  <c r="BA43" i="11"/>
  <c r="AZ43" i="11"/>
  <c r="AY43" i="11"/>
  <c r="AX43" i="11"/>
  <c r="AW43" i="11"/>
  <c r="AV43" i="11"/>
  <c r="AU43" i="11"/>
  <c r="AT43" i="11"/>
  <c r="AS43" i="11"/>
  <c r="AR43" i="11"/>
  <c r="AQ43" i="11"/>
  <c r="AP43" i="11"/>
  <c r="AO43" i="11"/>
  <c r="AN43" i="11"/>
  <c r="AM43" i="11"/>
  <c r="AL43" i="11"/>
  <c r="AK43" i="11"/>
  <c r="AJ43" i="11"/>
  <c r="AI43" i="11"/>
  <c r="AH43" i="11"/>
  <c r="AG43" i="11"/>
  <c r="AF43" i="11"/>
  <c r="AE43" i="11"/>
  <c r="AD43" i="11"/>
  <c r="AC43" i="11"/>
  <c r="AB43" i="11"/>
  <c r="AA43" i="11"/>
  <c r="Z43" i="11"/>
  <c r="Y43" i="11"/>
  <c r="X43" i="11"/>
  <c r="W43" i="11"/>
  <c r="V43" i="11"/>
  <c r="U43" i="11"/>
  <c r="T43" i="11"/>
  <c r="S43" i="11"/>
  <c r="R43" i="11"/>
  <c r="Q43" i="11"/>
  <c r="P43" i="11"/>
  <c r="O43" i="11"/>
  <c r="N43" i="11"/>
  <c r="M43" i="11"/>
  <c r="E43" i="11" a="1"/>
  <c r="E43" i="11" s="1"/>
  <c r="EA42" i="11"/>
  <c r="DZ42" i="11"/>
  <c r="DY42" i="11"/>
  <c r="DX42" i="11"/>
  <c r="DW42" i="11"/>
  <c r="DV42" i="11"/>
  <c r="DU42" i="11"/>
  <c r="DT42" i="11"/>
  <c r="DS42" i="11"/>
  <c r="DR42" i="11"/>
  <c r="DQ42" i="11"/>
  <c r="DP42" i="11"/>
  <c r="E42" i="11" a="1"/>
  <c r="E42" i="11" s="1"/>
  <c r="EA41" i="11"/>
  <c r="DZ41" i="11"/>
  <c r="DY41" i="11"/>
  <c r="DX41" i="11"/>
  <c r="DW41" i="11"/>
  <c r="DV41" i="11"/>
  <c r="DU41" i="11"/>
  <c r="DT41" i="11"/>
  <c r="DS41" i="11"/>
  <c r="DR41" i="11"/>
  <c r="DQ41" i="11"/>
  <c r="DP41" i="11"/>
  <c r="E41" i="11" a="1"/>
  <c r="E41" i="11" s="1"/>
  <c r="EA40" i="11"/>
  <c r="DZ40" i="11"/>
  <c r="DY40" i="11"/>
  <c r="DX40" i="11"/>
  <c r="DW40" i="11"/>
  <c r="DV40" i="11"/>
  <c r="DU40" i="11"/>
  <c r="DT40" i="11"/>
  <c r="DS40" i="11"/>
  <c r="DR40" i="11"/>
  <c r="DQ40" i="11"/>
  <c r="DP40" i="11"/>
  <c r="E40" i="11" a="1"/>
  <c r="E40" i="11" s="1"/>
  <c r="EA39" i="11"/>
  <c r="DZ39" i="11"/>
  <c r="DY39" i="11"/>
  <c r="DX39" i="11"/>
  <c r="DW39" i="11"/>
  <c r="DV39" i="11"/>
  <c r="DU39" i="11"/>
  <c r="DT39" i="11"/>
  <c r="DS39" i="11"/>
  <c r="DR39" i="11"/>
  <c r="DQ39" i="11"/>
  <c r="DP39" i="11"/>
  <c r="E39" i="11" a="1"/>
  <c r="E39" i="11" s="1"/>
  <c r="EA38" i="11"/>
  <c r="DZ38" i="11"/>
  <c r="DY38" i="11"/>
  <c r="DX38" i="11"/>
  <c r="DW38" i="11"/>
  <c r="DV38" i="11"/>
  <c r="DU38" i="11"/>
  <c r="DT38" i="11"/>
  <c r="DS38" i="11"/>
  <c r="DR38" i="11"/>
  <c r="DQ38" i="11"/>
  <c r="DP38" i="11"/>
  <c r="E38" i="11" a="1"/>
  <c r="E38" i="11" s="1"/>
  <c r="EA37" i="11"/>
  <c r="DZ37" i="11"/>
  <c r="DY37" i="11"/>
  <c r="DX37" i="11"/>
  <c r="DW37" i="11"/>
  <c r="DV37" i="11"/>
  <c r="DU37" i="11"/>
  <c r="DT37" i="11"/>
  <c r="DS37" i="11"/>
  <c r="DR37" i="11"/>
  <c r="DQ37" i="11"/>
  <c r="DP37" i="11"/>
  <c r="E37" i="11" a="1"/>
  <c r="E37" i="11" s="1"/>
  <c r="EA36" i="11"/>
  <c r="DZ36" i="11"/>
  <c r="DY36" i="11"/>
  <c r="DX36" i="11"/>
  <c r="DW36" i="11"/>
  <c r="DV36" i="11"/>
  <c r="DU36" i="11"/>
  <c r="DT36" i="11"/>
  <c r="DS36" i="11"/>
  <c r="DR36" i="11"/>
  <c r="DQ36" i="11"/>
  <c r="DP36" i="11"/>
  <c r="E36" i="11" a="1"/>
  <c r="E36" i="11" s="1"/>
  <c r="E35" i="11" a="1"/>
  <c r="E35" i="11" s="1"/>
  <c r="EA34" i="11"/>
  <c r="DZ34" i="11"/>
  <c r="DY34" i="11"/>
  <c r="DX34" i="11"/>
  <c r="DW34" i="11"/>
  <c r="DV34" i="11"/>
  <c r="DU34" i="11"/>
  <c r="DT34" i="11"/>
  <c r="DS34" i="11"/>
  <c r="DR34" i="11"/>
  <c r="DQ34" i="11"/>
  <c r="DP34" i="11"/>
  <c r="BA34" i="11"/>
  <c r="AZ34" i="11"/>
  <c r="AY34" i="11"/>
  <c r="AX34" i="11"/>
  <c r="AW34" i="11"/>
  <c r="AV34" i="11"/>
  <c r="AU34" i="11"/>
  <c r="AT34" i="11"/>
  <c r="AS34" i="11"/>
  <c r="AR34" i="11"/>
  <c r="AQ34" i="11"/>
  <c r="AP34" i="11"/>
  <c r="AO34" i="11"/>
  <c r="AN34" i="11"/>
  <c r="AM34" i="11"/>
  <c r="AL34" i="11"/>
  <c r="AK34" i="11"/>
  <c r="AJ34" i="11"/>
  <c r="AI34" i="11"/>
  <c r="AH34" i="11"/>
  <c r="AG34" i="11"/>
  <c r="AF34" i="11"/>
  <c r="AE34" i="11"/>
  <c r="AD34" i="11"/>
  <c r="AC34" i="11"/>
  <c r="AB34" i="11"/>
  <c r="AA34" i="11"/>
  <c r="Z34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E34" i="11" a="1"/>
  <c r="E34" i="11" s="1"/>
  <c r="EA33" i="11"/>
  <c r="DZ33" i="11"/>
  <c r="DY33" i="11"/>
  <c r="DX33" i="11"/>
  <c r="DW33" i="11"/>
  <c r="DV33" i="11"/>
  <c r="DU33" i="11"/>
  <c r="DT33" i="11"/>
  <c r="DS33" i="11"/>
  <c r="DR33" i="11"/>
  <c r="DQ33" i="11"/>
  <c r="DP33" i="11"/>
  <c r="E33" i="11" a="1"/>
  <c r="E33" i="11" s="1"/>
  <c r="EA32" i="11"/>
  <c r="DZ32" i="11"/>
  <c r="DY32" i="11"/>
  <c r="DX32" i="11"/>
  <c r="DW32" i="11"/>
  <c r="DV32" i="11"/>
  <c r="DU32" i="11"/>
  <c r="DT32" i="11"/>
  <c r="DS32" i="11"/>
  <c r="DR32" i="11"/>
  <c r="DQ32" i="11"/>
  <c r="DP32" i="11"/>
  <c r="E32" i="11" a="1"/>
  <c r="E32" i="11" s="1"/>
  <c r="EA31" i="11"/>
  <c r="DZ31" i="11"/>
  <c r="DY31" i="11"/>
  <c r="DX31" i="11"/>
  <c r="DW31" i="11"/>
  <c r="DV31" i="11"/>
  <c r="DU31" i="11"/>
  <c r="DT31" i="11"/>
  <c r="DS31" i="11"/>
  <c r="DR31" i="11"/>
  <c r="DQ31" i="11"/>
  <c r="DP31" i="11"/>
  <c r="E31" i="11" a="1"/>
  <c r="E31" i="11" s="1"/>
  <c r="EA30" i="11"/>
  <c r="DZ30" i="11"/>
  <c r="DY30" i="11"/>
  <c r="DX30" i="11"/>
  <c r="DW30" i="11"/>
  <c r="DV30" i="11"/>
  <c r="DU30" i="11"/>
  <c r="DT30" i="11"/>
  <c r="DS30" i="11"/>
  <c r="DR30" i="11"/>
  <c r="DQ30" i="11"/>
  <c r="DP30" i="11"/>
  <c r="E30" i="11" a="1"/>
  <c r="E30" i="11" s="1"/>
  <c r="EA29" i="11"/>
  <c r="DZ29" i="11"/>
  <c r="DY29" i="11"/>
  <c r="DX29" i="11"/>
  <c r="DW29" i="11"/>
  <c r="DV29" i="11"/>
  <c r="DU29" i="11"/>
  <c r="DT29" i="11"/>
  <c r="DS29" i="11"/>
  <c r="DR29" i="11"/>
  <c r="DQ29" i="11"/>
  <c r="DP29" i="11"/>
  <c r="E29" i="11" a="1"/>
  <c r="E29" i="11" s="1"/>
  <c r="EA28" i="11"/>
  <c r="DZ28" i="11"/>
  <c r="DY28" i="11"/>
  <c r="DX28" i="11"/>
  <c r="DW28" i="11"/>
  <c r="DV28" i="11"/>
  <c r="DU28" i="11"/>
  <c r="DT28" i="11"/>
  <c r="DS28" i="11"/>
  <c r="DR28" i="11"/>
  <c r="DQ28" i="11"/>
  <c r="DP28" i="11"/>
  <c r="E28" i="11" a="1"/>
  <c r="E28" i="11" s="1"/>
  <c r="EA27" i="11"/>
  <c r="DZ27" i="11"/>
  <c r="DY27" i="11"/>
  <c r="DX27" i="11"/>
  <c r="DW27" i="11"/>
  <c r="DV27" i="11"/>
  <c r="DU27" i="11"/>
  <c r="DT27" i="11"/>
  <c r="DS27" i="11"/>
  <c r="DR27" i="11"/>
  <c r="DQ27" i="11"/>
  <c r="DP27" i="11"/>
  <c r="E27" i="11" a="1"/>
  <c r="E27" i="11" s="1"/>
  <c r="E26" i="11" a="1"/>
  <c r="E26" i="11" s="1"/>
  <c r="EA25" i="11"/>
  <c r="DZ25" i="11"/>
  <c r="DY25" i="11"/>
  <c r="DX25" i="11"/>
  <c r="DW25" i="11"/>
  <c r="DV25" i="11"/>
  <c r="DU25" i="11"/>
  <c r="DT25" i="11"/>
  <c r="DS25" i="11"/>
  <c r="DR25" i="11"/>
  <c r="DQ25" i="11"/>
  <c r="DP25" i="11"/>
  <c r="BA25" i="11"/>
  <c r="AZ25" i="11"/>
  <c r="AY25" i="11"/>
  <c r="AX25" i="11"/>
  <c r="AW25" i="11"/>
  <c r="AV25" i="11"/>
  <c r="AU25" i="11"/>
  <c r="AT25" i="11"/>
  <c r="AS25" i="11"/>
  <c r="AR25" i="11"/>
  <c r="AQ25" i="11"/>
  <c r="AP25" i="11"/>
  <c r="AO25" i="11"/>
  <c r="AN25" i="11"/>
  <c r="AM25" i="11"/>
  <c r="AL25" i="11"/>
  <c r="AK25" i="11"/>
  <c r="AJ25" i="11"/>
  <c r="AI25" i="11"/>
  <c r="AH25" i="11"/>
  <c r="AG25" i="11"/>
  <c r="AF25" i="11"/>
  <c r="AE25" i="11"/>
  <c r="AD25" i="11"/>
  <c r="AC25" i="11"/>
  <c r="AB25" i="11"/>
  <c r="AA25" i="11"/>
  <c r="Z25" i="11"/>
  <c r="Y25" i="11"/>
  <c r="X25" i="11"/>
  <c r="W25" i="11"/>
  <c r="V25" i="11"/>
  <c r="U25" i="11"/>
  <c r="T25" i="11"/>
  <c r="S25" i="11"/>
  <c r="R25" i="11"/>
  <c r="Q25" i="11"/>
  <c r="P25" i="11"/>
  <c r="O25" i="11"/>
  <c r="N25" i="11"/>
  <c r="M25" i="11"/>
  <c r="E25" i="11" a="1"/>
  <c r="E25" i="11" s="1"/>
  <c r="EA24" i="11"/>
  <c r="DZ24" i="11"/>
  <c r="DY24" i="11"/>
  <c r="DX24" i="11"/>
  <c r="DW24" i="11"/>
  <c r="DV24" i="11"/>
  <c r="DU24" i="11"/>
  <c r="DT24" i="11"/>
  <c r="DS24" i="11"/>
  <c r="DR24" i="11"/>
  <c r="DQ24" i="11"/>
  <c r="DP24" i="11"/>
  <c r="E24" i="11" a="1"/>
  <c r="E24" i="11" s="1"/>
  <c r="EA23" i="11"/>
  <c r="DZ23" i="11"/>
  <c r="DY23" i="11"/>
  <c r="DX23" i="11"/>
  <c r="DW23" i="11"/>
  <c r="DV23" i="11"/>
  <c r="DU23" i="11"/>
  <c r="DT23" i="11"/>
  <c r="DS23" i="11"/>
  <c r="DR23" i="11"/>
  <c r="DQ23" i="11"/>
  <c r="DP23" i="11"/>
  <c r="E23" i="11" a="1"/>
  <c r="E23" i="11" s="1"/>
  <c r="EA22" i="11"/>
  <c r="DZ22" i="11"/>
  <c r="DY22" i="11"/>
  <c r="DX22" i="11"/>
  <c r="DW22" i="11"/>
  <c r="DV22" i="11"/>
  <c r="DU22" i="11"/>
  <c r="DT22" i="11"/>
  <c r="DS22" i="11"/>
  <c r="DR22" i="11"/>
  <c r="DQ22" i="11"/>
  <c r="DP22" i="11"/>
  <c r="E22" i="11" a="1"/>
  <c r="E22" i="11" s="1"/>
  <c r="EA21" i="11"/>
  <c r="DZ21" i="11"/>
  <c r="DY21" i="11"/>
  <c r="DX21" i="11"/>
  <c r="DW21" i="11"/>
  <c r="DV21" i="11"/>
  <c r="DU21" i="11"/>
  <c r="DT21" i="11"/>
  <c r="DS21" i="11"/>
  <c r="DR21" i="11"/>
  <c r="DQ21" i="11"/>
  <c r="DP21" i="11"/>
  <c r="E21" i="11" a="1"/>
  <c r="E21" i="11" s="1"/>
  <c r="EA20" i="11"/>
  <c r="DZ20" i="11"/>
  <c r="DY20" i="11"/>
  <c r="DX20" i="11"/>
  <c r="DW20" i="11"/>
  <c r="DV20" i="11"/>
  <c r="DU20" i="11"/>
  <c r="DT20" i="11"/>
  <c r="DS20" i="11"/>
  <c r="DR20" i="11"/>
  <c r="DQ20" i="11"/>
  <c r="DP20" i="11"/>
  <c r="E20" i="11" a="1"/>
  <c r="E20" i="11" s="1"/>
  <c r="EA19" i="11"/>
  <c r="DZ19" i="11"/>
  <c r="DY19" i="11"/>
  <c r="DX19" i="11"/>
  <c r="DW19" i="11"/>
  <c r="DV19" i="11"/>
  <c r="DU19" i="11"/>
  <c r="DT19" i="11"/>
  <c r="DS19" i="11"/>
  <c r="DR19" i="11"/>
  <c r="DQ19" i="11"/>
  <c r="DP19" i="11"/>
  <c r="E19" i="11" a="1"/>
  <c r="E19" i="11" s="1"/>
  <c r="EA18" i="11"/>
  <c r="DZ18" i="11"/>
  <c r="DY18" i="11"/>
  <c r="DX18" i="11"/>
  <c r="DW18" i="11"/>
  <c r="DV18" i="11"/>
  <c r="DU18" i="11"/>
  <c r="DT18" i="11"/>
  <c r="DS18" i="11"/>
  <c r="DR18" i="11"/>
  <c r="DQ18" i="11"/>
  <c r="DP18" i="11"/>
  <c r="E18" i="11" a="1"/>
  <c r="E18" i="11" s="1"/>
  <c r="E17" i="11" a="1"/>
  <c r="E17" i="11" s="1"/>
  <c r="EA16" i="11"/>
  <c r="DZ16" i="11"/>
  <c r="DY16" i="11"/>
  <c r="DX16" i="11"/>
  <c r="DW16" i="11"/>
  <c r="DV16" i="11"/>
  <c r="DU16" i="11"/>
  <c r="DT16" i="11"/>
  <c r="DS16" i="11"/>
  <c r="DR16" i="11"/>
  <c r="DQ16" i="11"/>
  <c r="DP16" i="11"/>
  <c r="BA16" i="11"/>
  <c r="AZ16" i="11"/>
  <c r="AY16" i="11"/>
  <c r="AX16" i="11"/>
  <c r="AW16" i="11"/>
  <c r="AV16" i="11"/>
  <c r="AU16" i="11"/>
  <c r="AT16" i="11"/>
  <c r="AS16" i="11"/>
  <c r="AR16" i="11"/>
  <c r="AQ16" i="11"/>
  <c r="AP16" i="11"/>
  <c r="AO16" i="11"/>
  <c r="AN16" i="11"/>
  <c r="AM16" i="11"/>
  <c r="AL16" i="11"/>
  <c r="AK16" i="11"/>
  <c r="AJ16" i="11"/>
  <c r="AI16" i="11"/>
  <c r="AH16" i="11"/>
  <c r="AG16" i="11"/>
  <c r="AF16" i="11"/>
  <c r="AE16" i="11"/>
  <c r="AD16" i="11"/>
  <c r="AC16" i="11"/>
  <c r="AB16" i="11"/>
  <c r="AA16" i="11"/>
  <c r="Z16" i="11"/>
  <c r="Y16" i="11"/>
  <c r="X16" i="11"/>
  <c r="W16" i="11"/>
  <c r="V16" i="11"/>
  <c r="U16" i="11"/>
  <c r="T16" i="11"/>
  <c r="S16" i="11"/>
  <c r="R16" i="11"/>
  <c r="Q16" i="11"/>
  <c r="P16" i="11"/>
  <c r="O16" i="11"/>
  <c r="N16" i="11"/>
  <c r="M16" i="11"/>
  <c r="EA15" i="11"/>
  <c r="DZ15" i="11"/>
  <c r="DY15" i="11"/>
  <c r="DX15" i="11"/>
  <c r="DW15" i="11"/>
  <c r="DV15" i="11"/>
  <c r="DU15" i="11"/>
  <c r="DT15" i="11"/>
  <c r="DS15" i="11"/>
  <c r="DR15" i="11"/>
  <c r="DQ15" i="11"/>
  <c r="DP15" i="11"/>
  <c r="E15" i="11" a="1"/>
  <c r="E15" i="11" s="1"/>
  <c r="EA14" i="11"/>
  <c r="DZ14" i="11"/>
  <c r="DY14" i="11"/>
  <c r="DX14" i="11"/>
  <c r="DW14" i="11"/>
  <c r="DV14" i="11"/>
  <c r="DU14" i="11"/>
  <c r="DT14" i="11"/>
  <c r="DS14" i="11"/>
  <c r="DR14" i="11"/>
  <c r="DQ14" i="11"/>
  <c r="DP14" i="11"/>
  <c r="E14" i="11" a="1"/>
  <c r="E14" i="11" s="1"/>
  <c r="EA13" i="11"/>
  <c r="DZ13" i="11"/>
  <c r="DY13" i="11"/>
  <c r="DX13" i="11"/>
  <c r="DW13" i="11"/>
  <c r="DV13" i="11"/>
  <c r="DU13" i="11"/>
  <c r="DT13" i="11"/>
  <c r="DS13" i="11"/>
  <c r="DR13" i="11"/>
  <c r="DQ13" i="11"/>
  <c r="DP13" i="11"/>
  <c r="E13" i="11" a="1"/>
  <c r="E13" i="11" s="1"/>
  <c r="EA12" i="11"/>
  <c r="DZ12" i="11"/>
  <c r="DY12" i="11"/>
  <c r="DX12" i="11"/>
  <c r="DW12" i="11"/>
  <c r="DV12" i="11"/>
  <c r="DU12" i="11"/>
  <c r="DT12" i="11"/>
  <c r="DS12" i="11"/>
  <c r="DR12" i="11"/>
  <c r="DQ12" i="11"/>
  <c r="DP12" i="11"/>
  <c r="E12" i="11" a="1"/>
  <c r="E12" i="11" s="1"/>
  <c r="EA11" i="11"/>
  <c r="DZ11" i="11"/>
  <c r="DY11" i="11"/>
  <c r="DX11" i="11"/>
  <c r="DW11" i="11"/>
  <c r="DV11" i="11"/>
  <c r="DU11" i="11"/>
  <c r="DT11" i="11"/>
  <c r="DS11" i="11"/>
  <c r="DR11" i="11"/>
  <c r="DQ11" i="11"/>
  <c r="DP11" i="11"/>
  <c r="E11" i="11" a="1"/>
  <c r="E11" i="11" s="1"/>
  <c r="EA10" i="11"/>
  <c r="DZ10" i="11"/>
  <c r="DY10" i="11"/>
  <c r="DX10" i="11"/>
  <c r="DW10" i="11"/>
  <c r="DV10" i="11"/>
  <c r="DU10" i="11"/>
  <c r="DT10" i="11"/>
  <c r="DS10" i="11"/>
  <c r="DR10" i="11"/>
  <c r="DQ10" i="11"/>
  <c r="DP10" i="11"/>
  <c r="E10" i="11" a="1"/>
  <c r="E10" i="11" s="1"/>
  <c r="EA9" i="11"/>
  <c r="DZ9" i="11"/>
  <c r="DY9" i="11"/>
  <c r="DX9" i="11"/>
  <c r="DW9" i="11"/>
  <c r="DV9" i="11"/>
  <c r="DU9" i="11"/>
  <c r="DT9" i="11"/>
  <c r="DS9" i="11"/>
  <c r="DR9" i="11"/>
  <c r="DQ9" i="11"/>
  <c r="DP9" i="11"/>
  <c r="E9" i="11" a="1"/>
  <c r="E9" i="11" s="1"/>
  <c r="B9" i="11"/>
  <c r="B10" i="11" s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110" i="11" s="1"/>
  <c r="B111" i="11" s="1"/>
  <c r="B112" i="11" s="1"/>
  <c r="B113" i="11" s="1"/>
  <c r="B114" i="11" s="1"/>
  <c r="B115" i="11" s="1"/>
  <c r="B116" i="11" s="1"/>
  <c r="B117" i="11" s="1"/>
  <c r="B118" i="11" s="1"/>
  <c r="B119" i="11" s="1"/>
  <c r="B120" i="11" s="1"/>
  <c r="B121" i="11" s="1"/>
  <c r="B122" i="11" s="1"/>
  <c r="B123" i="11" s="1"/>
  <c r="B124" i="11" s="1"/>
  <c r="B125" i="11" s="1"/>
  <c r="B126" i="11" s="1"/>
  <c r="B127" i="11" s="1"/>
  <c r="B128" i="11" s="1"/>
  <c r="B129" i="11" s="1"/>
  <c r="B130" i="11" s="1"/>
  <c r="B131" i="11" s="1"/>
  <c r="B132" i="11" s="1"/>
  <c r="B133" i="11" s="1"/>
  <c r="B134" i="11" s="1"/>
  <c r="B135" i="11" s="1"/>
  <c r="B136" i="11" s="1"/>
  <c r="B137" i="11" s="1"/>
  <c r="B138" i="11" s="1"/>
  <c r="B139" i="11" s="1"/>
  <c r="B140" i="11" s="1"/>
  <c r="B141" i="11" s="1"/>
  <c r="B142" i="11" s="1"/>
  <c r="B143" i="11" s="1"/>
  <c r="B144" i="11" s="1"/>
  <c r="B145" i="11" s="1"/>
  <c r="B146" i="11" s="1"/>
  <c r="B147" i="11" s="1"/>
  <c r="B148" i="11" s="1"/>
  <c r="B149" i="11" s="1"/>
  <c r="B150" i="11" s="1"/>
  <c r="B151" i="11" s="1"/>
  <c r="E8" i="11" a="1"/>
  <c r="E8" i="11" s="1"/>
  <c r="B8" i="11"/>
  <c r="A1" i="11" a="1"/>
  <c r="A1" i="11" s="1"/>
  <c r="AL52" i="10"/>
  <c r="AN52" i="10" s="1"/>
  <c r="AK52" i="10"/>
  <c r="AJ52" i="10"/>
  <c r="AI52" i="10"/>
  <c r="AH52" i="10"/>
  <c r="AG52" i="10"/>
  <c r="AM52" i="10" s="1"/>
  <c r="AF52" i="10"/>
  <c r="AE52" i="10"/>
  <c r="AD52" i="10"/>
  <c r="AC52" i="10"/>
  <c r="AB52" i="10"/>
  <c r="AA52" i="10"/>
  <c r="AN51" i="10"/>
  <c r="AQ51" i="10" s="1"/>
  <c r="AM51" i="10"/>
  <c r="Y51" i="10"/>
  <c r="X51" i="10"/>
  <c r="AP51" i="10" s="1"/>
  <c r="AN50" i="10"/>
  <c r="AM50" i="10"/>
  <c r="Y50" i="10"/>
  <c r="X50" i="10"/>
  <c r="AN49" i="10"/>
  <c r="AQ49" i="10" s="1"/>
  <c r="AM49" i="10"/>
  <c r="AP49" i="10" s="1"/>
  <c r="Y49" i="10"/>
  <c r="S49" i="10"/>
  <c r="R49" i="10"/>
  <c r="X49" i="10" s="1"/>
  <c r="AN48" i="10"/>
  <c r="AQ48" i="10" s="1"/>
  <c r="AM48" i="10"/>
  <c r="Y48" i="10"/>
  <c r="W48" i="10"/>
  <c r="V48" i="10"/>
  <c r="U48" i="10"/>
  <c r="R48" i="10"/>
  <c r="X48" i="10" s="1"/>
  <c r="AP47" i="10"/>
  <c r="AN47" i="10"/>
  <c r="AM47" i="10"/>
  <c r="Y47" i="10"/>
  <c r="X47" i="10"/>
  <c r="AP46" i="10"/>
  <c r="AN46" i="10"/>
  <c r="AM46" i="10"/>
  <c r="Y46" i="10"/>
  <c r="X46" i="10"/>
  <c r="AN45" i="10"/>
  <c r="AQ45" i="10" s="1"/>
  <c r="AM45" i="10"/>
  <c r="AP45" i="10" s="1"/>
  <c r="Y45" i="10"/>
  <c r="X45" i="10"/>
  <c r="AQ44" i="10"/>
  <c r="AP44" i="10"/>
  <c r="AN44" i="10"/>
  <c r="AM44" i="10"/>
  <c r="Y44" i="10"/>
  <c r="X44" i="10"/>
  <c r="AN43" i="10"/>
  <c r="AM43" i="10"/>
  <c r="Y43" i="10"/>
  <c r="X43" i="10"/>
  <c r="AP43" i="10" s="1"/>
  <c r="AN42" i="10"/>
  <c r="AQ42" i="10" s="1"/>
  <c r="AM42" i="10"/>
  <c r="Y42" i="10"/>
  <c r="X42" i="10"/>
  <c r="AP41" i="10"/>
  <c r="AN41" i="10"/>
  <c r="AM41" i="10"/>
  <c r="Y41" i="10"/>
  <c r="AQ41" i="10" s="1"/>
  <c r="X41" i="10"/>
  <c r="AN40" i="10"/>
  <c r="AM40" i="10"/>
  <c r="AP40" i="10" s="1"/>
  <c r="Y40" i="10"/>
  <c r="AQ40" i="10" s="1"/>
  <c r="X40" i="10"/>
  <c r="AN39" i="10"/>
  <c r="AQ39" i="10" s="1"/>
  <c r="AM39" i="10"/>
  <c r="Y39" i="10"/>
  <c r="X39" i="10"/>
  <c r="AN38" i="10"/>
  <c r="AM38" i="10"/>
  <c r="AP38" i="10" s="1"/>
  <c r="Y38" i="10"/>
  <c r="X38" i="10"/>
  <c r="AN37" i="10"/>
  <c r="AM37" i="10"/>
  <c r="AP37" i="10" s="1"/>
  <c r="Y37" i="10"/>
  <c r="AQ37" i="10" s="1"/>
  <c r="X37" i="10"/>
  <c r="AN36" i="10"/>
  <c r="AQ36" i="10" s="1"/>
  <c r="AM36" i="10"/>
  <c r="Y36" i="10"/>
  <c r="X36" i="10"/>
  <c r="AN35" i="10"/>
  <c r="AM35" i="10"/>
  <c r="AP35" i="10" s="1"/>
  <c r="Y35" i="10"/>
  <c r="X35" i="10"/>
  <c r="AN34" i="10"/>
  <c r="AM34" i="10"/>
  <c r="AP34" i="10" s="1"/>
  <c r="Y34" i="10"/>
  <c r="X34" i="10"/>
  <c r="AN33" i="10"/>
  <c r="AQ33" i="10" s="1"/>
  <c r="AM33" i="10"/>
  <c r="AP33" i="10" s="1"/>
  <c r="Y33" i="10"/>
  <c r="X33" i="10"/>
  <c r="AQ32" i="10"/>
  <c r="AN32" i="10"/>
  <c r="AM32" i="10"/>
  <c r="Y32" i="10"/>
  <c r="AN31" i="10"/>
  <c r="AQ31" i="10" s="1"/>
  <c r="AM31" i="10"/>
  <c r="AP31" i="10" s="1"/>
  <c r="Y31" i="10"/>
  <c r="X31" i="10"/>
  <c r="AN30" i="10"/>
  <c r="AQ30" i="10" s="1"/>
  <c r="AM30" i="10"/>
  <c r="Y30" i="10"/>
  <c r="AN29" i="10"/>
  <c r="AQ29" i="10" s="1"/>
  <c r="AM29" i="10"/>
  <c r="Y29" i="10"/>
  <c r="AN28" i="10"/>
  <c r="AQ28" i="10" s="1"/>
  <c r="AM28" i="10"/>
  <c r="AP28" i="10" s="1"/>
  <c r="Y28" i="10"/>
  <c r="X28" i="10"/>
  <c r="AP27" i="10"/>
  <c r="AN27" i="10"/>
  <c r="AQ27" i="10" s="1"/>
  <c r="AM27" i="10"/>
  <c r="Y27" i="10"/>
  <c r="R27" i="10"/>
  <c r="X27" i="10" s="1"/>
  <c r="Q27" i="10"/>
  <c r="P27" i="10"/>
  <c r="O27" i="10"/>
  <c r="N27" i="10"/>
  <c r="M27" i="10"/>
  <c r="L27" i="10"/>
  <c r="AP26" i="10"/>
  <c r="AN26" i="10"/>
  <c r="AM26" i="10"/>
  <c r="Y26" i="10"/>
  <c r="X26" i="10"/>
  <c r="R26" i="10"/>
  <c r="Q26" i="10"/>
  <c r="P26" i="10"/>
  <c r="O26" i="10"/>
  <c r="N26" i="10"/>
  <c r="M26" i="10"/>
  <c r="AP25" i="10"/>
  <c r="AN25" i="10"/>
  <c r="AQ25" i="10" s="1"/>
  <c r="AM25" i="10"/>
  <c r="Y25" i="10"/>
  <c r="R25" i="10"/>
  <c r="X25" i="10" s="1"/>
  <c r="Q25" i="10"/>
  <c r="P25" i="10"/>
  <c r="O25" i="10"/>
  <c r="N25" i="10"/>
  <c r="M25" i="10"/>
  <c r="AP24" i="10"/>
  <c r="AN24" i="10"/>
  <c r="AQ24" i="10" s="1"/>
  <c r="AM24" i="10"/>
  <c r="Y24" i="10"/>
  <c r="R24" i="10"/>
  <c r="X24" i="10" s="1"/>
  <c r="Q24" i="10"/>
  <c r="P24" i="10"/>
  <c r="O24" i="10"/>
  <c r="N24" i="10"/>
  <c r="M24" i="10"/>
  <c r="AN23" i="10"/>
  <c r="AQ23" i="10" s="1"/>
  <c r="AM23" i="10"/>
  <c r="Y23" i="10"/>
  <c r="X23" i="10"/>
  <c r="R23" i="10"/>
  <c r="Q23" i="10"/>
  <c r="P23" i="10"/>
  <c r="O23" i="10"/>
  <c r="N23" i="10"/>
  <c r="M23" i="10"/>
  <c r="AN22" i="10"/>
  <c r="AQ22" i="10" s="1"/>
  <c r="AM22" i="10"/>
  <c r="AP22" i="10" s="1"/>
  <c r="Y22" i="10"/>
  <c r="X22" i="10"/>
  <c r="R22" i="10"/>
  <c r="Q22" i="10"/>
  <c r="P22" i="10"/>
  <c r="O22" i="10"/>
  <c r="N22" i="10"/>
  <c r="M22" i="10"/>
  <c r="AN21" i="10"/>
  <c r="AQ21" i="10" s="1"/>
  <c r="AM21" i="10"/>
  <c r="AP21" i="10" s="1"/>
  <c r="Y21" i="10"/>
  <c r="X21" i="10"/>
  <c r="R21" i="10"/>
  <c r="Q21" i="10"/>
  <c r="P21" i="10"/>
  <c r="O21" i="10"/>
  <c r="N21" i="10"/>
  <c r="M21" i="10"/>
  <c r="AN20" i="10"/>
  <c r="AM20" i="10"/>
  <c r="AP20" i="10" s="1"/>
  <c r="Y20" i="10"/>
  <c r="AQ20" i="10" s="1"/>
  <c r="X20" i="10"/>
  <c r="R20" i="10"/>
  <c r="AN19" i="10"/>
  <c r="AQ19" i="10" s="1"/>
  <c r="AM19" i="10"/>
  <c r="AP19" i="10" s="1"/>
  <c r="Y19" i="10"/>
  <c r="X19" i="10"/>
  <c r="AP18" i="10"/>
  <c r="AN18" i="10"/>
  <c r="AQ18" i="10" s="1"/>
  <c r="AM18" i="10"/>
  <c r="Y18" i="10"/>
  <c r="X18" i="10"/>
  <c r="AN17" i="10"/>
  <c r="AQ17" i="10" s="1"/>
  <c r="AM17" i="10"/>
  <c r="Y17" i="10"/>
  <c r="X17" i="10"/>
  <c r="AP17" i="10" s="1"/>
  <c r="AP16" i="10"/>
  <c r="AN16" i="10"/>
  <c r="AQ16" i="10" s="1"/>
  <c r="AM16" i="10"/>
  <c r="Y16" i="10"/>
  <c r="X16" i="10"/>
  <c r="AN15" i="10"/>
  <c r="AQ15" i="10" s="1"/>
  <c r="AM15" i="10"/>
  <c r="Y15" i="10"/>
  <c r="R15" i="10"/>
  <c r="AN14" i="10"/>
  <c r="AQ14" i="10" s="1"/>
  <c r="AM14" i="10"/>
  <c r="Y14" i="10"/>
  <c r="X14" i="10"/>
  <c r="AN13" i="10"/>
  <c r="AM13" i="10"/>
  <c r="Y13" i="10"/>
  <c r="X13" i="10"/>
  <c r="R13" i="10"/>
  <c r="AN12" i="10"/>
  <c r="AQ12" i="10" s="1"/>
  <c r="AM12" i="10"/>
  <c r="AP12" i="10" s="1"/>
  <c r="Y12" i="10"/>
  <c r="W12" i="10"/>
  <c r="V12" i="10"/>
  <c r="V52" i="10" s="1"/>
  <c r="U12" i="10"/>
  <c r="T12" i="10"/>
  <c r="S12" i="10"/>
  <c r="R12" i="10"/>
  <c r="X12" i="10" s="1"/>
  <c r="AN11" i="10"/>
  <c r="AM11" i="10"/>
  <c r="W11" i="10"/>
  <c r="Y11" i="10" s="1"/>
  <c r="V11" i="10"/>
  <c r="U11" i="10"/>
  <c r="T11" i="10"/>
  <c r="T52" i="10" s="1"/>
  <c r="S11" i="10"/>
  <c r="R11" i="10"/>
  <c r="X11" i="10" s="1"/>
  <c r="AP11" i="10" s="1"/>
  <c r="AQ10" i="10"/>
  <c r="AP10" i="10"/>
  <c r="AN10" i="10"/>
  <c r="AM10" i="10"/>
  <c r="Y10" i="10"/>
  <c r="X10" i="10"/>
  <c r="AN9" i="10"/>
  <c r="AQ9" i="10" s="1"/>
  <c r="AM9" i="10"/>
  <c r="Y9" i="10"/>
  <c r="X9" i="10"/>
  <c r="AN8" i="10"/>
  <c r="AQ8" i="10" s="1"/>
  <c r="AM8" i="10"/>
  <c r="AP8" i="10" s="1"/>
  <c r="Y8" i="10"/>
  <c r="X8" i="10"/>
  <c r="B8" i="10"/>
  <c r="A1" i="10" a="1"/>
  <c r="A1" i="10" s="1"/>
  <c r="AM50" i="9"/>
  <c r="AL50" i="9"/>
  <c r="X50" i="9"/>
  <c r="W50" i="9"/>
  <c r="AO50" i="9" s="1"/>
  <c r="AM49" i="9"/>
  <c r="AL49" i="9"/>
  <c r="AO49" i="9" s="1"/>
  <c r="X49" i="9"/>
  <c r="W49" i="9"/>
  <c r="AM48" i="9"/>
  <c r="AP48" i="9" s="1"/>
  <c r="AL48" i="9"/>
  <c r="X48" i="9"/>
  <c r="W48" i="9"/>
  <c r="AM47" i="9"/>
  <c r="AP47" i="9" s="1"/>
  <c r="AL47" i="9"/>
  <c r="AO47" i="9" s="1"/>
  <c r="X47" i="9"/>
  <c r="W47" i="9"/>
  <c r="AM46" i="9"/>
  <c r="AP46" i="9" s="1"/>
  <c r="AL46" i="9"/>
  <c r="X46" i="9"/>
  <c r="W46" i="9"/>
  <c r="AO46" i="9" s="1"/>
  <c r="AM45" i="9"/>
  <c r="AP45" i="9" s="1"/>
  <c r="AL45" i="9"/>
  <c r="AO45" i="9" s="1"/>
  <c r="X45" i="9"/>
  <c r="W45" i="9"/>
  <c r="AM44" i="9"/>
  <c r="AP44" i="9" s="1"/>
  <c r="AL44" i="9"/>
  <c r="X44" i="9"/>
  <c r="W44" i="9"/>
  <c r="AO44" i="9" s="1"/>
  <c r="AM43" i="9"/>
  <c r="AL43" i="9"/>
  <c r="AO43" i="9" s="1"/>
  <c r="X43" i="9"/>
  <c r="W43" i="9"/>
  <c r="AP42" i="9"/>
  <c r="AM42" i="9"/>
  <c r="AL42" i="9"/>
  <c r="X42" i="9"/>
  <c r="W42" i="9"/>
  <c r="AO42" i="9" s="1"/>
  <c r="AM41" i="9"/>
  <c r="AP41" i="9" s="1"/>
  <c r="AL41" i="9"/>
  <c r="X41" i="9"/>
  <c r="W41" i="9"/>
  <c r="AM40" i="9"/>
  <c r="AP40" i="9" s="1"/>
  <c r="AL40" i="9"/>
  <c r="AO40" i="9" s="1"/>
  <c r="X40" i="9"/>
  <c r="W40" i="9"/>
  <c r="AM39" i="9"/>
  <c r="AP39" i="9" s="1"/>
  <c r="AL39" i="9"/>
  <c r="AO39" i="9" s="1"/>
  <c r="X39" i="9"/>
  <c r="W39" i="9"/>
  <c r="AM38" i="9"/>
  <c r="AP38" i="9" s="1"/>
  <c r="AL38" i="9"/>
  <c r="X38" i="9"/>
  <c r="W38" i="9"/>
  <c r="AO38" i="9" s="1"/>
  <c r="AM37" i="9"/>
  <c r="AL37" i="9"/>
  <c r="X37" i="9"/>
  <c r="W37" i="9"/>
  <c r="AO37" i="9" s="1"/>
  <c r="AM36" i="9"/>
  <c r="AP36" i="9" s="1"/>
  <c r="AL36" i="9"/>
  <c r="X36" i="9"/>
  <c r="W36" i="9"/>
  <c r="AO35" i="9"/>
  <c r="AM35" i="9"/>
  <c r="AP35" i="9" s="1"/>
  <c r="AL35" i="9"/>
  <c r="X35" i="9"/>
  <c r="W35" i="9"/>
  <c r="AM34" i="9"/>
  <c r="AP34" i="9" s="1"/>
  <c r="AL34" i="9"/>
  <c r="X34" i="9"/>
  <c r="W34" i="9"/>
  <c r="AO34" i="9" s="1"/>
  <c r="AO33" i="9"/>
  <c r="AM33" i="9"/>
  <c r="AP33" i="9" s="1"/>
  <c r="AL33" i="9"/>
  <c r="X33" i="9"/>
  <c r="W33" i="9"/>
  <c r="AM32" i="9"/>
  <c r="AP32" i="9" s="1"/>
  <c r="AL32" i="9"/>
  <c r="X32" i="9"/>
  <c r="W32" i="9"/>
  <c r="AM31" i="9"/>
  <c r="AL31" i="9"/>
  <c r="AO31" i="9" s="1"/>
  <c r="X31" i="9"/>
  <c r="W31" i="9"/>
  <c r="AP30" i="9"/>
  <c r="AM30" i="9"/>
  <c r="AL30" i="9"/>
  <c r="X30" i="9"/>
  <c r="W30" i="9"/>
  <c r="AP29" i="9"/>
  <c r="AM29" i="9"/>
  <c r="AL29" i="9"/>
  <c r="X29" i="9"/>
  <c r="W29" i="9"/>
  <c r="AO29" i="9" s="1"/>
  <c r="AM28" i="9"/>
  <c r="AP28" i="9" s="1"/>
  <c r="AL28" i="9"/>
  <c r="AO28" i="9" s="1"/>
  <c r="X28" i="9"/>
  <c r="W28" i="9"/>
  <c r="AM27" i="9"/>
  <c r="AP27" i="9" s="1"/>
  <c r="AL27" i="9"/>
  <c r="AO27" i="9" s="1"/>
  <c r="X27" i="9"/>
  <c r="W27" i="9"/>
  <c r="AM26" i="9"/>
  <c r="AP26" i="9" s="1"/>
  <c r="AL26" i="9"/>
  <c r="X26" i="9"/>
  <c r="W26" i="9"/>
  <c r="AO26" i="9" s="1"/>
  <c r="AM25" i="9"/>
  <c r="AL25" i="9"/>
  <c r="X25" i="9"/>
  <c r="W25" i="9"/>
  <c r="AM24" i="9"/>
  <c r="AP24" i="9" s="1"/>
  <c r="AL24" i="9"/>
  <c r="X24" i="9"/>
  <c r="W24" i="9"/>
  <c r="AO24" i="9" s="1"/>
  <c r="AM23" i="9"/>
  <c r="AP23" i="9" s="1"/>
  <c r="AL23" i="9"/>
  <c r="AO23" i="9" s="1"/>
  <c r="X23" i="9"/>
  <c r="W23" i="9"/>
  <c r="AM22" i="9"/>
  <c r="AP22" i="9" s="1"/>
  <c r="AL22" i="9"/>
  <c r="X22" i="9"/>
  <c r="W22" i="9"/>
  <c r="AO22" i="9" s="1"/>
  <c r="AM21" i="9"/>
  <c r="AP21" i="9" s="1"/>
  <c r="AL21" i="9"/>
  <c r="AO21" i="9" s="1"/>
  <c r="X21" i="9"/>
  <c r="W21" i="9"/>
  <c r="AM20" i="9"/>
  <c r="AP20" i="9" s="1"/>
  <c r="AL20" i="9"/>
  <c r="X20" i="9"/>
  <c r="W20" i="9"/>
  <c r="AM19" i="9"/>
  <c r="AL19" i="9"/>
  <c r="AO19" i="9" s="1"/>
  <c r="X19" i="9"/>
  <c r="W19" i="9"/>
  <c r="AM18" i="9"/>
  <c r="AP18" i="9" s="1"/>
  <c r="AL18" i="9"/>
  <c r="X18" i="9"/>
  <c r="W18" i="9"/>
  <c r="AO18" i="9" s="1"/>
  <c r="AO17" i="9"/>
  <c r="AM17" i="9"/>
  <c r="AL17" i="9"/>
  <c r="X17" i="9"/>
  <c r="W17" i="9"/>
  <c r="AO16" i="9"/>
  <c r="AM16" i="9"/>
  <c r="AP16" i="9" s="1"/>
  <c r="AL16" i="9"/>
  <c r="X16" i="9"/>
  <c r="W16" i="9"/>
  <c r="AM15" i="9"/>
  <c r="AP15" i="9" s="1"/>
  <c r="AL15" i="9"/>
  <c r="X15" i="9"/>
  <c r="W15" i="9"/>
  <c r="AO15" i="9" s="1"/>
  <c r="AM14" i="9"/>
  <c r="AP14" i="9" s="1"/>
  <c r="AL14" i="9"/>
  <c r="AO14" i="9" s="1"/>
  <c r="X14" i="9"/>
  <c r="W14" i="9"/>
  <c r="AM13" i="9"/>
  <c r="AL13" i="9"/>
  <c r="AO13" i="9" s="1"/>
  <c r="X13" i="9"/>
  <c r="W13" i="9"/>
  <c r="AO12" i="9"/>
  <c r="AM12" i="9"/>
  <c r="AP12" i="9" s="1"/>
  <c r="AL12" i="9"/>
  <c r="X12" i="9"/>
  <c r="W12" i="9"/>
  <c r="B12" i="9"/>
  <c r="AP11" i="9"/>
  <c r="AM11" i="9"/>
  <c r="AL11" i="9"/>
  <c r="AO11" i="9" s="1"/>
  <c r="X11" i="9"/>
  <c r="W11" i="9"/>
  <c r="E11" i="9"/>
  <c r="AM10" i="9"/>
  <c r="AL10" i="9"/>
  <c r="X10" i="9"/>
  <c r="W10" i="9"/>
  <c r="E10" i="9"/>
  <c r="B10" i="9"/>
  <c r="B11" i="9" s="1"/>
  <c r="AO9" i="9"/>
  <c r="AM9" i="9"/>
  <c r="AP9" i="9" s="1"/>
  <c r="AL9" i="9"/>
  <c r="X9" i="9"/>
  <c r="W9" i="9"/>
  <c r="E9" i="9"/>
  <c r="B9" i="9"/>
  <c r="AO8" i="9"/>
  <c r="AM8" i="9"/>
  <c r="AP8" i="9" s="1"/>
  <c r="AL8" i="9"/>
  <c r="X8" i="9"/>
  <c r="W8" i="9"/>
  <c r="E8" i="9"/>
  <c r="B8" i="9"/>
  <c r="A1" i="9" a="1"/>
  <c r="A1" i="9" s="1"/>
  <c r="AI157" i="8"/>
  <c r="AJ157" i="8" s="1"/>
  <c r="AI156" i="8"/>
  <c r="AJ156" i="8" s="1"/>
  <c r="AI155" i="8"/>
  <c r="AJ155" i="8" s="1"/>
  <c r="AJ154" i="8"/>
  <c r="AI154" i="8"/>
  <c r="AJ153" i="8"/>
  <c r="AI153" i="8"/>
  <c r="AI152" i="8"/>
  <c r="AJ152" i="8" s="1"/>
  <c r="AI151" i="8"/>
  <c r="AJ151" i="8" s="1"/>
  <c r="AJ150" i="8"/>
  <c r="AI150" i="8"/>
  <c r="AI149" i="8"/>
  <c r="AJ149" i="8" s="1"/>
  <c r="AI148" i="8"/>
  <c r="AJ148" i="8" s="1"/>
  <c r="AJ147" i="8"/>
  <c r="AI147" i="8"/>
  <c r="AI146" i="8"/>
  <c r="AJ146" i="8" s="1"/>
  <c r="AI145" i="8"/>
  <c r="AJ145" i="8" s="1"/>
  <c r="AI144" i="8"/>
  <c r="AJ144" i="8" s="1"/>
  <c r="AI143" i="8"/>
  <c r="AJ143" i="8" s="1"/>
  <c r="AJ142" i="8"/>
  <c r="AI142" i="8"/>
  <c r="AJ141" i="8"/>
  <c r="AI141" i="8"/>
  <c r="AI140" i="8"/>
  <c r="AJ140" i="8" s="1"/>
  <c r="AI139" i="8"/>
  <c r="AJ139" i="8" s="1"/>
  <c r="AI138" i="8"/>
  <c r="AJ138" i="8" s="1"/>
  <c r="AI137" i="8"/>
  <c r="AJ137" i="8" s="1"/>
  <c r="AI136" i="8"/>
  <c r="AJ136" i="8" s="1"/>
  <c r="AJ135" i="8"/>
  <c r="AI135" i="8"/>
  <c r="AI134" i="8"/>
  <c r="AJ134" i="8" s="1"/>
  <c r="AI133" i="8"/>
  <c r="AJ133" i="8" s="1"/>
  <c r="AI132" i="8"/>
  <c r="AJ132" i="8" s="1"/>
  <c r="AI131" i="8"/>
  <c r="AJ131" i="8" s="1"/>
  <c r="AI130" i="8"/>
  <c r="AJ130" i="8" s="1"/>
  <c r="AI129" i="8"/>
  <c r="AJ129" i="8" s="1"/>
  <c r="AI128" i="8"/>
  <c r="AJ128" i="8" s="1"/>
  <c r="AI127" i="8"/>
  <c r="AJ127" i="8" s="1"/>
  <c r="AI126" i="8"/>
  <c r="AJ126" i="8" s="1"/>
  <c r="AJ125" i="8"/>
  <c r="AI125" i="8"/>
  <c r="AI124" i="8"/>
  <c r="AJ124" i="8" s="1"/>
  <c r="AI123" i="8"/>
  <c r="AJ123" i="8" s="1"/>
  <c r="AI122" i="8"/>
  <c r="AJ122" i="8" s="1"/>
  <c r="AJ121" i="8"/>
  <c r="AI121" i="8"/>
  <c r="AI120" i="8"/>
  <c r="AJ120" i="8" s="1"/>
  <c r="AI119" i="8"/>
  <c r="AJ119" i="8" s="1"/>
  <c r="AI118" i="8"/>
  <c r="AJ118" i="8" s="1"/>
  <c r="AJ117" i="8"/>
  <c r="AI117" i="8"/>
  <c r="AI116" i="8"/>
  <c r="AJ116" i="8" s="1"/>
  <c r="AI115" i="8"/>
  <c r="AJ115" i="8" s="1"/>
  <c r="AI114" i="8"/>
  <c r="AJ114" i="8" s="1"/>
  <c r="AI113" i="8"/>
  <c r="AJ113" i="8" s="1"/>
  <c r="AI112" i="8"/>
  <c r="AJ112" i="8" s="1"/>
  <c r="AJ111" i="8"/>
  <c r="AI111" i="8"/>
  <c r="AJ110" i="8"/>
  <c r="AI110" i="8"/>
  <c r="AJ109" i="8"/>
  <c r="AI109" i="8"/>
  <c r="AI108" i="8"/>
  <c r="AJ108" i="8" s="1"/>
  <c r="AI107" i="8"/>
  <c r="AJ107" i="8" s="1"/>
  <c r="AI106" i="8"/>
  <c r="AJ106" i="8" s="1"/>
  <c r="AI105" i="8"/>
  <c r="AJ105" i="8" s="1"/>
  <c r="AI104" i="8"/>
  <c r="AJ104" i="8" s="1"/>
  <c r="AJ103" i="8"/>
  <c r="AI103" i="8"/>
  <c r="AI102" i="8"/>
  <c r="AJ102" i="8" s="1"/>
  <c r="AI101" i="8"/>
  <c r="AJ101" i="8" s="1"/>
  <c r="AI100" i="8"/>
  <c r="AJ100" i="8" s="1"/>
  <c r="AI99" i="8"/>
  <c r="AJ99" i="8" s="1"/>
  <c r="AI98" i="8"/>
  <c r="AJ98" i="8" s="1"/>
  <c r="AJ97" i="8"/>
  <c r="AI97" i="8"/>
  <c r="AI96" i="8"/>
  <c r="AJ96" i="8" s="1"/>
  <c r="AI95" i="8"/>
  <c r="AJ95" i="8" s="1"/>
  <c r="AI94" i="8"/>
  <c r="AJ94" i="8" s="1"/>
  <c r="AI93" i="8"/>
  <c r="AJ93" i="8" s="1"/>
  <c r="AJ92" i="8"/>
  <c r="AI92" i="8"/>
  <c r="AI91" i="8"/>
  <c r="AJ91" i="8" s="1"/>
  <c r="AI90" i="8"/>
  <c r="AJ90" i="8" s="1"/>
  <c r="AI89" i="8"/>
  <c r="AJ89" i="8" s="1"/>
  <c r="AI88" i="8"/>
  <c r="AJ88" i="8" s="1"/>
  <c r="AI87" i="8"/>
  <c r="AJ87" i="8" s="1"/>
  <c r="AJ86" i="8"/>
  <c r="AI86" i="8"/>
  <c r="AJ85" i="8"/>
  <c r="AI85" i="8"/>
  <c r="AI84" i="8"/>
  <c r="AJ84" i="8" s="1"/>
  <c r="AI83" i="8"/>
  <c r="AJ83" i="8" s="1"/>
  <c r="AI82" i="8"/>
  <c r="AJ82" i="8" s="1"/>
  <c r="AI81" i="8"/>
  <c r="AJ81" i="8" s="1"/>
  <c r="AI80" i="8"/>
  <c r="AJ80" i="8" s="1"/>
  <c r="AI79" i="8"/>
  <c r="AJ79" i="8" s="1"/>
  <c r="AI78" i="8"/>
  <c r="AJ78" i="8" s="1"/>
  <c r="AI77" i="8"/>
  <c r="AJ77" i="8" s="1"/>
  <c r="AI76" i="8"/>
  <c r="AJ76" i="8" s="1"/>
  <c r="AJ75" i="8"/>
  <c r="AI75" i="8"/>
  <c r="AI74" i="8"/>
  <c r="AJ74" i="8" s="1"/>
  <c r="AI73" i="8"/>
  <c r="AJ73" i="8" s="1"/>
  <c r="AI72" i="8"/>
  <c r="AJ72" i="8" s="1"/>
  <c r="AI71" i="8"/>
  <c r="AJ71" i="8" s="1"/>
  <c r="AI70" i="8"/>
  <c r="AJ70" i="8" s="1"/>
  <c r="AI69" i="8"/>
  <c r="AJ69" i="8" s="1"/>
  <c r="AI68" i="8"/>
  <c r="AJ68" i="8" s="1"/>
  <c r="AJ67" i="8"/>
  <c r="AI67" i="8"/>
  <c r="AI66" i="8"/>
  <c r="AJ66" i="8" s="1"/>
  <c r="AI65" i="8"/>
  <c r="AJ65" i="8" s="1"/>
  <c r="AI64" i="8"/>
  <c r="AJ64" i="8" s="1"/>
  <c r="AJ63" i="8"/>
  <c r="AI63" i="8"/>
  <c r="AI62" i="8"/>
  <c r="AJ62" i="8" s="1"/>
  <c r="AJ61" i="8"/>
  <c r="AI61" i="8"/>
  <c r="AI60" i="8"/>
  <c r="AJ60" i="8" s="1"/>
  <c r="AI59" i="8"/>
  <c r="AJ59" i="8" s="1"/>
  <c r="AI58" i="8"/>
  <c r="AJ58" i="8" s="1"/>
  <c r="AI57" i="8"/>
  <c r="AJ57" i="8" s="1"/>
  <c r="AI56" i="8"/>
  <c r="AJ56" i="8" s="1"/>
  <c r="AJ55" i="8"/>
  <c r="AI55" i="8"/>
  <c r="AI54" i="8"/>
  <c r="AJ54" i="8" s="1"/>
  <c r="AI53" i="8"/>
  <c r="AJ53" i="8" s="1"/>
  <c r="AI52" i="8"/>
  <c r="AJ52" i="8" s="1"/>
  <c r="AI51" i="8"/>
  <c r="AJ51" i="8" s="1"/>
  <c r="AI50" i="8"/>
  <c r="AJ50" i="8" s="1"/>
  <c r="AJ49" i="8"/>
  <c r="AI49" i="8"/>
  <c r="AI48" i="8"/>
  <c r="AJ48" i="8" s="1"/>
  <c r="AI47" i="8"/>
  <c r="AJ47" i="8" s="1"/>
  <c r="AI46" i="8"/>
  <c r="AJ46" i="8" s="1"/>
  <c r="AI45" i="8"/>
  <c r="AJ45" i="8" s="1"/>
  <c r="AI44" i="8"/>
  <c r="AJ44" i="8" s="1"/>
  <c r="AI43" i="8"/>
  <c r="AJ43" i="8" s="1"/>
  <c r="AI42" i="8"/>
  <c r="AJ42" i="8" s="1"/>
  <c r="AI41" i="8"/>
  <c r="AJ41" i="8" s="1"/>
  <c r="AI40" i="8"/>
  <c r="AJ40" i="8" s="1"/>
  <c r="AI39" i="8"/>
  <c r="AJ39" i="8" s="1"/>
  <c r="AJ38" i="8"/>
  <c r="AI38" i="8"/>
  <c r="AI37" i="8"/>
  <c r="AJ37" i="8" s="1"/>
  <c r="AI36" i="8"/>
  <c r="AJ36" i="8" s="1"/>
  <c r="AI35" i="8"/>
  <c r="AJ35" i="8" s="1"/>
  <c r="AI34" i="8"/>
  <c r="AJ34" i="8" s="1"/>
  <c r="AJ33" i="8"/>
  <c r="AI33" i="8"/>
  <c r="AI32" i="8"/>
  <c r="AJ32" i="8" s="1"/>
  <c r="AI31" i="8"/>
  <c r="AJ31" i="8" s="1"/>
  <c r="AI30" i="8"/>
  <c r="AJ30" i="8" s="1"/>
  <c r="AI29" i="8"/>
  <c r="AJ29" i="8" s="1"/>
  <c r="AI28" i="8"/>
  <c r="AJ28" i="8" s="1"/>
  <c r="AI27" i="8"/>
  <c r="AJ27" i="8" s="1"/>
  <c r="AI26" i="8"/>
  <c r="AJ26" i="8" s="1"/>
  <c r="AJ25" i="8"/>
  <c r="AI25" i="8"/>
  <c r="AJ24" i="8"/>
  <c r="AI24" i="8"/>
  <c r="AI23" i="8"/>
  <c r="AJ23" i="8" s="1"/>
  <c r="AI22" i="8"/>
  <c r="AJ22" i="8" s="1"/>
  <c r="AI21" i="8"/>
  <c r="AJ21" i="8" s="1"/>
  <c r="AI20" i="8"/>
  <c r="AJ20" i="8" s="1"/>
  <c r="AI19" i="8"/>
  <c r="AJ19" i="8" s="1"/>
  <c r="AI18" i="8"/>
  <c r="AJ18" i="8" s="1"/>
  <c r="AI17" i="8"/>
  <c r="AJ17" i="8" s="1"/>
  <c r="AI16" i="8"/>
  <c r="AJ16" i="8" s="1"/>
  <c r="AJ15" i="8"/>
  <c r="AI15" i="8"/>
  <c r="AI14" i="8"/>
  <c r="AJ14" i="8" s="1"/>
  <c r="AI13" i="8"/>
  <c r="AJ13" i="8" s="1"/>
  <c r="AI12" i="8"/>
  <c r="AJ12" i="8" s="1"/>
  <c r="AI11" i="8"/>
  <c r="AJ11" i="8" s="1"/>
  <c r="AI10" i="8"/>
  <c r="AJ10" i="8" s="1"/>
  <c r="AI9" i="8"/>
  <c r="AJ9" i="8" s="1"/>
  <c r="AI8" i="8"/>
  <c r="AJ8" i="8" s="1"/>
  <c r="A1" i="8" a="1"/>
  <c r="A1" i="8" s="1"/>
  <c r="CJ150" i="7"/>
  <c r="CI150" i="7"/>
  <c r="CH150" i="7"/>
  <c r="CG150" i="7"/>
  <c r="CF150" i="7"/>
  <c r="CE150" i="7"/>
  <c r="CD150" i="7"/>
  <c r="CC150" i="7"/>
  <c r="CB150" i="7"/>
  <c r="CA150" i="7"/>
  <c r="BZ150" i="7"/>
  <c r="BY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CJ149" i="7"/>
  <c r="CI149" i="7"/>
  <c r="CH149" i="7"/>
  <c r="CG149" i="7"/>
  <c r="CF149" i="7"/>
  <c r="CE149" i="7"/>
  <c r="CD149" i="7"/>
  <c r="CC149" i="7"/>
  <c r="CB149" i="7"/>
  <c r="CA149" i="7"/>
  <c r="BZ149" i="7"/>
  <c r="BY149" i="7"/>
  <c r="CJ148" i="7"/>
  <c r="CI148" i="7"/>
  <c r="CH148" i="7"/>
  <c r="CG148" i="7"/>
  <c r="CF148" i="7"/>
  <c r="CE148" i="7"/>
  <c r="CD148" i="7"/>
  <c r="CC148" i="7"/>
  <c r="CB148" i="7"/>
  <c r="CA148" i="7"/>
  <c r="BZ148" i="7"/>
  <c r="BY148" i="7"/>
  <c r="CJ147" i="7"/>
  <c r="CI147" i="7"/>
  <c r="CH147" i="7"/>
  <c r="CG147" i="7"/>
  <c r="CF147" i="7"/>
  <c r="CE147" i="7"/>
  <c r="CD147" i="7"/>
  <c r="CC147" i="7"/>
  <c r="CB147" i="7"/>
  <c r="CA147" i="7"/>
  <c r="BZ147" i="7"/>
  <c r="BY147" i="7"/>
  <c r="CJ146" i="7"/>
  <c r="CI146" i="7"/>
  <c r="CH146" i="7"/>
  <c r="CG146" i="7"/>
  <c r="CF146" i="7"/>
  <c r="CE146" i="7"/>
  <c r="CD146" i="7"/>
  <c r="CC146" i="7"/>
  <c r="CB146" i="7"/>
  <c r="CA146" i="7"/>
  <c r="BZ146" i="7"/>
  <c r="BY146" i="7"/>
  <c r="CJ145" i="7"/>
  <c r="CI145" i="7"/>
  <c r="CH145" i="7"/>
  <c r="CG145" i="7"/>
  <c r="CF145" i="7"/>
  <c r="CE145" i="7"/>
  <c r="CD145" i="7"/>
  <c r="CC145" i="7"/>
  <c r="CB145" i="7"/>
  <c r="CA145" i="7"/>
  <c r="BZ145" i="7"/>
  <c r="BY145" i="7"/>
  <c r="CJ144" i="7"/>
  <c r="CI144" i="7"/>
  <c r="CH144" i="7"/>
  <c r="CG144" i="7"/>
  <c r="CF144" i="7"/>
  <c r="CE144" i="7"/>
  <c r="CD144" i="7"/>
  <c r="CC144" i="7"/>
  <c r="CB144" i="7"/>
  <c r="CA144" i="7"/>
  <c r="BZ144" i="7"/>
  <c r="BY144" i="7"/>
  <c r="CJ143" i="7"/>
  <c r="CI143" i="7"/>
  <c r="CH143" i="7"/>
  <c r="CG143" i="7"/>
  <c r="CF143" i="7"/>
  <c r="CE143" i="7"/>
  <c r="CD143" i="7"/>
  <c r="CC143" i="7"/>
  <c r="CB143" i="7"/>
  <c r="CA143" i="7"/>
  <c r="BZ143" i="7"/>
  <c r="BY143" i="7"/>
  <c r="CJ141" i="7"/>
  <c r="CI141" i="7"/>
  <c r="CH141" i="7"/>
  <c r="CG141" i="7"/>
  <c r="CF141" i="7"/>
  <c r="CE141" i="7"/>
  <c r="CD141" i="7"/>
  <c r="CC141" i="7"/>
  <c r="CB141" i="7"/>
  <c r="CA141" i="7"/>
  <c r="BZ141" i="7"/>
  <c r="BY141" i="7"/>
  <c r="AG141" i="7"/>
  <c r="AF141" i="7"/>
  <c r="AE141" i="7"/>
  <c r="AD141" i="7"/>
  <c r="AC141" i="7"/>
  <c r="AB141" i="7"/>
  <c r="AA141" i="7"/>
  <c r="Z141" i="7"/>
  <c r="Y141" i="7"/>
  <c r="X141" i="7"/>
  <c r="W141" i="7"/>
  <c r="V141" i="7"/>
  <c r="U141" i="7"/>
  <c r="T141" i="7"/>
  <c r="S141" i="7"/>
  <c r="R141" i="7"/>
  <c r="Q141" i="7"/>
  <c r="P141" i="7"/>
  <c r="O141" i="7"/>
  <c r="N141" i="7"/>
  <c r="M141" i="7"/>
  <c r="CJ140" i="7"/>
  <c r="CI140" i="7"/>
  <c r="CH140" i="7"/>
  <c r="CG140" i="7"/>
  <c r="CF140" i="7"/>
  <c r="CE140" i="7"/>
  <c r="CD140" i="7"/>
  <c r="CC140" i="7"/>
  <c r="CB140" i="7"/>
  <c r="CA140" i="7"/>
  <c r="BZ140" i="7"/>
  <c r="BY140" i="7"/>
  <c r="CJ139" i="7"/>
  <c r="CI139" i="7"/>
  <c r="CH139" i="7"/>
  <c r="CG139" i="7"/>
  <c r="CF139" i="7"/>
  <c r="CE139" i="7"/>
  <c r="CD139" i="7"/>
  <c r="CC139" i="7"/>
  <c r="CB139" i="7"/>
  <c r="CA139" i="7"/>
  <c r="BZ139" i="7"/>
  <c r="BY139" i="7"/>
  <c r="CJ138" i="7"/>
  <c r="CI138" i="7"/>
  <c r="CH138" i="7"/>
  <c r="CG138" i="7"/>
  <c r="CF138" i="7"/>
  <c r="CE138" i="7"/>
  <c r="CD138" i="7"/>
  <c r="CC138" i="7"/>
  <c r="CB138" i="7"/>
  <c r="CA138" i="7"/>
  <c r="BZ138" i="7"/>
  <c r="BY138" i="7"/>
  <c r="CJ137" i="7"/>
  <c r="CI137" i="7"/>
  <c r="CH137" i="7"/>
  <c r="CG137" i="7"/>
  <c r="CF137" i="7"/>
  <c r="CE137" i="7"/>
  <c r="CD137" i="7"/>
  <c r="CC137" i="7"/>
  <c r="CB137" i="7"/>
  <c r="CA137" i="7"/>
  <c r="BZ137" i="7"/>
  <c r="BY137" i="7"/>
  <c r="CJ136" i="7"/>
  <c r="CI136" i="7"/>
  <c r="CH136" i="7"/>
  <c r="CG136" i="7"/>
  <c r="CF136" i="7"/>
  <c r="CE136" i="7"/>
  <c r="CD136" i="7"/>
  <c r="CC136" i="7"/>
  <c r="CB136" i="7"/>
  <c r="CA136" i="7"/>
  <c r="BZ136" i="7"/>
  <c r="BY136" i="7"/>
  <c r="CJ135" i="7"/>
  <c r="CI135" i="7"/>
  <c r="CH135" i="7"/>
  <c r="CG135" i="7"/>
  <c r="CF135" i="7"/>
  <c r="CE135" i="7"/>
  <c r="CD135" i="7"/>
  <c r="CC135" i="7"/>
  <c r="CB135" i="7"/>
  <c r="CA135" i="7"/>
  <c r="BZ135" i="7"/>
  <c r="BY135" i="7"/>
  <c r="CJ134" i="7"/>
  <c r="CI134" i="7"/>
  <c r="CH134" i="7"/>
  <c r="CG134" i="7"/>
  <c r="CF134" i="7"/>
  <c r="CE134" i="7"/>
  <c r="CD134" i="7"/>
  <c r="CC134" i="7"/>
  <c r="CB134" i="7"/>
  <c r="CA134" i="7"/>
  <c r="BZ134" i="7"/>
  <c r="BY134" i="7"/>
  <c r="CJ132" i="7"/>
  <c r="CI132" i="7"/>
  <c r="CH132" i="7"/>
  <c r="CG132" i="7"/>
  <c r="CF132" i="7"/>
  <c r="CE132" i="7"/>
  <c r="CD132" i="7"/>
  <c r="CC132" i="7"/>
  <c r="CB132" i="7"/>
  <c r="CA132" i="7"/>
  <c r="BZ132" i="7"/>
  <c r="BY132" i="7"/>
  <c r="AG132" i="7"/>
  <c r="AF132" i="7"/>
  <c r="AE132" i="7"/>
  <c r="AD132" i="7"/>
  <c r="AC132" i="7"/>
  <c r="AB132" i="7"/>
  <c r="AA132" i="7"/>
  <c r="Z132" i="7"/>
  <c r="Y132" i="7"/>
  <c r="X132" i="7"/>
  <c r="W132" i="7"/>
  <c r="V132" i="7"/>
  <c r="U132" i="7"/>
  <c r="T132" i="7"/>
  <c r="S132" i="7"/>
  <c r="R132" i="7"/>
  <c r="Q132" i="7"/>
  <c r="P132" i="7"/>
  <c r="O132" i="7"/>
  <c r="N132" i="7"/>
  <c r="M132" i="7"/>
  <c r="CJ131" i="7"/>
  <c r="CI131" i="7"/>
  <c r="CH131" i="7"/>
  <c r="CG131" i="7"/>
  <c r="CF131" i="7"/>
  <c r="CE131" i="7"/>
  <c r="CD131" i="7"/>
  <c r="CC131" i="7"/>
  <c r="CB131" i="7"/>
  <c r="CA131" i="7"/>
  <c r="BZ131" i="7"/>
  <c r="BY131" i="7"/>
  <c r="CJ130" i="7"/>
  <c r="CI130" i="7"/>
  <c r="CH130" i="7"/>
  <c r="CG130" i="7"/>
  <c r="CF130" i="7"/>
  <c r="CE130" i="7"/>
  <c r="CD130" i="7"/>
  <c r="CC130" i="7"/>
  <c r="CB130" i="7"/>
  <c r="CA130" i="7"/>
  <c r="BZ130" i="7"/>
  <c r="BY130" i="7"/>
  <c r="CJ129" i="7"/>
  <c r="CI129" i="7"/>
  <c r="CH129" i="7"/>
  <c r="CG129" i="7"/>
  <c r="CF129" i="7"/>
  <c r="CE129" i="7"/>
  <c r="CD129" i="7"/>
  <c r="CC129" i="7"/>
  <c r="CB129" i="7"/>
  <c r="CA129" i="7"/>
  <c r="BZ129" i="7"/>
  <c r="BY129" i="7"/>
  <c r="CJ128" i="7"/>
  <c r="CI128" i="7"/>
  <c r="CH128" i="7"/>
  <c r="CG128" i="7"/>
  <c r="CF128" i="7"/>
  <c r="CE128" i="7"/>
  <c r="CD128" i="7"/>
  <c r="CC128" i="7"/>
  <c r="CB128" i="7"/>
  <c r="CA128" i="7"/>
  <c r="BZ128" i="7"/>
  <c r="BY128" i="7"/>
  <c r="CJ127" i="7"/>
  <c r="CI127" i="7"/>
  <c r="CH127" i="7"/>
  <c r="CG127" i="7"/>
  <c r="CF127" i="7"/>
  <c r="CE127" i="7"/>
  <c r="CD127" i="7"/>
  <c r="CC127" i="7"/>
  <c r="CB127" i="7"/>
  <c r="CA127" i="7"/>
  <c r="BZ127" i="7"/>
  <c r="BY127" i="7"/>
  <c r="CJ126" i="7"/>
  <c r="CI126" i="7"/>
  <c r="CH126" i="7"/>
  <c r="CG126" i="7"/>
  <c r="CF126" i="7"/>
  <c r="CE126" i="7"/>
  <c r="CD126" i="7"/>
  <c r="CC126" i="7"/>
  <c r="CB126" i="7"/>
  <c r="CA126" i="7"/>
  <c r="BZ126" i="7"/>
  <c r="BY126" i="7"/>
  <c r="CJ125" i="7"/>
  <c r="CI125" i="7"/>
  <c r="CH125" i="7"/>
  <c r="CG125" i="7"/>
  <c r="CF125" i="7"/>
  <c r="CE125" i="7"/>
  <c r="CD125" i="7"/>
  <c r="CC125" i="7"/>
  <c r="CB125" i="7"/>
  <c r="CA125" i="7"/>
  <c r="BZ125" i="7"/>
  <c r="BY125" i="7"/>
  <c r="CJ123" i="7"/>
  <c r="CI123" i="7"/>
  <c r="CH123" i="7"/>
  <c r="CG123" i="7"/>
  <c r="CF123" i="7"/>
  <c r="CE123" i="7"/>
  <c r="CD123" i="7"/>
  <c r="CC123" i="7"/>
  <c r="CB123" i="7"/>
  <c r="CA123" i="7"/>
  <c r="BZ123" i="7"/>
  <c r="BY123" i="7"/>
  <c r="AG123" i="7"/>
  <c r="AF123" i="7"/>
  <c r="AE123" i="7"/>
  <c r="AD123" i="7"/>
  <c r="AC123" i="7"/>
  <c r="AB123" i="7"/>
  <c r="AA123" i="7"/>
  <c r="Z123" i="7"/>
  <c r="Y123" i="7"/>
  <c r="X123" i="7"/>
  <c r="W123" i="7"/>
  <c r="V123" i="7"/>
  <c r="U123" i="7"/>
  <c r="T123" i="7"/>
  <c r="S123" i="7"/>
  <c r="R123" i="7"/>
  <c r="Q123" i="7"/>
  <c r="P123" i="7"/>
  <c r="O123" i="7"/>
  <c r="N123" i="7"/>
  <c r="M123" i="7"/>
  <c r="CJ122" i="7"/>
  <c r="CI122" i="7"/>
  <c r="CH122" i="7"/>
  <c r="CG122" i="7"/>
  <c r="CF122" i="7"/>
  <c r="CE122" i="7"/>
  <c r="CD122" i="7"/>
  <c r="CC122" i="7"/>
  <c r="CB122" i="7"/>
  <c r="CA122" i="7"/>
  <c r="BZ122" i="7"/>
  <c r="BY122" i="7"/>
  <c r="CJ121" i="7"/>
  <c r="CI121" i="7"/>
  <c r="CH121" i="7"/>
  <c r="CG121" i="7"/>
  <c r="CF121" i="7"/>
  <c r="CE121" i="7"/>
  <c r="CD121" i="7"/>
  <c r="CC121" i="7"/>
  <c r="CB121" i="7"/>
  <c r="CA121" i="7"/>
  <c r="BZ121" i="7"/>
  <c r="BY121" i="7"/>
  <c r="CJ120" i="7"/>
  <c r="CI120" i="7"/>
  <c r="CH120" i="7"/>
  <c r="CG120" i="7"/>
  <c r="CF120" i="7"/>
  <c r="CE120" i="7"/>
  <c r="CD120" i="7"/>
  <c r="CC120" i="7"/>
  <c r="CB120" i="7"/>
  <c r="CA120" i="7"/>
  <c r="BZ120" i="7"/>
  <c r="BY120" i="7"/>
  <c r="CJ119" i="7"/>
  <c r="CI119" i="7"/>
  <c r="CH119" i="7"/>
  <c r="CG119" i="7"/>
  <c r="CF119" i="7"/>
  <c r="CE119" i="7"/>
  <c r="CD119" i="7"/>
  <c r="CC119" i="7"/>
  <c r="CB119" i="7"/>
  <c r="CA119" i="7"/>
  <c r="BZ119" i="7"/>
  <c r="BY119" i="7"/>
  <c r="CJ118" i="7"/>
  <c r="CI118" i="7"/>
  <c r="CH118" i="7"/>
  <c r="CG118" i="7"/>
  <c r="CF118" i="7"/>
  <c r="CE118" i="7"/>
  <c r="CD118" i="7"/>
  <c r="CC118" i="7"/>
  <c r="CB118" i="7"/>
  <c r="CA118" i="7"/>
  <c r="BZ118" i="7"/>
  <c r="BY118" i="7"/>
  <c r="CJ117" i="7"/>
  <c r="CI117" i="7"/>
  <c r="CH117" i="7"/>
  <c r="CG117" i="7"/>
  <c r="CF117" i="7"/>
  <c r="CE117" i="7"/>
  <c r="CD117" i="7"/>
  <c r="CC117" i="7"/>
  <c r="CB117" i="7"/>
  <c r="CA117" i="7"/>
  <c r="BZ117" i="7"/>
  <c r="BY117" i="7"/>
  <c r="CJ116" i="7"/>
  <c r="CI116" i="7"/>
  <c r="CH116" i="7"/>
  <c r="CG116" i="7"/>
  <c r="CF116" i="7"/>
  <c r="CE116" i="7"/>
  <c r="CD116" i="7"/>
  <c r="CC116" i="7"/>
  <c r="CB116" i="7"/>
  <c r="CA116" i="7"/>
  <c r="BZ116" i="7"/>
  <c r="BY116" i="7"/>
  <c r="CJ114" i="7"/>
  <c r="CI114" i="7"/>
  <c r="CH114" i="7"/>
  <c r="CG114" i="7"/>
  <c r="CF114" i="7"/>
  <c r="CE114" i="7"/>
  <c r="CD114" i="7"/>
  <c r="CC114" i="7"/>
  <c r="CB114" i="7"/>
  <c r="CA114" i="7"/>
  <c r="BZ114" i="7"/>
  <c r="BY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S114" i="7"/>
  <c r="R114" i="7"/>
  <c r="Q114" i="7"/>
  <c r="P114" i="7"/>
  <c r="O114" i="7"/>
  <c r="N114" i="7"/>
  <c r="M114" i="7"/>
  <c r="CJ113" i="7"/>
  <c r="CI113" i="7"/>
  <c r="CH113" i="7"/>
  <c r="CG113" i="7"/>
  <c r="CF113" i="7"/>
  <c r="CE113" i="7"/>
  <c r="CD113" i="7"/>
  <c r="CC113" i="7"/>
  <c r="CB113" i="7"/>
  <c r="CA113" i="7"/>
  <c r="BZ113" i="7"/>
  <c r="BY113" i="7"/>
  <c r="CJ112" i="7"/>
  <c r="CI112" i="7"/>
  <c r="CH112" i="7"/>
  <c r="CG112" i="7"/>
  <c r="CF112" i="7"/>
  <c r="CE112" i="7"/>
  <c r="CD112" i="7"/>
  <c r="CC112" i="7"/>
  <c r="CB112" i="7"/>
  <c r="CA112" i="7"/>
  <c r="BZ112" i="7"/>
  <c r="BY112" i="7"/>
  <c r="CJ111" i="7"/>
  <c r="CI111" i="7"/>
  <c r="CH111" i="7"/>
  <c r="CG111" i="7"/>
  <c r="CF111" i="7"/>
  <c r="CE111" i="7"/>
  <c r="CD111" i="7"/>
  <c r="CC111" i="7"/>
  <c r="CB111" i="7"/>
  <c r="CA111" i="7"/>
  <c r="BZ111" i="7"/>
  <c r="BY111" i="7"/>
  <c r="CJ110" i="7"/>
  <c r="CI110" i="7"/>
  <c r="CH110" i="7"/>
  <c r="CG110" i="7"/>
  <c r="CF110" i="7"/>
  <c r="CE110" i="7"/>
  <c r="CD110" i="7"/>
  <c r="CC110" i="7"/>
  <c r="CB110" i="7"/>
  <c r="CA110" i="7"/>
  <c r="BZ110" i="7"/>
  <c r="BY110" i="7"/>
  <c r="CJ109" i="7"/>
  <c r="CI109" i="7"/>
  <c r="CH109" i="7"/>
  <c r="CG109" i="7"/>
  <c r="CF109" i="7"/>
  <c r="CE109" i="7"/>
  <c r="CD109" i="7"/>
  <c r="CC109" i="7"/>
  <c r="CB109" i="7"/>
  <c r="CA109" i="7"/>
  <c r="BZ109" i="7"/>
  <c r="BY109" i="7"/>
  <c r="CJ108" i="7"/>
  <c r="CI108" i="7"/>
  <c r="CH108" i="7"/>
  <c r="CG108" i="7"/>
  <c r="CF108" i="7"/>
  <c r="CE108" i="7"/>
  <c r="CD108" i="7"/>
  <c r="CC108" i="7"/>
  <c r="CB108" i="7"/>
  <c r="CA108" i="7"/>
  <c r="BZ108" i="7"/>
  <c r="BY108" i="7"/>
  <c r="CJ107" i="7"/>
  <c r="CI107" i="7"/>
  <c r="CH107" i="7"/>
  <c r="CG107" i="7"/>
  <c r="CF107" i="7"/>
  <c r="CE107" i="7"/>
  <c r="CD107" i="7"/>
  <c r="CC107" i="7"/>
  <c r="CB107" i="7"/>
  <c r="CA107" i="7"/>
  <c r="BZ107" i="7"/>
  <c r="BY107" i="7"/>
  <c r="CJ105" i="7"/>
  <c r="CI105" i="7"/>
  <c r="CH105" i="7"/>
  <c r="CG105" i="7"/>
  <c r="CF105" i="7"/>
  <c r="CE105" i="7"/>
  <c r="CD105" i="7"/>
  <c r="CC105" i="7"/>
  <c r="CB105" i="7"/>
  <c r="CA105" i="7"/>
  <c r="BZ105" i="7"/>
  <c r="BY105" i="7"/>
  <c r="AG105" i="7"/>
  <c r="AF105" i="7"/>
  <c r="AE105" i="7"/>
  <c r="AD105" i="7"/>
  <c r="AC105" i="7"/>
  <c r="AB105" i="7"/>
  <c r="AA105" i="7"/>
  <c r="Z105" i="7"/>
  <c r="Y105" i="7"/>
  <c r="X105" i="7"/>
  <c r="W105" i="7"/>
  <c r="V105" i="7"/>
  <c r="U105" i="7"/>
  <c r="T105" i="7"/>
  <c r="S105" i="7"/>
  <c r="R105" i="7"/>
  <c r="Q105" i="7"/>
  <c r="P105" i="7"/>
  <c r="O105" i="7"/>
  <c r="N105" i="7"/>
  <c r="M105" i="7"/>
  <c r="CJ104" i="7"/>
  <c r="CI104" i="7"/>
  <c r="CH104" i="7"/>
  <c r="CG104" i="7"/>
  <c r="CF104" i="7"/>
  <c r="CE104" i="7"/>
  <c r="CD104" i="7"/>
  <c r="CC104" i="7"/>
  <c r="CB104" i="7"/>
  <c r="CA104" i="7"/>
  <c r="BZ104" i="7"/>
  <c r="BY104" i="7"/>
  <c r="CJ103" i="7"/>
  <c r="CI103" i="7"/>
  <c r="CH103" i="7"/>
  <c r="CG103" i="7"/>
  <c r="CF103" i="7"/>
  <c r="CE103" i="7"/>
  <c r="CD103" i="7"/>
  <c r="CC103" i="7"/>
  <c r="CB103" i="7"/>
  <c r="CA103" i="7"/>
  <c r="BZ103" i="7"/>
  <c r="BY103" i="7"/>
  <c r="CJ102" i="7"/>
  <c r="CI102" i="7"/>
  <c r="CH102" i="7"/>
  <c r="CG102" i="7"/>
  <c r="CF102" i="7"/>
  <c r="CE102" i="7"/>
  <c r="CD102" i="7"/>
  <c r="CC102" i="7"/>
  <c r="CB102" i="7"/>
  <c r="CA102" i="7"/>
  <c r="BZ102" i="7"/>
  <c r="BY102" i="7"/>
  <c r="CJ101" i="7"/>
  <c r="CI101" i="7"/>
  <c r="CH101" i="7"/>
  <c r="CG101" i="7"/>
  <c r="CF101" i="7"/>
  <c r="CE101" i="7"/>
  <c r="CD101" i="7"/>
  <c r="CC101" i="7"/>
  <c r="CB101" i="7"/>
  <c r="CA101" i="7"/>
  <c r="BZ101" i="7"/>
  <c r="BY101" i="7"/>
  <c r="CJ100" i="7"/>
  <c r="CI100" i="7"/>
  <c r="CH100" i="7"/>
  <c r="CG100" i="7"/>
  <c r="CF100" i="7"/>
  <c r="CE100" i="7"/>
  <c r="CD100" i="7"/>
  <c r="CC100" i="7"/>
  <c r="CB100" i="7"/>
  <c r="CA100" i="7"/>
  <c r="BZ100" i="7"/>
  <c r="BY100" i="7"/>
  <c r="CJ99" i="7"/>
  <c r="CI99" i="7"/>
  <c r="CH99" i="7"/>
  <c r="CG99" i="7"/>
  <c r="CF99" i="7"/>
  <c r="CE99" i="7"/>
  <c r="CD99" i="7"/>
  <c r="CC99" i="7"/>
  <c r="CB99" i="7"/>
  <c r="CA99" i="7"/>
  <c r="BZ99" i="7"/>
  <c r="BY99" i="7"/>
  <c r="CJ98" i="7"/>
  <c r="CI98" i="7"/>
  <c r="CH98" i="7"/>
  <c r="CG98" i="7"/>
  <c r="CF98" i="7"/>
  <c r="CE98" i="7"/>
  <c r="CD98" i="7"/>
  <c r="CC98" i="7"/>
  <c r="CB98" i="7"/>
  <c r="CA98" i="7"/>
  <c r="BZ98" i="7"/>
  <c r="BY98" i="7"/>
  <c r="CJ96" i="7"/>
  <c r="CI96" i="7"/>
  <c r="CH96" i="7"/>
  <c r="CG96" i="7"/>
  <c r="CF96" i="7"/>
  <c r="CE96" i="7"/>
  <c r="CD96" i="7"/>
  <c r="CC96" i="7"/>
  <c r="CB96" i="7"/>
  <c r="CA96" i="7"/>
  <c r="BZ96" i="7"/>
  <c r="BY96" i="7"/>
  <c r="AG96" i="7"/>
  <c r="AF96" i="7"/>
  <c r="AE96" i="7"/>
  <c r="AD96" i="7"/>
  <c r="AC96" i="7"/>
  <c r="AB96" i="7"/>
  <c r="AA96" i="7"/>
  <c r="Z96" i="7"/>
  <c r="Y96" i="7"/>
  <c r="X96" i="7"/>
  <c r="W96" i="7"/>
  <c r="V96" i="7"/>
  <c r="U96" i="7"/>
  <c r="T96" i="7"/>
  <c r="S96" i="7"/>
  <c r="R96" i="7"/>
  <c r="Q96" i="7"/>
  <c r="P96" i="7"/>
  <c r="O96" i="7"/>
  <c r="N96" i="7"/>
  <c r="M96" i="7"/>
  <c r="CJ95" i="7"/>
  <c r="CI95" i="7"/>
  <c r="CH95" i="7"/>
  <c r="CG95" i="7"/>
  <c r="CF95" i="7"/>
  <c r="CE95" i="7"/>
  <c r="CD95" i="7"/>
  <c r="CC95" i="7"/>
  <c r="CB95" i="7"/>
  <c r="CA95" i="7"/>
  <c r="BZ95" i="7"/>
  <c r="BY95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CJ93" i="7"/>
  <c r="CI93" i="7"/>
  <c r="CH93" i="7"/>
  <c r="CG93" i="7"/>
  <c r="CF93" i="7"/>
  <c r="CE93" i="7"/>
  <c r="CD93" i="7"/>
  <c r="CC93" i="7"/>
  <c r="CB93" i="7"/>
  <c r="CA93" i="7"/>
  <c r="BZ93" i="7"/>
  <c r="BY93" i="7"/>
  <c r="CJ92" i="7"/>
  <c r="CI92" i="7"/>
  <c r="CH92" i="7"/>
  <c r="CG92" i="7"/>
  <c r="CF92" i="7"/>
  <c r="CE92" i="7"/>
  <c r="CD92" i="7"/>
  <c r="CC92" i="7"/>
  <c r="CB92" i="7"/>
  <c r="CA92" i="7"/>
  <c r="BZ92" i="7"/>
  <c r="BY92" i="7"/>
  <c r="CJ91" i="7"/>
  <c r="CI91" i="7"/>
  <c r="CH91" i="7"/>
  <c r="CG91" i="7"/>
  <c r="CF91" i="7"/>
  <c r="CE91" i="7"/>
  <c r="CD91" i="7"/>
  <c r="CC91" i="7"/>
  <c r="CB91" i="7"/>
  <c r="CA91" i="7"/>
  <c r="BZ91" i="7"/>
  <c r="BY91" i="7"/>
  <c r="CJ90" i="7"/>
  <c r="CI90" i="7"/>
  <c r="CH90" i="7"/>
  <c r="CG90" i="7"/>
  <c r="CF90" i="7"/>
  <c r="CE90" i="7"/>
  <c r="CD90" i="7"/>
  <c r="CC90" i="7"/>
  <c r="CB90" i="7"/>
  <c r="CA90" i="7"/>
  <c r="BZ90" i="7"/>
  <c r="BY90" i="7"/>
  <c r="CJ89" i="7"/>
  <c r="CI89" i="7"/>
  <c r="CH89" i="7"/>
  <c r="CG89" i="7"/>
  <c r="CF89" i="7"/>
  <c r="CE89" i="7"/>
  <c r="CD89" i="7"/>
  <c r="CC89" i="7"/>
  <c r="CB89" i="7"/>
  <c r="CA89" i="7"/>
  <c r="BZ89" i="7"/>
  <c r="BY89" i="7"/>
  <c r="CJ87" i="7"/>
  <c r="CI87" i="7"/>
  <c r="CH87" i="7"/>
  <c r="CG87" i="7"/>
  <c r="CF87" i="7"/>
  <c r="CE87" i="7"/>
  <c r="CD87" i="7"/>
  <c r="CC87" i="7"/>
  <c r="CB87" i="7"/>
  <c r="CA87" i="7"/>
  <c r="BZ87" i="7"/>
  <c r="BY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S87" i="7"/>
  <c r="R87" i="7"/>
  <c r="Q87" i="7"/>
  <c r="P87" i="7"/>
  <c r="O87" i="7"/>
  <c r="N87" i="7"/>
  <c r="M87" i="7"/>
  <c r="CJ86" i="7"/>
  <c r="CI86" i="7"/>
  <c r="CH86" i="7"/>
  <c r="CG86" i="7"/>
  <c r="CF86" i="7"/>
  <c r="CE86" i="7"/>
  <c r="CD86" i="7"/>
  <c r="CC86" i="7"/>
  <c r="CB86" i="7"/>
  <c r="CA86" i="7"/>
  <c r="BZ86" i="7"/>
  <c r="BY86" i="7"/>
  <c r="CJ85" i="7"/>
  <c r="CI85" i="7"/>
  <c r="CH85" i="7"/>
  <c r="CG85" i="7"/>
  <c r="CF85" i="7"/>
  <c r="CE85" i="7"/>
  <c r="CD85" i="7"/>
  <c r="CC85" i="7"/>
  <c r="CB85" i="7"/>
  <c r="CA85" i="7"/>
  <c r="BZ85" i="7"/>
  <c r="BY85" i="7"/>
  <c r="CJ84" i="7"/>
  <c r="CI84" i="7"/>
  <c r="CH84" i="7"/>
  <c r="CG84" i="7"/>
  <c r="CF84" i="7"/>
  <c r="CE84" i="7"/>
  <c r="CD84" i="7"/>
  <c r="CC84" i="7"/>
  <c r="CB84" i="7"/>
  <c r="CA84" i="7"/>
  <c r="BZ84" i="7"/>
  <c r="BY84" i="7"/>
  <c r="CJ83" i="7"/>
  <c r="CI83" i="7"/>
  <c r="CH83" i="7"/>
  <c r="CG83" i="7"/>
  <c r="CF83" i="7"/>
  <c r="CE83" i="7"/>
  <c r="CD83" i="7"/>
  <c r="CC83" i="7"/>
  <c r="CB83" i="7"/>
  <c r="CA83" i="7"/>
  <c r="BZ83" i="7"/>
  <c r="BY83" i="7"/>
  <c r="CJ82" i="7"/>
  <c r="CI82" i="7"/>
  <c r="CH82" i="7"/>
  <c r="CG82" i="7"/>
  <c r="CF82" i="7"/>
  <c r="CE82" i="7"/>
  <c r="CD82" i="7"/>
  <c r="CC82" i="7"/>
  <c r="CB82" i="7"/>
  <c r="CA82" i="7"/>
  <c r="BZ82" i="7"/>
  <c r="BY82" i="7"/>
  <c r="CJ81" i="7"/>
  <c r="CI81" i="7"/>
  <c r="CH81" i="7"/>
  <c r="CG81" i="7"/>
  <c r="CF81" i="7"/>
  <c r="CE81" i="7"/>
  <c r="CD81" i="7"/>
  <c r="CC81" i="7"/>
  <c r="CB81" i="7"/>
  <c r="CA81" i="7"/>
  <c r="BZ81" i="7"/>
  <c r="BY81" i="7"/>
  <c r="CJ80" i="7"/>
  <c r="CI80" i="7"/>
  <c r="CH80" i="7"/>
  <c r="CG80" i="7"/>
  <c r="CF80" i="7"/>
  <c r="CE80" i="7"/>
  <c r="CD80" i="7"/>
  <c r="CC80" i="7"/>
  <c r="CB80" i="7"/>
  <c r="CA80" i="7"/>
  <c r="BZ80" i="7"/>
  <c r="BY80" i="7"/>
  <c r="CJ78" i="7"/>
  <c r="CI78" i="7"/>
  <c r="CH78" i="7"/>
  <c r="CG78" i="7"/>
  <c r="CF78" i="7"/>
  <c r="CE78" i="7"/>
  <c r="CD78" i="7"/>
  <c r="CC78" i="7"/>
  <c r="CB78" i="7"/>
  <c r="CA78" i="7"/>
  <c r="BZ78" i="7"/>
  <c r="BY78" i="7"/>
  <c r="AG78" i="7"/>
  <c r="AF78" i="7"/>
  <c r="AE78" i="7"/>
  <c r="AD78" i="7"/>
  <c r="AC78" i="7"/>
  <c r="AB78" i="7"/>
  <c r="AA78" i="7"/>
  <c r="Z78" i="7"/>
  <c r="Y78" i="7"/>
  <c r="X78" i="7"/>
  <c r="W78" i="7"/>
  <c r="V78" i="7"/>
  <c r="U78" i="7"/>
  <c r="T78" i="7"/>
  <c r="S78" i="7"/>
  <c r="R78" i="7"/>
  <c r="Q78" i="7"/>
  <c r="P78" i="7"/>
  <c r="O78" i="7"/>
  <c r="N78" i="7"/>
  <c r="M78" i="7"/>
  <c r="CJ77" i="7"/>
  <c r="CI77" i="7"/>
  <c r="CH77" i="7"/>
  <c r="CG77" i="7"/>
  <c r="CF77" i="7"/>
  <c r="CE77" i="7"/>
  <c r="CD77" i="7"/>
  <c r="CC77" i="7"/>
  <c r="CB77" i="7"/>
  <c r="CA77" i="7"/>
  <c r="BZ77" i="7"/>
  <c r="BY77" i="7"/>
  <c r="CJ76" i="7"/>
  <c r="CI76" i="7"/>
  <c r="CH76" i="7"/>
  <c r="CG76" i="7"/>
  <c r="CF76" i="7"/>
  <c r="CE76" i="7"/>
  <c r="CD76" i="7"/>
  <c r="CC76" i="7"/>
  <c r="CB76" i="7"/>
  <c r="CA76" i="7"/>
  <c r="BZ76" i="7"/>
  <c r="BY76" i="7"/>
  <c r="CJ75" i="7"/>
  <c r="CI75" i="7"/>
  <c r="CH75" i="7"/>
  <c r="CG75" i="7"/>
  <c r="CF75" i="7"/>
  <c r="CE75" i="7"/>
  <c r="CD75" i="7"/>
  <c r="CC75" i="7"/>
  <c r="CB75" i="7"/>
  <c r="CA75" i="7"/>
  <c r="BZ75" i="7"/>
  <c r="BY75" i="7"/>
  <c r="CJ74" i="7"/>
  <c r="CI74" i="7"/>
  <c r="CH74" i="7"/>
  <c r="CG74" i="7"/>
  <c r="CF74" i="7"/>
  <c r="CE74" i="7"/>
  <c r="CD74" i="7"/>
  <c r="CC74" i="7"/>
  <c r="CB74" i="7"/>
  <c r="CA74" i="7"/>
  <c r="BZ74" i="7"/>
  <c r="BY74" i="7"/>
  <c r="CJ73" i="7"/>
  <c r="CI73" i="7"/>
  <c r="CH73" i="7"/>
  <c r="CG73" i="7"/>
  <c r="CF73" i="7"/>
  <c r="CE73" i="7"/>
  <c r="CD73" i="7"/>
  <c r="CC73" i="7"/>
  <c r="CB73" i="7"/>
  <c r="CA73" i="7"/>
  <c r="BZ73" i="7"/>
  <c r="BY73" i="7"/>
  <c r="CJ72" i="7"/>
  <c r="CI72" i="7"/>
  <c r="CH72" i="7"/>
  <c r="CG72" i="7"/>
  <c r="CF72" i="7"/>
  <c r="CE72" i="7"/>
  <c r="CD72" i="7"/>
  <c r="CC72" i="7"/>
  <c r="CB72" i="7"/>
  <c r="CA72" i="7"/>
  <c r="BZ72" i="7"/>
  <c r="BY72" i="7"/>
  <c r="CJ71" i="7"/>
  <c r="CI71" i="7"/>
  <c r="CH71" i="7"/>
  <c r="CG71" i="7"/>
  <c r="CF71" i="7"/>
  <c r="CE71" i="7"/>
  <c r="CD71" i="7"/>
  <c r="CC71" i="7"/>
  <c r="CB71" i="7"/>
  <c r="CA71" i="7"/>
  <c r="BZ71" i="7"/>
  <c r="BY71" i="7"/>
  <c r="CJ69" i="7"/>
  <c r="CI69" i="7"/>
  <c r="CH69" i="7"/>
  <c r="CG69" i="7"/>
  <c r="CF69" i="7"/>
  <c r="CE69" i="7"/>
  <c r="CD69" i="7"/>
  <c r="CC69" i="7"/>
  <c r="CB69" i="7"/>
  <c r="CA69" i="7"/>
  <c r="BZ69" i="7"/>
  <c r="BY69" i="7"/>
  <c r="AG69" i="7"/>
  <c r="AF69" i="7"/>
  <c r="AE69" i="7"/>
  <c r="AD69" i="7"/>
  <c r="AC69" i="7"/>
  <c r="AB69" i="7"/>
  <c r="AA69" i="7"/>
  <c r="Z69" i="7"/>
  <c r="Y69" i="7"/>
  <c r="X69" i="7"/>
  <c r="W69" i="7"/>
  <c r="V69" i="7"/>
  <c r="U69" i="7"/>
  <c r="T69" i="7"/>
  <c r="S69" i="7"/>
  <c r="R69" i="7"/>
  <c r="Q69" i="7"/>
  <c r="P69" i="7"/>
  <c r="O69" i="7"/>
  <c r="N69" i="7"/>
  <c r="M69" i="7"/>
  <c r="CJ68" i="7"/>
  <c r="CI68" i="7"/>
  <c r="CH68" i="7"/>
  <c r="CG68" i="7"/>
  <c r="CF68" i="7"/>
  <c r="CE68" i="7"/>
  <c r="CD68" i="7"/>
  <c r="CC68" i="7"/>
  <c r="CB68" i="7"/>
  <c r="CA68" i="7"/>
  <c r="BZ68" i="7"/>
  <c r="BY68" i="7"/>
  <c r="CJ67" i="7"/>
  <c r="CI67" i="7"/>
  <c r="CH67" i="7"/>
  <c r="CG67" i="7"/>
  <c r="CF67" i="7"/>
  <c r="CE67" i="7"/>
  <c r="CD67" i="7"/>
  <c r="CC67" i="7"/>
  <c r="CB67" i="7"/>
  <c r="CA67" i="7"/>
  <c r="BZ67" i="7"/>
  <c r="BY67" i="7"/>
  <c r="CJ66" i="7"/>
  <c r="CI66" i="7"/>
  <c r="CH66" i="7"/>
  <c r="CG66" i="7"/>
  <c r="CF66" i="7"/>
  <c r="CE66" i="7"/>
  <c r="CD66" i="7"/>
  <c r="CC66" i="7"/>
  <c r="CB66" i="7"/>
  <c r="CA66" i="7"/>
  <c r="BZ66" i="7"/>
  <c r="BY66" i="7"/>
  <c r="CJ65" i="7"/>
  <c r="CI65" i="7"/>
  <c r="CH65" i="7"/>
  <c r="CG65" i="7"/>
  <c r="CF65" i="7"/>
  <c r="CE65" i="7"/>
  <c r="CD65" i="7"/>
  <c r="CC65" i="7"/>
  <c r="CB65" i="7"/>
  <c r="CA65" i="7"/>
  <c r="BZ65" i="7"/>
  <c r="BY65" i="7"/>
  <c r="CJ64" i="7"/>
  <c r="CI64" i="7"/>
  <c r="CH64" i="7"/>
  <c r="CG64" i="7"/>
  <c r="CF64" i="7"/>
  <c r="CE64" i="7"/>
  <c r="CD64" i="7"/>
  <c r="CC64" i="7"/>
  <c r="CB64" i="7"/>
  <c r="CA64" i="7"/>
  <c r="BZ64" i="7"/>
  <c r="BY64" i="7"/>
  <c r="CJ63" i="7"/>
  <c r="CI63" i="7"/>
  <c r="CH63" i="7"/>
  <c r="CG63" i="7"/>
  <c r="CF63" i="7"/>
  <c r="CE63" i="7"/>
  <c r="CD63" i="7"/>
  <c r="CC63" i="7"/>
  <c r="CB63" i="7"/>
  <c r="CA63" i="7"/>
  <c r="BZ63" i="7"/>
  <c r="BY63" i="7"/>
  <c r="CJ62" i="7"/>
  <c r="CI62" i="7"/>
  <c r="CH62" i="7"/>
  <c r="CG62" i="7"/>
  <c r="CF62" i="7"/>
  <c r="CE62" i="7"/>
  <c r="CD62" i="7"/>
  <c r="CC62" i="7"/>
  <c r="CB62" i="7"/>
  <c r="CA62" i="7"/>
  <c r="BZ62" i="7"/>
  <c r="BY62" i="7"/>
  <c r="CJ60" i="7"/>
  <c r="CI60" i="7"/>
  <c r="CH60" i="7"/>
  <c r="CG60" i="7"/>
  <c r="CF60" i="7"/>
  <c r="CE60" i="7"/>
  <c r="CD60" i="7"/>
  <c r="CC60" i="7"/>
  <c r="CB60" i="7"/>
  <c r="CA60" i="7"/>
  <c r="BZ60" i="7"/>
  <c r="BY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CJ59" i="7"/>
  <c r="CI59" i="7"/>
  <c r="CH59" i="7"/>
  <c r="CG59" i="7"/>
  <c r="CF59" i="7"/>
  <c r="CE59" i="7"/>
  <c r="CD59" i="7"/>
  <c r="CC59" i="7"/>
  <c r="CB59" i="7"/>
  <c r="CA59" i="7"/>
  <c r="BZ59" i="7"/>
  <c r="BY59" i="7"/>
  <c r="CJ58" i="7"/>
  <c r="CI58" i="7"/>
  <c r="CH58" i="7"/>
  <c r="CG58" i="7"/>
  <c r="CF58" i="7"/>
  <c r="CE58" i="7"/>
  <c r="CD58" i="7"/>
  <c r="CC58" i="7"/>
  <c r="CB58" i="7"/>
  <c r="CA58" i="7"/>
  <c r="BZ58" i="7"/>
  <c r="BY58" i="7"/>
  <c r="CJ57" i="7"/>
  <c r="CI57" i="7"/>
  <c r="CH57" i="7"/>
  <c r="CG57" i="7"/>
  <c r="CF57" i="7"/>
  <c r="CE57" i="7"/>
  <c r="CD57" i="7"/>
  <c r="CC57" i="7"/>
  <c r="CB57" i="7"/>
  <c r="CA57" i="7"/>
  <c r="BZ57" i="7"/>
  <c r="BY57" i="7"/>
  <c r="CJ56" i="7"/>
  <c r="CI56" i="7"/>
  <c r="CH56" i="7"/>
  <c r="CG56" i="7"/>
  <c r="CF56" i="7"/>
  <c r="CE56" i="7"/>
  <c r="CD56" i="7"/>
  <c r="CC56" i="7"/>
  <c r="CB56" i="7"/>
  <c r="CA56" i="7"/>
  <c r="BZ56" i="7"/>
  <c r="BY56" i="7"/>
  <c r="CJ55" i="7"/>
  <c r="CI55" i="7"/>
  <c r="CH55" i="7"/>
  <c r="CG55" i="7"/>
  <c r="CF55" i="7"/>
  <c r="CE55" i="7"/>
  <c r="CD55" i="7"/>
  <c r="CC55" i="7"/>
  <c r="CB55" i="7"/>
  <c r="CA55" i="7"/>
  <c r="BZ55" i="7"/>
  <c r="BY55" i="7"/>
  <c r="CJ54" i="7"/>
  <c r="CI54" i="7"/>
  <c r="CH54" i="7"/>
  <c r="CG54" i="7"/>
  <c r="CF54" i="7"/>
  <c r="CE54" i="7"/>
  <c r="CD54" i="7"/>
  <c r="CC54" i="7"/>
  <c r="CB54" i="7"/>
  <c r="CA54" i="7"/>
  <c r="BZ54" i="7"/>
  <c r="BY54" i="7"/>
  <c r="CJ53" i="7"/>
  <c r="CI53" i="7"/>
  <c r="CH53" i="7"/>
  <c r="CG53" i="7"/>
  <c r="CF53" i="7"/>
  <c r="CE53" i="7"/>
  <c r="CD53" i="7"/>
  <c r="CC53" i="7"/>
  <c r="CB53" i="7"/>
  <c r="CA53" i="7"/>
  <c r="BZ53" i="7"/>
  <c r="BY53" i="7"/>
  <c r="CJ51" i="7"/>
  <c r="CI51" i="7"/>
  <c r="CH51" i="7"/>
  <c r="CG51" i="7"/>
  <c r="CF51" i="7"/>
  <c r="CE51" i="7"/>
  <c r="CD51" i="7"/>
  <c r="CC51" i="7"/>
  <c r="CB51" i="7"/>
  <c r="CA51" i="7"/>
  <c r="BZ51" i="7"/>
  <c r="BY51" i="7"/>
  <c r="AG51" i="7"/>
  <c r="AF51" i="7"/>
  <c r="AE51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CJ50" i="7"/>
  <c r="CI50" i="7"/>
  <c r="CH50" i="7"/>
  <c r="CG50" i="7"/>
  <c r="CF50" i="7"/>
  <c r="CE50" i="7"/>
  <c r="CD50" i="7"/>
  <c r="CC50" i="7"/>
  <c r="CB50" i="7"/>
  <c r="CA50" i="7"/>
  <c r="BZ50" i="7"/>
  <c r="BY50" i="7"/>
  <c r="CJ49" i="7"/>
  <c r="CI49" i="7"/>
  <c r="CH49" i="7"/>
  <c r="CG49" i="7"/>
  <c r="CF49" i="7"/>
  <c r="CE49" i="7"/>
  <c r="CD49" i="7"/>
  <c r="CC49" i="7"/>
  <c r="CB49" i="7"/>
  <c r="CA49" i="7"/>
  <c r="BZ49" i="7"/>
  <c r="BY49" i="7"/>
  <c r="CJ48" i="7"/>
  <c r="CI48" i="7"/>
  <c r="CH48" i="7"/>
  <c r="CG48" i="7"/>
  <c r="CF48" i="7"/>
  <c r="CE48" i="7"/>
  <c r="CD48" i="7"/>
  <c r="CC48" i="7"/>
  <c r="CB48" i="7"/>
  <c r="CA48" i="7"/>
  <c r="BZ48" i="7"/>
  <c r="BY48" i="7"/>
  <c r="CJ47" i="7"/>
  <c r="CI47" i="7"/>
  <c r="CH47" i="7"/>
  <c r="CG47" i="7"/>
  <c r="CF47" i="7"/>
  <c r="CE47" i="7"/>
  <c r="CD47" i="7"/>
  <c r="CC47" i="7"/>
  <c r="CB47" i="7"/>
  <c r="CA47" i="7"/>
  <c r="BZ47" i="7"/>
  <c r="BY47" i="7"/>
  <c r="CJ46" i="7"/>
  <c r="CI46" i="7"/>
  <c r="CH46" i="7"/>
  <c r="CG46" i="7"/>
  <c r="CF46" i="7"/>
  <c r="CE46" i="7"/>
  <c r="CD46" i="7"/>
  <c r="CC46" i="7"/>
  <c r="CB46" i="7"/>
  <c r="CA46" i="7"/>
  <c r="BZ46" i="7"/>
  <c r="BY46" i="7"/>
  <c r="CJ45" i="7"/>
  <c r="CI45" i="7"/>
  <c r="CH45" i="7"/>
  <c r="CG45" i="7"/>
  <c r="CF45" i="7"/>
  <c r="CE45" i="7"/>
  <c r="CD45" i="7"/>
  <c r="CC45" i="7"/>
  <c r="CB45" i="7"/>
  <c r="CA45" i="7"/>
  <c r="BZ45" i="7"/>
  <c r="BY45" i="7"/>
  <c r="CJ44" i="7"/>
  <c r="CI44" i="7"/>
  <c r="CH44" i="7"/>
  <c r="CG44" i="7"/>
  <c r="CF44" i="7"/>
  <c r="CE44" i="7"/>
  <c r="CD44" i="7"/>
  <c r="CC44" i="7"/>
  <c r="CB44" i="7"/>
  <c r="CA44" i="7"/>
  <c r="BZ44" i="7"/>
  <c r="BY44" i="7"/>
  <c r="CJ42" i="7"/>
  <c r="CI42" i="7"/>
  <c r="CH42" i="7"/>
  <c r="CG42" i="7"/>
  <c r="CF42" i="7"/>
  <c r="CE42" i="7"/>
  <c r="CD42" i="7"/>
  <c r="CC42" i="7"/>
  <c r="CB42" i="7"/>
  <c r="CA42" i="7"/>
  <c r="BZ42" i="7"/>
  <c r="BY42" i="7"/>
  <c r="AG42" i="7"/>
  <c r="AF42" i="7"/>
  <c r="AE42" i="7"/>
  <c r="AD42" i="7"/>
  <c r="AC42" i="7"/>
  <c r="AB42" i="7"/>
  <c r="AA42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CJ41" i="7"/>
  <c r="CI41" i="7"/>
  <c r="CH41" i="7"/>
  <c r="CG41" i="7"/>
  <c r="CF41" i="7"/>
  <c r="CE41" i="7"/>
  <c r="CD41" i="7"/>
  <c r="CC41" i="7"/>
  <c r="CB41" i="7"/>
  <c r="CA41" i="7"/>
  <c r="BZ41" i="7"/>
  <c r="BY41" i="7"/>
  <c r="CJ40" i="7"/>
  <c r="CI40" i="7"/>
  <c r="CH40" i="7"/>
  <c r="CG40" i="7"/>
  <c r="CF40" i="7"/>
  <c r="CE40" i="7"/>
  <c r="CD40" i="7"/>
  <c r="CC40" i="7"/>
  <c r="CB40" i="7"/>
  <c r="CA40" i="7"/>
  <c r="BZ40" i="7"/>
  <c r="BY40" i="7"/>
  <c r="CJ39" i="7"/>
  <c r="CI39" i="7"/>
  <c r="CH39" i="7"/>
  <c r="CG39" i="7"/>
  <c r="CF39" i="7"/>
  <c r="CE39" i="7"/>
  <c r="CD39" i="7"/>
  <c r="CC39" i="7"/>
  <c r="CB39" i="7"/>
  <c r="CA39" i="7"/>
  <c r="BZ39" i="7"/>
  <c r="BY39" i="7"/>
  <c r="CJ38" i="7"/>
  <c r="CI38" i="7"/>
  <c r="CH38" i="7"/>
  <c r="CG38" i="7"/>
  <c r="CF38" i="7"/>
  <c r="CE38" i="7"/>
  <c r="CD38" i="7"/>
  <c r="CC38" i="7"/>
  <c r="CB38" i="7"/>
  <c r="CA38" i="7"/>
  <c r="BZ38" i="7"/>
  <c r="BY38" i="7"/>
  <c r="CJ37" i="7"/>
  <c r="CI37" i="7"/>
  <c r="CH37" i="7"/>
  <c r="CG37" i="7"/>
  <c r="CF37" i="7"/>
  <c r="CE37" i="7"/>
  <c r="CD37" i="7"/>
  <c r="CC37" i="7"/>
  <c r="CB37" i="7"/>
  <c r="CA37" i="7"/>
  <c r="BZ37" i="7"/>
  <c r="BY37" i="7"/>
  <c r="CJ36" i="7"/>
  <c r="CI36" i="7"/>
  <c r="CH36" i="7"/>
  <c r="CG36" i="7"/>
  <c r="CF36" i="7"/>
  <c r="CE36" i="7"/>
  <c r="CD36" i="7"/>
  <c r="CC36" i="7"/>
  <c r="CB36" i="7"/>
  <c r="CA36" i="7"/>
  <c r="BZ36" i="7"/>
  <c r="BY36" i="7"/>
  <c r="CJ35" i="7"/>
  <c r="CI35" i="7"/>
  <c r="CH35" i="7"/>
  <c r="CG35" i="7"/>
  <c r="CF35" i="7"/>
  <c r="CE35" i="7"/>
  <c r="CD35" i="7"/>
  <c r="CC35" i="7"/>
  <c r="CB35" i="7"/>
  <c r="CA35" i="7"/>
  <c r="BZ35" i="7"/>
  <c r="BY35" i="7"/>
  <c r="CJ33" i="7"/>
  <c r="CI33" i="7"/>
  <c r="CH33" i="7"/>
  <c r="CG33" i="7"/>
  <c r="CF33" i="7"/>
  <c r="CE33" i="7"/>
  <c r="CD33" i="7"/>
  <c r="CC33" i="7"/>
  <c r="CB33" i="7"/>
  <c r="CA33" i="7"/>
  <c r="BZ33" i="7"/>
  <c r="BY33" i="7"/>
  <c r="AG33" i="7"/>
  <c r="AF33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CJ32" i="7"/>
  <c r="CI32" i="7"/>
  <c r="CH32" i="7"/>
  <c r="CG32" i="7"/>
  <c r="CF32" i="7"/>
  <c r="CE32" i="7"/>
  <c r="CD32" i="7"/>
  <c r="CC32" i="7"/>
  <c r="CB32" i="7"/>
  <c r="CA32" i="7"/>
  <c r="BZ32" i="7"/>
  <c r="BY32" i="7"/>
  <c r="CJ31" i="7"/>
  <c r="CI31" i="7"/>
  <c r="CH31" i="7"/>
  <c r="CG31" i="7"/>
  <c r="CF31" i="7"/>
  <c r="CE31" i="7"/>
  <c r="CD31" i="7"/>
  <c r="CC31" i="7"/>
  <c r="CB31" i="7"/>
  <c r="CA31" i="7"/>
  <c r="BZ31" i="7"/>
  <c r="BY31" i="7"/>
  <c r="CJ30" i="7"/>
  <c r="CI30" i="7"/>
  <c r="CH30" i="7"/>
  <c r="CG30" i="7"/>
  <c r="CF30" i="7"/>
  <c r="CE30" i="7"/>
  <c r="CD30" i="7"/>
  <c r="CC30" i="7"/>
  <c r="CB30" i="7"/>
  <c r="CA30" i="7"/>
  <c r="BZ30" i="7"/>
  <c r="BY30" i="7"/>
  <c r="CJ29" i="7"/>
  <c r="CI29" i="7"/>
  <c r="CH29" i="7"/>
  <c r="CG29" i="7"/>
  <c r="CF29" i="7"/>
  <c r="CE29" i="7"/>
  <c r="CD29" i="7"/>
  <c r="CC29" i="7"/>
  <c r="CB29" i="7"/>
  <c r="CA29" i="7"/>
  <c r="BZ29" i="7"/>
  <c r="BY29" i="7"/>
  <c r="CJ28" i="7"/>
  <c r="CI28" i="7"/>
  <c r="CH28" i="7"/>
  <c r="CG28" i="7"/>
  <c r="CF28" i="7"/>
  <c r="CE28" i="7"/>
  <c r="CD28" i="7"/>
  <c r="CC28" i="7"/>
  <c r="CB28" i="7"/>
  <c r="CA28" i="7"/>
  <c r="BZ28" i="7"/>
  <c r="BY28" i="7"/>
  <c r="CJ27" i="7"/>
  <c r="CI27" i="7"/>
  <c r="CH27" i="7"/>
  <c r="CG27" i="7"/>
  <c r="CF27" i="7"/>
  <c r="CE27" i="7"/>
  <c r="CD27" i="7"/>
  <c r="CC27" i="7"/>
  <c r="CB27" i="7"/>
  <c r="CA27" i="7"/>
  <c r="BZ27" i="7"/>
  <c r="BY27" i="7"/>
  <c r="CJ26" i="7"/>
  <c r="CI26" i="7"/>
  <c r="CH26" i="7"/>
  <c r="CG26" i="7"/>
  <c r="CF26" i="7"/>
  <c r="CE26" i="7"/>
  <c r="CD26" i="7"/>
  <c r="CC26" i="7"/>
  <c r="CB26" i="7"/>
  <c r="CA26" i="7"/>
  <c r="BZ26" i="7"/>
  <c r="BY26" i="7"/>
  <c r="CJ24" i="7"/>
  <c r="CI24" i="7"/>
  <c r="CH24" i="7"/>
  <c r="CG24" i="7"/>
  <c r="CF24" i="7"/>
  <c r="CE24" i="7"/>
  <c r="CD24" i="7"/>
  <c r="CC24" i="7"/>
  <c r="CB24" i="7"/>
  <c r="CA24" i="7"/>
  <c r="BZ24" i="7"/>
  <c r="BY24" i="7"/>
  <c r="AG24" i="7"/>
  <c r="AF24" i="7"/>
  <c r="AE24" i="7"/>
  <c r="AD24" i="7"/>
  <c r="AC24" i="7"/>
  <c r="AB24" i="7"/>
  <c r="AA24" i="7"/>
  <c r="Z24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CJ23" i="7"/>
  <c r="CI23" i="7"/>
  <c r="CH23" i="7"/>
  <c r="CG23" i="7"/>
  <c r="CF23" i="7"/>
  <c r="CE23" i="7"/>
  <c r="CD23" i="7"/>
  <c r="CC23" i="7"/>
  <c r="CB23" i="7"/>
  <c r="CA23" i="7"/>
  <c r="BZ23" i="7"/>
  <c r="BY23" i="7"/>
  <c r="CJ22" i="7"/>
  <c r="CI22" i="7"/>
  <c r="CH22" i="7"/>
  <c r="CG22" i="7"/>
  <c r="CF22" i="7"/>
  <c r="CE22" i="7"/>
  <c r="CD22" i="7"/>
  <c r="CC22" i="7"/>
  <c r="CB22" i="7"/>
  <c r="CA22" i="7"/>
  <c r="BZ22" i="7"/>
  <c r="BY22" i="7"/>
  <c r="CJ21" i="7"/>
  <c r="CI21" i="7"/>
  <c r="CH21" i="7"/>
  <c r="CG21" i="7"/>
  <c r="CF21" i="7"/>
  <c r="CE21" i="7"/>
  <c r="CD21" i="7"/>
  <c r="CC21" i="7"/>
  <c r="CB21" i="7"/>
  <c r="CA21" i="7"/>
  <c r="BZ21" i="7"/>
  <c r="BY21" i="7"/>
  <c r="CJ20" i="7"/>
  <c r="CI20" i="7"/>
  <c r="CH20" i="7"/>
  <c r="CG20" i="7"/>
  <c r="CF20" i="7"/>
  <c r="CE20" i="7"/>
  <c r="CD20" i="7"/>
  <c r="CC20" i="7"/>
  <c r="CB20" i="7"/>
  <c r="CA20" i="7"/>
  <c r="BZ20" i="7"/>
  <c r="BY20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CJ17" i="7"/>
  <c r="CI17" i="7"/>
  <c r="CH17" i="7"/>
  <c r="CG17" i="7"/>
  <c r="CF17" i="7"/>
  <c r="CE17" i="7"/>
  <c r="CD17" i="7"/>
  <c r="CC17" i="7"/>
  <c r="CB17" i="7"/>
  <c r="CA17" i="7"/>
  <c r="BZ17" i="7"/>
  <c r="BY17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CJ14" i="7"/>
  <c r="CI14" i="7"/>
  <c r="CH14" i="7"/>
  <c r="CG14" i="7"/>
  <c r="CF14" i="7"/>
  <c r="CE14" i="7"/>
  <c r="CD14" i="7"/>
  <c r="CC14" i="7"/>
  <c r="CB14" i="7"/>
  <c r="CA14" i="7"/>
  <c r="BZ14" i="7"/>
  <c r="BY14" i="7"/>
  <c r="CJ13" i="7"/>
  <c r="CI13" i="7"/>
  <c r="CH13" i="7"/>
  <c r="CG13" i="7"/>
  <c r="CF13" i="7"/>
  <c r="CE13" i="7"/>
  <c r="CD13" i="7"/>
  <c r="CC13" i="7"/>
  <c r="CB13" i="7"/>
  <c r="CA13" i="7"/>
  <c r="BZ13" i="7"/>
  <c r="BY13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11" i="7"/>
  <c r="B12" i="7" s="1"/>
  <c r="CJ10" i="7"/>
  <c r="CI10" i="7"/>
  <c r="CH10" i="7"/>
  <c r="CG10" i="7"/>
  <c r="CF10" i="7"/>
  <c r="CE10" i="7"/>
  <c r="CD10" i="7"/>
  <c r="CC10" i="7"/>
  <c r="CB10" i="7"/>
  <c r="CA10" i="7"/>
  <c r="BZ10" i="7"/>
  <c r="BY10" i="7"/>
  <c r="CJ9" i="7"/>
  <c r="CI9" i="7"/>
  <c r="CH9" i="7"/>
  <c r="CG9" i="7"/>
  <c r="CF9" i="7"/>
  <c r="CE9" i="7"/>
  <c r="CD9" i="7"/>
  <c r="CC9" i="7"/>
  <c r="CB9" i="7"/>
  <c r="CA9" i="7"/>
  <c r="BZ9" i="7"/>
  <c r="BY9" i="7"/>
  <c r="E9" i="7"/>
  <c r="CJ8" i="7"/>
  <c r="CI8" i="7"/>
  <c r="CH8" i="7"/>
  <c r="CG8" i="7"/>
  <c r="CF8" i="7"/>
  <c r="CE8" i="7"/>
  <c r="CD8" i="7"/>
  <c r="CC8" i="7"/>
  <c r="CB8" i="7"/>
  <c r="CA8" i="7"/>
  <c r="BZ8" i="7"/>
  <c r="BY8" i="7"/>
  <c r="E8" i="7"/>
  <c r="B8" i="7"/>
  <c r="B9" i="7" s="1"/>
  <c r="B10" i="7" s="1"/>
  <c r="E10" i="7" s="1"/>
  <c r="E7" i="7"/>
  <c r="B7" i="7"/>
  <c r="A1" i="7" a="1"/>
  <c r="A1" i="7" s="1"/>
  <c r="AO53" i="6"/>
  <c r="AJ53" i="6"/>
  <c r="AL53" i="6" s="1"/>
  <c r="AI53" i="6"/>
  <c r="AH53" i="6"/>
  <c r="AG53" i="6"/>
  <c r="AF53" i="6"/>
  <c r="AE53" i="6"/>
  <c r="AK53" i="6" s="1"/>
  <c r="AD53" i="6"/>
  <c r="AC53" i="6"/>
  <c r="AB53" i="6"/>
  <c r="AA53" i="6"/>
  <c r="Z53" i="6"/>
  <c r="V53" i="6"/>
  <c r="X53" i="6" s="1"/>
  <c r="U53" i="6"/>
  <c r="T53" i="6"/>
  <c r="S53" i="6"/>
  <c r="R53" i="6"/>
  <c r="AL52" i="6"/>
  <c r="AO52" i="6" s="1"/>
  <c r="AK52" i="6"/>
  <c r="AN52" i="6" s="1"/>
  <c r="X52" i="6"/>
  <c r="W52" i="6"/>
  <c r="B52" i="6"/>
  <c r="E52" i="6" s="1"/>
  <c r="AO51" i="6"/>
  <c r="AL51" i="6"/>
  <c r="AK51" i="6"/>
  <c r="AN51" i="6" s="1"/>
  <c r="X51" i="6"/>
  <c r="W51" i="6"/>
  <c r="AL50" i="6"/>
  <c r="AO50" i="6" s="1"/>
  <c r="AK50" i="6"/>
  <c r="AN50" i="6" s="1"/>
  <c r="X50" i="6"/>
  <c r="W50" i="6"/>
  <c r="AL49" i="6"/>
  <c r="AO49" i="6" s="1"/>
  <c r="AK49" i="6"/>
  <c r="AN49" i="6" s="1"/>
  <c r="X49" i="6"/>
  <c r="W49" i="6"/>
  <c r="AL48" i="6"/>
  <c r="AO48" i="6" s="1"/>
  <c r="AK48" i="6"/>
  <c r="AN48" i="6" s="1"/>
  <c r="X48" i="6"/>
  <c r="W48" i="6"/>
  <c r="AL47" i="6"/>
  <c r="AO47" i="6" s="1"/>
  <c r="AK47" i="6"/>
  <c r="AN47" i="6" s="1"/>
  <c r="X47" i="6"/>
  <c r="W47" i="6"/>
  <c r="AL46" i="6"/>
  <c r="AO46" i="6" s="1"/>
  <c r="AK46" i="6"/>
  <c r="AN46" i="6" s="1"/>
  <c r="X46" i="6"/>
  <c r="W46" i="6"/>
  <c r="AN45" i="6"/>
  <c r="AL45" i="6"/>
  <c r="AO45" i="6" s="1"/>
  <c r="AK45" i="6"/>
  <c r="X45" i="6"/>
  <c r="W45" i="6"/>
  <c r="AL44" i="6"/>
  <c r="AO44" i="6" s="1"/>
  <c r="AK44" i="6"/>
  <c r="AN44" i="6" s="1"/>
  <c r="X44" i="6"/>
  <c r="W44" i="6"/>
  <c r="AL43" i="6"/>
  <c r="AO43" i="6" s="1"/>
  <c r="AK43" i="6"/>
  <c r="AN43" i="6" s="1"/>
  <c r="X43" i="6"/>
  <c r="W43" i="6"/>
  <c r="AN42" i="6"/>
  <c r="AL42" i="6"/>
  <c r="AO42" i="6" s="1"/>
  <c r="AK42" i="6"/>
  <c r="X42" i="6"/>
  <c r="W42" i="6"/>
  <c r="AL41" i="6"/>
  <c r="AK41" i="6"/>
  <c r="X41" i="6"/>
  <c r="W41" i="6"/>
  <c r="AN41" i="6" s="1"/>
  <c r="AL40" i="6"/>
  <c r="AK40" i="6"/>
  <c r="AN40" i="6" s="1"/>
  <c r="X40" i="6"/>
  <c r="W40" i="6"/>
  <c r="AL39" i="6"/>
  <c r="AO39" i="6" s="1"/>
  <c r="AK39" i="6"/>
  <c r="X39" i="6"/>
  <c r="W39" i="6"/>
  <c r="AN39" i="6" s="1"/>
  <c r="AL38" i="6"/>
  <c r="AO38" i="6" s="1"/>
  <c r="AK38" i="6"/>
  <c r="AN38" i="6" s="1"/>
  <c r="X38" i="6"/>
  <c r="W38" i="6"/>
  <c r="AL37" i="6"/>
  <c r="AK37" i="6"/>
  <c r="AN37" i="6" s="1"/>
  <c r="X37" i="6"/>
  <c r="W37" i="6"/>
  <c r="AN36" i="6"/>
  <c r="AL36" i="6"/>
  <c r="AO36" i="6" s="1"/>
  <c r="AK36" i="6"/>
  <c r="X36" i="6"/>
  <c r="W36" i="6"/>
  <c r="AN35" i="6"/>
  <c r="AL35" i="6"/>
  <c r="AO35" i="6" s="1"/>
  <c r="AK35" i="6"/>
  <c r="X35" i="6"/>
  <c r="W35" i="6"/>
  <c r="Q35" i="6"/>
  <c r="AL34" i="6"/>
  <c r="AK34" i="6"/>
  <c r="X34" i="6"/>
  <c r="W34" i="6"/>
  <c r="AN34" i="6" s="1"/>
  <c r="AL33" i="6"/>
  <c r="AO33" i="6" s="1"/>
  <c r="AK33" i="6"/>
  <c r="AN33" i="6" s="1"/>
  <c r="X33" i="6"/>
  <c r="W33" i="6"/>
  <c r="AL32" i="6"/>
  <c r="AO32" i="6" s="1"/>
  <c r="AK32" i="6"/>
  <c r="AN32" i="6" s="1"/>
  <c r="X32" i="6"/>
  <c r="W32" i="6"/>
  <c r="AL31" i="6"/>
  <c r="AK31" i="6"/>
  <c r="X31" i="6"/>
  <c r="W31" i="6"/>
  <c r="AN31" i="6" s="1"/>
  <c r="AO30" i="6"/>
  <c r="AL30" i="6"/>
  <c r="AK30" i="6"/>
  <c r="AN30" i="6" s="1"/>
  <c r="X30" i="6"/>
  <c r="W30" i="6"/>
  <c r="AL29" i="6"/>
  <c r="AK29" i="6"/>
  <c r="X29" i="6"/>
  <c r="AO29" i="6" s="1"/>
  <c r="W29" i="6"/>
  <c r="AN29" i="6" s="1"/>
  <c r="AL28" i="6"/>
  <c r="AK28" i="6"/>
  <c r="AN28" i="6" s="1"/>
  <c r="X28" i="6"/>
  <c r="W28" i="6"/>
  <c r="AL27" i="6"/>
  <c r="AK27" i="6"/>
  <c r="AN27" i="6" s="1"/>
  <c r="X27" i="6"/>
  <c r="W27" i="6"/>
  <c r="AL26" i="6"/>
  <c r="AO26" i="6" s="1"/>
  <c r="AK26" i="6"/>
  <c r="X26" i="6"/>
  <c r="Q26" i="6"/>
  <c r="W26" i="6" s="1"/>
  <c r="AN26" i="6" s="1"/>
  <c r="AN25" i="6"/>
  <c r="AL25" i="6"/>
  <c r="AK25" i="6"/>
  <c r="X25" i="6"/>
  <c r="AO25" i="6" s="1"/>
  <c r="W25" i="6"/>
  <c r="AL24" i="6"/>
  <c r="AK24" i="6"/>
  <c r="AN24" i="6" s="1"/>
  <c r="X24" i="6"/>
  <c r="W24" i="6"/>
  <c r="AL23" i="6"/>
  <c r="AO23" i="6" s="1"/>
  <c r="AK23" i="6"/>
  <c r="AN23" i="6" s="1"/>
  <c r="X23" i="6"/>
  <c r="W23" i="6"/>
  <c r="AL22" i="6"/>
  <c r="AO22" i="6" s="1"/>
  <c r="AK22" i="6"/>
  <c r="AN22" i="6" s="1"/>
  <c r="X22" i="6"/>
  <c r="W22" i="6"/>
  <c r="AN21" i="6"/>
  <c r="AL21" i="6"/>
  <c r="AK21" i="6"/>
  <c r="X21" i="6"/>
  <c r="AO21" i="6" s="1"/>
  <c r="W21" i="6"/>
  <c r="AL20" i="6"/>
  <c r="AO20" i="6" s="1"/>
  <c r="AK20" i="6"/>
  <c r="X20" i="6"/>
  <c r="W20" i="6"/>
  <c r="AL19" i="6"/>
  <c r="AO19" i="6" s="1"/>
  <c r="AK19" i="6"/>
  <c r="AN19" i="6" s="1"/>
  <c r="X19" i="6"/>
  <c r="W19" i="6"/>
  <c r="AL18" i="6"/>
  <c r="AK18" i="6"/>
  <c r="X18" i="6"/>
  <c r="W18" i="6"/>
  <c r="AN18" i="6" s="1"/>
  <c r="AL17" i="6"/>
  <c r="AK17" i="6"/>
  <c r="AN17" i="6" s="1"/>
  <c r="X17" i="6"/>
  <c r="W17" i="6"/>
  <c r="AL16" i="6"/>
  <c r="AK16" i="6"/>
  <c r="X16" i="6"/>
  <c r="AO16" i="6" s="1"/>
  <c r="W16" i="6"/>
  <c r="AL15" i="6"/>
  <c r="AO15" i="6" s="1"/>
  <c r="AK15" i="6"/>
  <c r="AN15" i="6" s="1"/>
  <c r="X15" i="6"/>
  <c r="W15" i="6"/>
  <c r="AO14" i="6"/>
  <c r="AL14" i="6"/>
  <c r="AK14" i="6"/>
  <c r="X14" i="6"/>
  <c r="Q14" i="6"/>
  <c r="W14" i="6" s="1"/>
  <c r="AN14" i="6" s="1"/>
  <c r="AL13" i="6"/>
  <c r="AO13" i="6" s="1"/>
  <c r="AK13" i="6"/>
  <c r="AN13" i="6" s="1"/>
  <c r="X13" i="6"/>
  <c r="W13" i="6"/>
  <c r="AL12" i="6"/>
  <c r="AK12" i="6"/>
  <c r="X12" i="6"/>
  <c r="W12" i="6"/>
  <c r="AL11" i="6"/>
  <c r="AO11" i="6" s="1"/>
  <c r="AK11" i="6"/>
  <c r="AN11" i="6" s="1"/>
  <c r="X11" i="6"/>
  <c r="W11" i="6"/>
  <c r="Q11" i="6"/>
  <c r="AL10" i="6"/>
  <c r="AO10" i="6" s="1"/>
  <c r="AK10" i="6"/>
  <c r="AN10" i="6" s="1"/>
  <c r="X10" i="6"/>
  <c r="W10" i="6"/>
  <c r="B10" i="6"/>
  <c r="B11" i="6" s="1"/>
  <c r="AN9" i="6"/>
  <c r="AL9" i="6"/>
  <c r="AO9" i="6" s="1"/>
  <c r="AK9" i="6"/>
  <c r="X9" i="6"/>
  <c r="W9" i="6"/>
  <c r="E9" i="6"/>
  <c r="B9" i="6"/>
  <c r="AO8" i="6"/>
  <c r="AL8" i="6"/>
  <c r="AK8" i="6"/>
  <c r="AN8" i="6" s="1"/>
  <c r="X8" i="6"/>
  <c r="W8" i="6"/>
  <c r="E8" i="6"/>
  <c r="B8" i="6"/>
  <c r="A1" i="6" a="1"/>
  <c r="A1" i="6" s="1"/>
  <c r="AL64" i="5"/>
  <c r="AJ64" i="5"/>
  <c r="AM64" i="5" s="1"/>
  <c r="AI64" i="5"/>
  <c r="V64" i="5"/>
  <c r="U64" i="5"/>
  <c r="B64" i="5"/>
  <c r="E64" i="5" s="1"/>
  <c r="AL63" i="5"/>
  <c r="AJ63" i="5"/>
  <c r="AM63" i="5" s="1"/>
  <c r="AI63" i="5"/>
  <c r="V63" i="5"/>
  <c r="U63" i="5"/>
  <c r="AJ62" i="5"/>
  <c r="AI62" i="5"/>
  <c r="V62" i="5"/>
  <c r="U62" i="5"/>
  <c r="B62" i="5"/>
  <c r="E62" i="5" s="1"/>
  <c r="AJ61" i="5"/>
  <c r="AM61" i="5" s="1"/>
  <c r="AI61" i="5"/>
  <c r="AL61" i="5" s="1"/>
  <c r="V61" i="5"/>
  <c r="U61" i="5"/>
  <c r="AJ60" i="5"/>
  <c r="AI60" i="5"/>
  <c r="AL60" i="5" s="1"/>
  <c r="V60" i="5"/>
  <c r="AM60" i="5" s="1"/>
  <c r="U60" i="5"/>
  <c r="AM59" i="5"/>
  <c r="AJ59" i="5"/>
  <c r="AI59" i="5"/>
  <c r="V59" i="5"/>
  <c r="U59" i="5"/>
  <c r="AL59" i="5" s="1"/>
  <c r="B59" i="5"/>
  <c r="E59" i="5" s="1"/>
  <c r="AM58" i="5"/>
  <c r="AL58" i="5"/>
  <c r="AJ58" i="5"/>
  <c r="AI58" i="5"/>
  <c r="V58" i="5"/>
  <c r="U58" i="5"/>
  <c r="AJ57" i="5"/>
  <c r="AI57" i="5"/>
  <c r="AL57" i="5" s="1"/>
  <c r="V57" i="5"/>
  <c r="U57" i="5"/>
  <c r="AJ56" i="5"/>
  <c r="AI56" i="5"/>
  <c r="AL56" i="5" s="1"/>
  <c r="V56" i="5"/>
  <c r="AM56" i="5" s="1"/>
  <c r="U56" i="5"/>
  <c r="AJ55" i="5"/>
  <c r="AM55" i="5" s="1"/>
  <c r="AI55" i="5"/>
  <c r="AL55" i="5" s="1"/>
  <c r="V55" i="5"/>
  <c r="U55" i="5"/>
  <c r="AM54" i="5"/>
  <c r="AJ54" i="5"/>
  <c r="AI54" i="5"/>
  <c r="V54" i="5"/>
  <c r="U54" i="5"/>
  <c r="AL54" i="5" s="1"/>
  <c r="B54" i="5"/>
  <c r="E54" i="5" s="1"/>
  <c r="AM53" i="5"/>
  <c r="AJ53" i="5"/>
  <c r="AI53" i="5"/>
  <c r="AL53" i="5" s="1"/>
  <c r="V53" i="5"/>
  <c r="U53" i="5"/>
  <c r="AJ52" i="5"/>
  <c r="AI52" i="5"/>
  <c r="AL52" i="5" s="1"/>
  <c r="V52" i="5"/>
  <c r="U52" i="5"/>
  <c r="AJ51" i="5"/>
  <c r="AM51" i="5" s="1"/>
  <c r="AI51" i="5"/>
  <c r="AL51" i="5" s="1"/>
  <c r="V51" i="5"/>
  <c r="U51" i="5"/>
  <c r="B51" i="5"/>
  <c r="E51" i="5" s="1"/>
  <c r="AM50" i="5"/>
  <c r="AL50" i="5"/>
  <c r="AJ50" i="5"/>
  <c r="AI50" i="5"/>
  <c r="V50" i="5"/>
  <c r="U50" i="5"/>
  <c r="AJ49" i="5"/>
  <c r="AI49" i="5"/>
  <c r="AL49" i="5" s="1"/>
  <c r="V49" i="5"/>
  <c r="U49" i="5"/>
  <c r="AJ48" i="5"/>
  <c r="AM48" i="5" s="1"/>
  <c r="AI48" i="5"/>
  <c r="AL48" i="5" s="1"/>
  <c r="V48" i="5"/>
  <c r="U48" i="5"/>
  <c r="B48" i="5"/>
  <c r="E48" i="5" s="1"/>
  <c r="AJ47" i="5"/>
  <c r="AM47" i="5" s="1"/>
  <c r="AI47" i="5"/>
  <c r="AL47" i="5" s="1"/>
  <c r="V47" i="5"/>
  <c r="U47" i="5"/>
  <c r="AJ46" i="5"/>
  <c r="AI46" i="5"/>
  <c r="V46" i="5"/>
  <c r="AM46" i="5" s="1"/>
  <c r="U46" i="5"/>
  <c r="B46" i="5"/>
  <c r="E46" i="5" s="1"/>
  <c r="AJ45" i="5"/>
  <c r="AM45" i="5" s="1"/>
  <c r="AI45" i="5"/>
  <c r="AL45" i="5" s="1"/>
  <c r="V45" i="5"/>
  <c r="U45" i="5"/>
  <c r="AJ44" i="5"/>
  <c r="AM44" i="5" s="1"/>
  <c r="AI44" i="5"/>
  <c r="AL44" i="5" s="1"/>
  <c r="V44" i="5"/>
  <c r="U44" i="5"/>
  <c r="AJ43" i="5"/>
  <c r="AI43" i="5"/>
  <c r="V43" i="5"/>
  <c r="U43" i="5"/>
  <c r="B43" i="5"/>
  <c r="E43" i="5" s="1"/>
  <c r="AJ42" i="5"/>
  <c r="AM42" i="5" s="1"/>
  <c r="AI42" i="5"/>
  <c r="AL42" i="5" s="1"/>
  <c r="V42" i="5"/>
  <c r="U42" i="5"/>
  <c r="AJ41" i="5"/>
  <c r="AI41" i="5"/>
  <c r="AL41" i="5" s="1"/>
  <c r="V41" i="5"/>
  <c r="AM41" i="5" s="1"/>
  <c r="U41" i="5"/>
  <c r="AM40" i="5"/>
  <c r="AJ40" i="5"/>
  <c r="AI40" i="5"/>
  <c r="V40" i="5"/>
  <c r="U40" i="5"/>
  <c r="AL40" i="5" s="1"/>
  <c r="B40" i="5"/>
  <c r="E40" i="5" s="1"/>
  <c r="AM39" i="5"/>
  <c r="AJ39" i="5"/>
  <c r="AI39" i="5"/>
  <c r="AL39" i="5" s="1"/>
  <c r="V39" i="5"/>
  <c r="U39" i="5"/>
  <c r="AJ38" i="5"/>
  <c r="AI38" i="5"/>
  <c r="AL38" i="5" s="1"/>
  <c r="V38" i="5"/>
  <c r="U38" i="5"/>
  <c r="AL37" i="5"/>
  <c r="AJ37" i="5"/>
  <c r="AM37" i="5" s="1"/>
  <c r="AI37" i="5"/>
  <c r="V37" i="5"/>
  <c r="U37" i="5"/>
  <c r="B37" i="5"/>
  <c r="E37" i="5" s="1"/>
  <c r="AL36" i="5"/>
  <c r="AJ36" i="5"/>
  <c r="AM36" i="5" s="1"/>
  <c r="AI36" i="5"/>
  <c r="V36" i="5"/>
  <c r="U36" i="5"/>
  <c r="AJ35" i="5"/>
  <c r="AI35" i="5"/>
  <c r="AL35" i="5" s="1"/>
  <c r="V35" i="5"/>
  <c r="U35" i="5"/>
  <c r="AJ34" i="5"/>
  <c r="AM34" i="5" s="1"/>
  <c r="AI34" i="5"/>
  <c r="AL34" i="5" s="1"/>
  <c r="V34" i="5"/>
  <c r="U34" i="5"/>
  <c r="AJ33" i="5"/>
  <c r="AM33" i="5" s="1"/>
  <c r="AI33" i="5"/>
  <c r="AL33" i="5" s="1"/>
  <c r="V33" i="5"/>
  <c r="U33" i="5"/>
  <c r="AJ32" i="5"/>
  <c r="AI32" i="5"/>
  <c r="V32" i="5"/>
  <c r="U32" i="5"/>
  <c r="B32" i="5"/>
  <c r="E32" i="5" s="1"/>
  <c r="AJ31" i="5"/>
  <c r="AM31" i="5" s="1"/>
  <c r="AI31" i="5"/>
  <c r="AL31" i="5" s="1"/>
  <c r="V31" i="5"/>
  <c r="U31" i="5"/>
  <c r="AJ30" i="5"/>
  <c r="AI30" i="5"/>
  <c r="AL30" i="5" s="1"/>
  <c r="V30" i="5"/>
  <c r="U30" i="5"/>
  <c r="B30" i="5"/>
  <c r="N30" i="5" s="1" a="1"/>
  <c r="N30" i="5" s="1"/>
  <c r="AJ29" i="5"/>
  <c r="AM29" i="5" s="1"/>
  <c r="AI29" i="5"/>
  <c r="AL29" i="5" s="1"/>
  <c r="V29" i="5"/>
  <c r="U29" i="5"/>
  <c r="AJ28" i="5"/>
  <c r="AI28" i="5"/>
  <c r="V28" i="5"/>
  <c r="AM28" i="5" s="1"/>
  <c r="U28" i="5"/>
  <c r="AL27" i="5"/>
  <c r="AJ27" i="5"/>
  <c r="AI27" i="5"/>
  <c r="V27" i="5"/>
  <c r="U27" i="5"/>
  <c r="AJ26" i="5"/>
  <c r="AM26" i="5" s="1"/>
  <c r="AI26" i="5"/>
  <c r="AL26" i="5" s="1"/>
  <c r="V26" i="5"/>
  <c r="U26" i="5"/>
  <c r="AJ25" i="5"/>
  <c r="AM25" i="5" s="1"/>
  <c r="AI25" i="5"/>
  <c r="AL25" i="5" s="1"/>
  <c r="V25" i="5"/>
  <c r="U25" i="5"/>
  <c r="B25" i="5"/>
  <c r="E25" i="5" s="1"/>
  <c r="AJ24" i="5"/>
  <c r="AM24" i="5" s="1"/>
  <c r="AI24" i="5"/>
  <c r="AL24" i="5" s="1"/>
  <c r="V24" i="5"/>
  <c r="U24" i="5"/>
  <c r="AJ23" i="5"/>
  <c r="AM23" i="5" s="1"/>
  <c r="AI23" i="5"/>
  <c r="AL23" i="5" s="1"/>
  <c r="V23" i="5"/>
  <c r="U23" i="5"/>
  <c r="AL22" i="5"/>
  <c r="AJ22" i="5"/>
  <c r="AM22" i="5" s="1"/>
  <c r="AI22" i="5"/>
  <c r="V22" i="5"/>
  <c r="U22" i="5"/>
  <c r="B22" i="5"/>
  <c r="E22" i="5" s="1"/>
  <c r="AJ21" i="5"/>
  <c r="AM21" i="5" s="1"/>
  <c r="AI21" i="5"/>
  <c r="AL21" i="5" s="1"/>
  <c r="V21" i="5"/>
  <c r="U21" i="5"/>
  <c r="AJ20" i="5"/>
  <c r="AI20" i="5"/>
  <c r="V20" i="5"/>
  <c r="U20" i="5"/>
  <c r="AJ19" i="5"/>
  <c r="AM19" i="5" s="1"/>
  <c r="AI19" i="5"/>
  <c r="AL19" i="5" s="1"/>
  <c r="V19" i="5"/>
  <c r="U19" i="5"/>
  <c r="AJ18" i="5"/>
  <c r="AM18" i="5" s="1"/>
  <c r="AI18" i="5"/>
  <c r="AL18" i="5" s="1"/>
  <c r="V18" i="5"/>
  <c r="U18" i="5"/>
  <c r="AJ17" i="5"/>
  <c r="AI17" i="5"/>
  <c r="V17" i="5"/>
  <c r="U17" i="5"/>
  <c r="E17" i="5"/>
  <c r="B17" i="5"/>
  <c r="AJ16" i="5"/>
  <c r="AI16" i="5"/>
  <c r="AL16" i="5" s="1"/>
  <c r="V16" i="5"/>
  <c r="U16" i="5"/>
  <c r="AJ15" i="5"/>
  <c r="AM15" i="5" s="1"/>
  <c r="AI15" i="5"/>
  <c r="AL15" i="5" s="1"/>
  <c r="V15" i="5"/>
  <c r="U15" i="5"/>
  <c r="AJ14" i="5"/>
  <c r="AM14" i="5" s="1"/>
  <c r="AI14" i="5"/>
  <c r="V14" i="5"/>
  <c r="U14" i="5"/>
  <c r="AL14" i="5" s="1"/>
  <c r="AJ13" i="5"/>
  <c r="AM13" i="5" s="1"/>
  <c r="AI13" i="5"/>
  <c r="V13" i="5"/>
  <c r="U13" i="5"/>
  <c r="AL12" i="5"/>
  <c r="AJ12" i="5"/>
  <c r="AM12" i="5" s="1"/>
  <c r="AI12" i="5"/>
  <c r="V12" i="5"/>
  <c r="U12" i="5"/>
  <c r="B12" i="5"/>
  <c r="E12" i="5" s="1"/>
  <c r="AL11" i="5"/>
  <c r="AJ11" i="5"/>
  <c r="AM11" i="5" s="1"/>
  <c r="AI11" i="5"/>
  <c r="V11" i="5"/>
  <c r="U11" i="5"/>
  <c r="AM10" i="5"/>
  <c r="AJ10" i="5"/>
  <c r="AI10" i="5"/>
  <c r="AL10" i="5" s="1"/>
  <c r="V10" i="5"/>
  <c r="U10" i="5"/>
  <c r="AJ9" i="5"/>
  <c r="AM9" i="5" s="1"/>
  <c r="AI9" i="5"/>
  <c r="AL9" i="5" s="1"/>
  <c r="V9" i="5"/>
  <c r="U9" i="5"/>
  <c r="B9" i="5"/>
  <c r="E9" i="5" s="1"/>
  <c r="AJ8" i="5"/>
  <c r="AM8" i="5" s="1"/>
  <c r="AI8" i="5"/>
  <c r="AL8" i="5" s="1"/>
  <c r="V8" i="5"/>
  <c r="U8" i="5"/>
  <c r="B8" i="5"/>
  <c r="B57" i="5" s="1"/>
  <c r="E57" i="5" s="1"/>
  <c r="AK9" i="4"/>
  <c r="AN9" i="4" s="1"/>
  <c r="AJ9" i="4"/>
  <c r="W9" i="4"/>
  <c r="V9" i="4"/>
  <c r="AM9" i="4" s="1"/>
  <c r="AN8" i="4"/>
  <c r="AK8" i="4"/>
  <c r="AJ8" i="4"/>
  <c r="AM8" i="4" s="1"/>
  <c r="W8" i="4"/>
  <c r="V8" i="4"/>
  <c r="A1" i="4" a="1"/>
  <c r="A1" i="4" s="1"/>
  <c r="A2" i="4" s="1"/>
  <c r="AI9" i="3"/>
  <c r="AL9" i="3" s="1"/>
  <c r="AH9" i="3"/>
  <c r="U9" i="3"/>
  <c r="T9" i="3"/>
  <c r="AI8" i="3"/>
  <c r="AL8" i="3" s="1"/>
  <c r="AH8" i="3"/>
  <c r="AK8" i="3" s="1"/>
  <c r="U8" i="3"/>
  <c r="T8" i="3"/>
  <c r="A1" i="3" a="1"/>
  <c r="A1" i="3" s="1"/>
  <c r="A2" i="3" s="1"/>
  <c r="AK12" i="2"/>
  <c r="AN12" i="2" s="1"/>
  <c r="AJ12" i="2"/>
  <c r="AM12" i="2" s="1"/>
  <c r="W12" i="2"/>
  <c r="V12" i="2"/>
  <c r="AK11" i="2"/>
  <c r="AN11" i="2" s="1"/>
  <c r="AJ11" i="2"/>
  <c r="AM11" i="2" s="1"/>
  <c r="W11" i="2"/>
  <c r="V11" i="2"/>
  <c r="AK10" i="2"/>
  <c r="AN10" i="2" s="1"/>
  <c r="AJ10" i="2"/>
  <c r="AM10" i="2" s="1"/>
  <c r="W10" i="2"/>
  <c r="V10" i="2"/>
  <c r="AN9" i="2"/>
  <c r="AK9" i="2"/>
  <c r="AJ9" i="2"/>
  <c r="AM9" i="2" s="1"/>
  <c r="W9" i="2"/>
  <c r="V9" i="2"/>
  <c r="AK8" i="2"/>
  <c r="AN8" i="2" s="1"/>
  <c r="AJ8" i="2"/>
  <c r="AM8" i="2" s="1"/>
  <c r="W8" i="2"/>
  <c r="V8" i="2"/>
  <c r="B8" i="2"/>
  <c r="A1" i="2" a="1"/>
  <c r="A1" i="2" s="1"/>
  <c r="A2" i="2" s="1"/>
  <c r="AI10" i="1"/>
  <c r="AH10" i="1"/>
  <c r="U10" i="1"/>
  <c r="T10" i="1"/>
  <c r="AI9" i="1"/>
  <c r="AL9" i="1" s="1"/>
  <c r="AH9" i="1"/>
  <c r="AK9" i="1" s="1"/>
  <c r="U9" i="1"/>
  <c r="T9" i="1"/>
  <c r="AI8" i="1"/>
  <c r="AH8" i="1"/>
  <c r="U8" i="1"/>
  <c r="T8" i="1"/>
  <c r="AK8" i="1" s="1"/>
  <c r="A1" i="1" a="1"/>
  <c r="A1" i="1" s="1"/>
  <c r="A2" i="1" s="1"/>
  <c r="AO18" i="6" l="1"/>
  <c r="AO31" i="6"/>
  <c r="AN16" i="6"/>
  <c r="AO24" i="6"/>
  <c r="AO34" i="6"/>
  <c r="AO41" i="6"/>
  <c r="AO12" i="6"/>
  <c r="AO17" i="6"/>
  <c r="AN20" i="6"/>
  <c r="AO28" i="6"/>
  <c r="AQ35" i="10"/>
  <c r="AQ43" i="10"/>
  <c r="AQ38" i="10"/>
  <c r="AQ46" i="10"/>
  <c r="AP13" i="10"/>
  <c r="AQ13" i="10"/>
  <c r="AQ26" i="10"/>
  <c r="AQ47" i="10"/>
  <c r="AP14" i="10"/>
  <c r="AQ34" i="10"/>
  <c r="AM38" i="5"/>
  <c r="AL43" i="5"/>
  <c r="AM57" i="5"/>
  <c r="AM35" i="5"/>
  <c r="AM43" i="5"/>
  <c r="AM62" i="5"/>
  <c r="AL17" i="5"/>
  <c r="AM27" i="5"/>
  <c r="AL32" i="5"/>
  <c r="AM17" i="5"/>
  <c r="AM20" i="5"/>
  <c r="AM32" i="5"/>
  <c r="AP50" i="9"/>
  <c r="AO32" i="9"/>
  <c r="AO48" i="9"/>
  <c r="AO25" i="9"/>
  <c r="AO30" i="9"/>
  <c r="AO10" i="9"/>
  <c r="AP17" i="9"/>
  <c r="AO20" i="9"/>
  <c r="AO41" i="9"/>
  <c r="AO36" i="9"/>
  <c r="AK10" i="1"/>
  <c r="AL13" i="5"/>
  <c r="AO27" i="6"/>
  <c r="AL62" i="5"/>
  <c r="AL20" i="5"/>
  <c r="AL46" i="5"/>
  <c r="AM52" i="5"/>
  <c r="AL28" i="5"/>
  <c r="AM30" i="5"/>
  <c r="AM49" i="5"/>
  <c r="B12" i="6"/>
  <c r="N11" i="6" a="1"/>
  <c r="N11" i="6" s="1"/>
  <c r="M11" i="6" a="1"/>
  <c r="M11" i="6" s="1"/>
  <c r="E11" i="6"/>
  <c r="P11" i="6" a="1"/>
  <c r="P11" i="6" s="1"/>
  <c r="O11" i="6" a="1"/>
  <c r="O11" i="6" s="1"/>
  <c r="E12" i="7"/>
  <c r="B13" i="7"/>
  <c r="AL10" i="1"/>
  <c r="B19" i="5"/>
  <c r="E19" i="5" s="1"/>
  <c r="B27" i="5"/>
  <c r="K30" i="5" a="1"/>
  <c r="K30" i="5" s="1"/>
  <c r="B34" i="5"/>
  <c r="E34" i="5" s="1"/>
  <c r="B45" i="5"/>
  <c r="E45" i="5" s="1"/>
  <c r="B56" i="5"/>
  <c r="E56" i="5" s="1"/>
  <c r="B53" i="6"/>
  <c r="E53" i="6" s="1"/>
  <c r="AL8" i="1"/>
  <c r="B16" i="5"/>
  <c r="E16" i="5" s="1"/>
  <c r="B31" i="5"/>
  <c r="E31" i="5" s="1"/>
  <c r="B42" i="5"/>
  <c r="E42" i="5" s="1"/>
  <c r="B53" i="5"/>
  <c r="E53" i="5" s="1"/>
  <c r="B61" i="5"/>
  <c r="E61" i="5" s="1"/>
  <c r="Q53" i="6"/>
  <c r="W53" i="6" s="1"/>
  <c r="AN53" i="6" s="1"/>
  <c r="B14" i="5"/>
  <c r="B24" i="5"/>
  <c r="E24" i="5" s="1"/>
  <c r="L30" i="5" a="1"/>
  <c r="L30" i="5" s="1"/>
  <c r="B39" i="5"/>
  <c r="E39" i="5" s="1"/>
  <c r="B50" i="5"/>
  <c r="E50" i="5" s="1"/>
  <c r="AK9" i="3"/>
  <c r="B11" i="5"/>
  <c r="E11" i="5" s="1"/>
  <c r="B21" i="5"/>
  <c r="E21" i="5" s="1"/>
  <c r="B29" i="5"/>
  <c r="E29" i="5" s="1"/>
  <c r="M30" i="5" a="1"/>
  <c r="M30" i="5" s="1"/>
  <c r="B36" i="5"/>
  <c r="E36" i="5" s="1"/>
  <c r="B47" i="5"/>
  <c r="E47" i="5" s="1"/>
  <c r="B58" i="5"/>
  <c r="E58" i="5" s="1"/>
  <c r="B63" i="5"/>
  <c r="E63" i="5" s="1"/>
  <c r="AN12" i="6"/>
  <c r="X15" i="10"/>
  <c r="AP15" i="10" s="1"/>
  <c r="AO37" i="6"/>
  <c r="E30" i="5"/>
  <c r="E10" i="6"/>
  <c r="B18" i="5"/>
  <c r="E18" i="5" s="1"/>
  <c r="B33" i="5"/>
  <c r="E33" i="5" s="1"/>
  <c r="B55" i="5"/>
  <c r="E55" i="5" s="1"/>
  <c r="AQ11" i="10"/>
  <c r="B44" i="5"/>
  <c r="E44" i="5" s="1"/>
  <c r="B26" i="5"/>
  <c r="AM16" i="5"/>
  <c r="B23" i="5"/>
  <c r="E23" i="5" s="1"/>
  <c r="B38" i="5"/>
  <c r="E38" i="5" s="1"/>
  <c r="B52" i="5"/>
  <c r="E52" i="5" s="1"/>
  <c r="E11" i="7"/>
  <c r="B13" i="9"/>
  <c r="E12" i="9"/>
  <c r="E8" i="5"/>
  <c r="B15" i="5"/>
  <c r="E15" i="5" s="1"/>
  <c r="B41" i="5"/>
  <c r="E41" i="5" s="1"/>
  <c r="B60" i="5"/>
  <c r="E60" i="5" s="1"/>
  <c r="B13" i="5"/>
  <c r="E13" i="5" s="1"/>
  <c r="B10" i="5"/>
  <c r="E10" i="5" s="1"/>
  <c r="B20" i="5"/>
  <c r="E20" i="5" s="1"/>
  <c r="B28" i="5"/>
  <c r="E28" i="5" s="1"/>
  <c r="B35" i="5"/>
  <c r="E35" i="5" s="1"/>
  <c r="B49" i="5"/>
  <c r="E49" i="5" s="1"/>
  <c r="AO40" i="6"/>
  <c r="AP13" i="9"/>
  <c r="E8" i="10"/>
  <c r="B9" i="10"/>
  <c r="AP50" i="10"/>
  <c r="AP39" i="10"/>
  <c r="AQ50" i="10"/>
  <c r="AP10" i="9"/>
  <c r="AP25" i="9"/>
  <c r="AP37" i="9"/>
  <c r="AP49" i="9"/>
  <c r="S52" i="10"/>
  <c r="W52" i="10"/>
  <c r="Y52" i="10" s="1"/>
  <c r="AQ52" i="10" s="1"/>
  <c r="U52" i="10"/>
  <c r="AP36" i="10"/>
  <c r="AP48" i="10"/>
  <c r="AP19" i="9"/>
  <c r="AP31" i="9"/>
  <c r="AP43" i="9"/>
  <c r="AP42" i="10"/>
  <c r="AP9" i="10"/>
  <c r="AP23" i="10"/>
  <c r="E9" i="10" l="1"/>
  <c r="B10" i="10"/>
  <c r="L14" i="5" a="1"/>
  <c r="L14" i="5" s="1"/>
  <c r="K14" i="5" a="1"/>
  <c r="K14" i="5" s="1"/>
  <c r="E14" i="5"/>
  <c r="M14" i="5" a="1"/>
  <c r="M14" i="5" s="1"/>
  <c r="N14" i="5" a="1"/>
  <c r="N14" i="5" s="1"/>
  <c r="B13" i="6"/>
  <c r="E12" i="6"/>
  <c r="B14" i="9"/>
  <c r="E13" i="9"/>
  <c r="B14" i="7"/>
  <c r="E13" i="7"/>
  <c r="E13" i="6" l="1"/>
  <c r="B14" i="6"/>
  <c r="B15" i="9"/>
  <c r="E14" i="9"/>
  <c r="B11" i="10"/>
  <c r="E10" i="10"/>
  <c r="B15" i="7"/>
  <c r="E14" i="7"/>
  <c r="B16" i="7" l="1"/>
  <c r="E15" i="7"/>
  <c r="N11" i="10" a="1"/>
  <c r="N11" i="10" s="1"/>
  <c r="E11" i="10"/>
  <c r="Q11" i="10" a="1"/>
  <c r="Q11" i="10" s="1"/>
  <c r="P11" i="10" a="1"/>
  <c r="P11" i="10" s="1"/>
  <c r="B12" i="10"/>
  <c r="O11" i="10" a="1"/>
  <c r="O11" i="10" s="1"/>
  <c r="B16" i="9"/>
  <c r="E15" i="9"/>
  <c r="M14" i="6" a="1"/>
  <c r="M14" i="6" s="1"/>
  <c r="E14" i="6"/>
  <c r="O14" i="6" a="1"/>
  <c r="O14" i="6" s="1"/>
  <c r="P14" i="6" a="1"/>
  <c r="P14" i="6" s="1"/>
  <c r="B15" i="6"/>
  <c r="N14" i="6" a="1"/>
  <c r="N14" i="6" s="1"/>
  <c r="B16" i="6" l="1"/>
  <c r="E15" i="6"/>
  <c r="B17" i="9"/>
  <c r="E16" i="9"/>
  <c r="O12" i="10" a="1"/>
  <c r="O12" i="10" s="1"/>
  <c r="B13" i="10"/>
  <c r="Q12" i="10" a="1"/>
  <c r="Q12" i="10" s="1"/>
  <c r="P12" i="10" a="1"/>
  <c r="P12" i="10" s="1"/>
  <c r="N12" i="10" a="1"/>
  <c r="N12" i="10" s="1"/>
  <c r="E12" i="10"/>
  <c r="E16" i="7"/>
  <c r="B17" i="7"/>
  <c r="B18" i="7" l="1"/>
  <c r="E17" i="7"/>
  <c r="N13" i="10" a="1"/>
  <c r="N13" i="10" s="1"/>
  <c r="Q13" i="10" a="1"/>
  <c r="Q13" i="10" s="1"/>
  <c r="P13" i="10" a="1"/>
  <c r="P13" i="10" s="1"/>
  <c r="M13" i="10" a="1"/>
  <c r="M13" i="10" s="1"/>
  <c r="L13" i="10" a="1"/>
  <c r="L13" i="10" s="1"/>
  <c r="L52" i="10" s="1"/>
  <c r="E13" i="10"/>
  <c r="B14" i="10"/>
  <c r="O13" i="10" a="1"/>
  <c r="O13" i="10" s="1"/>
  <c r="B18" i="9"/>
  <c r="E17" i="9"/>
  <c r="E16" i="6"/>
  <c r="M16" i="6" a="1"/>
  <c r="M16" i="6" s="1"/>
  <c r="N16" i="6" a="1"/>
  <c r="N16" i="6" s="1"/>
  <c r="P16" i="6" a="1"/>
  <c r="P16" i="6" s="1"/>
  <c r="O16" i="6" a="1"/>
  <c r="O16" i="6" s="1"/>
  <c r="B17" i="6"/>
  <c r="B19" i="7" l="1"/>
  <c r="E18" i="7"/>
  <c r="E18" i="9"/>
  <c r="B19" i="9"/>
  <c r="B18" i="6"/>
  <c r="E17" i="6"/>
  <c r="B15" i="10"/>
  <c r="E14" i="10"/>
  <c r="E15" i="10" l="1"/>
  <c r="B16" i="10"/>
  <c r="Q15" i="10" a="1"/>
  <c r="Q15" i="10" s="1"/>
  <c r="P15" i="10" a="1"/>
  <c r="P15" i="10" s="1"/>
  <c r="O15" i="10" a="1"/>
  <c r="O15" i="10" s="1"/>
  <c r="N15" i="10" a="1"/>
  <c r="N15" i="10" s="1"/>
  <c r="E18" i="6"/>
  <c r="O18" i="6" a="1"/>
  <c r="O18" i="6" s="1"/>
  <c r="N18" i="6" a="1"/>
  <c r="N18" i="6" s="1"/>
  <c r="B19" i="6"/>
  <c r="M18" i="6" a="1"/>
  <c r="M18" i="6" s="1"/>
  <c r="P18" i="6" a="1"/>
  <c r="P18" i="6" s="1"/>
  <c r="B20" i="9"/>
  <c r="E19" i="9"/>
  <c r="B20" i="7"/>
  <c r="E19" i="7"/>
  <c r="B21" i="7" l="1"/>
  <c r="E20" i="7"/>
  <c r="B17" i="10"/>
  <c r="E16" i="10"/>
  <c r="B20" i="6"/>
  <c r="E19" i="6"/>
  <c r="B21" i="9"/>
  <c r="E20" i="9"/>
  <c r="B22" i="9" l="1"/>
  <c r="E21" i="9"/>
  <c r="E20" i="6"/>
  <c r="B21" i="6"/>
  <c r="B18" i="10"/>
  <c r="E17" i="10"/>
  <c r="B22" i="7"/>
  <c r="E21" i="7"/>
  <c r="E22" i="7" l="1"/>
  <c r="B23" i="7"/>
  <c r="B19" i="10"/>
  <c r="E18" i="10"/>
  <c r="E21" i="6"/>
  <c r="B22" i="6"/>
  <c r="B23" i="9"/>
  <c r="E22" i="9"/>
  <c r="E23" i="9" l="1"/>
  <c r="B24" i="9"/>
  <c r="B23" i="6"/>
  <c r="B24" i="6" s="1"/>
  <c r="E22" i="6"/>
  <c r="B20" i="10"/>
  <c r="E19" i="10"/>
  <c r="B24" i="7"/>
  <c r="E23" i="7"/>
  <c r="B25" i="7" l="1"/>
  <c r="E24" i="7"/>
  <c r="O20" i="10" a="1"/>
  <c r="O20" i="10" s="1"/>
  <c r="N20" i="10" a="1"/>
  <c r="N20" i="10" s="1"/>
  <c r="M20" i="10" a="1"/>
  <c r="M20" i="10" s="1"/>
  <c r="M52" i="10" s="1"/>
  <c r="E20" i="10"/>
  <c r="Q20" i="10" a="1"/>
  <c r="Q20" i="10" s="1"/>
  <c r="P20" i="10" a="1"/>
  <c r="P20" i="10" s="1"/>
  <c r="B21" i="10"/>
  <c r="E24" i="6"/>
  <c r="B25" i="6"/>
  <c r="B25" i="9"/>
  <c r="E24" i="9"/>
  <c r="B26" i="9" l="1"/>
  <c r="E25" i="9"/>
  <c r="B22" i="10"/>
  <c r="E21" i="10"/>
  <c r="B26" i="6"/>
  <c r="E25" i="6"/>
  <c r="E25" i="7"/>
  <c r="B26" i="7"/>
  <c r="M26" i="6" l="1" a="1"/>
  <c r="M26" i="6" s="1"/>
  <c r="E26" i="6"/>
  <c r="O26" i="6" a="1"/>
  <c r="O26" i="6" s="1"/>
  <c r="B27" i="6"/>
  <c r="N26" i="6" a="1"/>
  <c r="N26" i="6" s="1"/>
  <c r="P26" i="6" a="1"/>
  <c r="P26" i="6" s="1"/>
  <c r="E26" i="9"/>
  <c r="B27" i="9"/>
  <c r="B27" i="7"/>
  <c r="E26" i="7"/>
  <c r="B23" i="10"/>
  <c r="E22" i="10"/>
  <c r="E23" i="10" l="1"/>
  <c r="B24" i="10"/>
  <c r="E27" i="7"/>
  <c r="B28" i="7"/>
  <c r="B28" i="9"/>
  <c r="E27" i="9"/>
  <c r="B28" i="6"/>
  <c r="E27" i="6"/>
  <c r="B29" i="9" l="1"/>
  <c r="E28" i="9"/>
  <c r="B25" i="10"/>
  <c r="E24" i="10"/>
  <c r="E28" i="6"/>
  <c r="B29" i="6"/>
  <c r="E28" i="7"/>
  <c r="B29" i="7"/>
  <c r="B30" i="7" l="1"/>
  <c r="E29" i="7"/>
  <c r="B30" i="6"/>
  <c r="E29" i="6"/>
  <c r="E25" i="10"/>
  <c r="B26" i="10"/>
  <c r="B30" i="9"/>
  <c r="E29" i="9"/>
  <c r="B31" i="9" l="1"/>
  <c r="E30" i="9"/>
  <c r="E26" i="10"/>
  <c r="B27" i="10"/>
  <c r="B31" i="6"/>
  <c r="E30" i="6"/>
  <c r="B31" i="7"/>
  <c r="E30" i="7"/>
  <c r="E31" i="7" l="1"/>
  <c r="B32" i="7"/>
  <c r="E31" i="6"/>
  <c r="B32" i="6"/>
  <c r="B28" i="10"/>
  <c r="E27" i="10"/>
  <c r="B32" i="9"/>
  <c r="E31" i="9"/>
  <c r="B33" i="9" l="1"/>
  <c r="E32" i="9"/>
  <c r="E28" i="10"/>
  <c r="B29" i="10"/>
  <c r="E32" i="6"/>
  <c r="B33" i="6"/>
  <c r="B33" i="7"/>
  <c r="E32" i="7"/>
  <c r="E33" i="7" l="1"/>
  <c r="B34" i="7"/>
  <c r="B34" i="6"/>
  <c r="E33" i="6"/>
  <c r="B30" i="10"/>
  <c r="P29" i="10" a="1"/>
  <c r="P29" i="10" s="1"/>
  <c r="R29" i="10" a="1"/>
  <c r="R29" i="10" s="1"/>
  <c r="O29" i="10" a="1"/>
  <c r="O29" i="10" s="1"/>
  <c r="N29" i="10" a="1"/>
  <c r="N29" i="10" s="1"/>
  <c r="E29" i="10"/>
  <c r="Q29" i="10" a="1"/>
  <c r="Q29" i="10" s="1"/>
  <c r="B34" i="9"/>
  <c r="E33" i="9"/>
  <c r="X29" i="10" l="1"/>
  <c r="AP29" i="10" s="1"/>
  <c r="B31" i="10"/>
  <c r="P30" i="10" a="1"/>
  <c r="P30" i="10" s="1"/>
  <c r="P32" i="10" s="1"/>
  <c r="O30" i="10" a="1"/>
  <c r="O30" i="10" s="1"/>
  <c r="O32" i="10" s="1"/>
  <c r="N30" i="10" a="1"/>
  <c r="N30" i="10" s="1"/>
  <c r="N32" i="10" s="1"/>
  <c r="E30" i="10"/>
  <c r="R30" i="10" a="1"/>
  <c r="R30" i="10" s="1"/>
  <c r="X30" i="10" s="1"/>
  <c r="AP30" i="10" s="1"/>
  <c r="Q30" i="10" a="1"/>
  <c r="Q30" i="10" s="1"/>
  <c r="E34" i="10"/>
  <c r="B35" i="9"/>
  <c r="E34" i="9"/>
  <c r="E34" i="6"/>
  <c r="M34" i="6" a="1"/>
  <c r="M34" i="6" s="1"/>
  <c r="O34" i="6" a="1"/>
  <c r="O34" i="6" s="1"/>
  <c r="N34" i="6" a="1"/>
  <c r="N34" i="6" s="1"/>
  <c r="P34" i="6" a="1"/>
  <c r="P34" i="6" s="1"/>
  <c r="B35" i="6"/>
  <c r="Q32" i="10"/>
  <c r="B35" i="7"/>
  <c r="E34" i="7"/>
  <c r="E31" i="10" l="1"/>
  <c r="B32" i="10"/>
  <c r="E35" i="9"/>
  <c r="B36" i="9"/>
  <c r="R32" i="10"/>
  <c r="X32" i="10" s="1"/>
  <c r="AP32" i="10" s="1"/>
  <c r="B36" i="7"/>
  <c r="E35" i="7"/>
  <c r="P35" i="6" a="1"/>
  <c r="P35" i="6" s="1"/>
  <c r="E35" i="6"/>
  <c r="O35" i="6" a="1"/>
  <c r="O35" i="6" s="1"/>
  <c r="N35" i="6" a="1"/>
  <c r="N35" i="6" s="1"/>
  <c r="B36" i="6"/>
  <c r="M35" i="6" a="1"/>
  <c r="M35" i="6" s="1"/>
  <c r="B37" i="7" l="1"/>
  <c r="E36" i="7"/>
  <c r="B37" i="9"/>
  <c r="E36" i="9"/>
  <c r="R52" i="10"/>
  <c r="X52" i="10" s="1"/>
  <c r="AP52" i="10" s="1"/>
  <c r="B33" i="10"/>
  <c r="E32" i="10"/>
  <c r="B37" i="6"/>
  <c r="E36" i="6"/>
  <c r="B38" i="6" l="1"/>
  <c r="E37" i="6"/>
  <c r="B34" i="10"/>
  <c r="B35" i="10" s="1"/>
  <c r="E33" i="10"/>
  <c r="B38" i="9"/>
  <c r="E37" i="9"/>
  <c r="B38" i="7"/>
  <c r="E37" i="7"/>
  <c r="E38" i="9" l="1"/>
  <c r="B39" i="9"/>
  <c r="E35" i="10"/>
  <c r="B36" i="10"/>
  <c r="B39" i="7"/>
  <c r="E38" i="7"/>
  <c r="B39" i="6"/>
  <c r="E38" i="6"/>
  <c r="B40" i="6" l="1"/>
  <c r="E39" i="6"/>
  <c r="B37" i="10"/>
  <c r="E36" i="10"/>
  <c r="B40" i="7"/>
  <c r="E39" i="7"/>
  <c r="B40" i="9"/>
  <c r="E39" i="9"/>
  <c r="B41" i="9" l="1"/>
  <c r="E40" i="9"/>
  <c r="B41" i="7"/>
  <c r="E40" i="7"/>
  <c r="E37" i="10"/>
  <c r="B38" i="10"/>
  <c r="B41" i="6"/>
  <c r="E40" i="6"/>
  <c r="B42" i="6" l="1"/>
  <c r="E41" i="6"/>
  <c r="E38" i="10"/>
  <c r="B39" i="10"/>
  <c r="B42" i="7"/>
  <c r="E41" i="7"/>
  <c r="B42" i="9"/>
  <c r="E41" i="9"/>
  <c r="B43" i="9" l="1"/>
  <c r="E42" i="9"/>
  <c r="E42" i="7"/>
  <c r="B43" i="7"/>
  <c r="B40" i="10"/>
  <c r="E39" i="10"/>
  <c r="E42" i="6"/>
  <c r="B43" i="6"/>
  <c r="E40" i="10" l="1"/>
  <c r="B41" i="10"/>
  <c r="B44" i="7"/>
  <c r="E43" i="7"/>
  <c r="B44" i="6"/>
  <c r="E43" i="6"/>
  <c r="B44" i="9"/>
  <c r="E43" i="9"/>
  <c r="B45" i="9" l="1"/>
  <c r="E44" i="9"/>
  <c r="B45" i="6"/>
  <c r="N44" i="6" a="1"/>
  <c r="N44" i="6" s="1"/>
  <c r="M44" i="6" a="1"/>
  <c r="M44" i="6" s="1"/>
  <c r="O44" i="6" a="1"/>
  <c r="O44" i="6" s="1"/>
  <c r="E44" i="6"/>
  <c r="P44" i="6" a="1"/>
  <c r="P44" i="6" s="1"/>
  <c r="B45" i="7"/>
  <c r="E44" i="7"/>
  <c r="B42" i="10"/>
  <c r="E41" i="10"/>
  <c r="B43" i="10" l="1"/>
  <c r="E42" i="10"/>
  <c r="P45" i="6" a="1"/>
  <c r="P45" i="6" s="1"/>
  <c r="M45" i="6" a="1"/>
  <c r="M45" i="6" s="1"/>
  <c r="B46" i="6"/>
  <c r="E45" i="6"/>
  <c r="O45" i="6" a="1"/>
  <c r="O45" i="6" s="1"/>
  <c r="N45" i="6" a="1"/>
  <c r="N45" i="6" s="1"/>
  <c r="B46" i="7"/>
  <c r="E45" i="7"/>
  <c r="B46" i="9"/>
  <c r="B47" i="9" s="1"/>
  <c r="E45" i="9"/>
  <c r="E47" i="9" l="1"/>
  <c r="B48" i="9"/>
  <c r="E46" i="9"/>
  <c r="E46" i="7"/>
  <c r="B47" i="7"/>
  <c r="B47" i="6"/>
  <c r="N46" i="6" a="1"/>
  <c r="N46" i="6" s="1"/>
  <c r="E46" i="6"/>
  <c r="P46" i="6" a="1"/>
  <c r="P46" i="6" s="1"/>
  <c r="M46" i="6" a="1"/>
  <c r="M46" i="6" s="1"/>
  <c r="O46" i="6" a="1"/>
  <c r="O46" i="6" s="1"/>
  <c r="E43" i="10"/>
  <c r="B44" i="10"/>
  <c r="B48" i="6" l="1"/>
  <c r="N47" i="6" a="1"/>
  <c r="N47" i="6" s="1"/>
  <c r="M47" i="6" a="1"/>
  <c r="M47" i="6" s="1"/>
  <c r="E47" i="6"/>
  <c r="O47" i="6" a="1"/>
  <c r="O47" i="6" s="1"/>
  <c r="P47" i="6" a="1"/>
  <c r="P47" i="6" s="1"/>
  <c r="B48" i="7"/>
  <c r="E47" i="7"/>
  <c r="B50" i="9"/>
  <c r="E50" i="9" s="1"/>
  <c r="B49" i="9"/>
  <c r="E49" i="9" s="1"/>
  <c r="E48" i="9"/>
  <c r="E44" i="10"/>
  <c r="B45" i="10"/>
  <c r="B49" i="7" l="1"/>
  <c r="E48" i="7"/>
  <c r="B46" i="10"/>
  <c r="B47" i="10" s="1"/>
  <c r="E45" i="10"/>
  <c r="P48" i="6" a="1"/>
  <c r="P48" i="6" s="1"/>
  <c r="M48" i="6" a="1"/>
  <c r="M48" i="6" s="1"/>
  <c r="N48" i="6" a="1"/>
  <c r="N48" i="6" s="1"/>
  <c r="B49" i="6"/>
  <c r="E48" i="6"/>
  <c r="O48" i="6" a="1"/>
  <c r="O48" i="6" s="1"/>
  <c r="B50" i="6" l="1"/>
  <c r="E50" i="6" s="1"/>
  <c r="N49" i="6" a="1"/>
  <c r="N49" i="6" s="1"/>
  <c r="N53" i="6" s="1"/>
  <c r="E49" i="6"/>
  <c r="P49" i="6" a="1"/>
  <c r="P49" i="6" s="1"/>
  <c r="P53" i="6" s="1"/>
  <c r="M49" i="6" a="1"/>
  <c r="M49" i="6" s="1"/>
  <c r="M53" i="6" s="1"/>
  <c r="O49" i="6" a="1"/>
  <c r="O49" i="6" s="1"/>
  <c r="O53" i="6" s="1"/>
  <c r="E46" i="10"/>
  <c r="B48" i="10"/>
  <c r="E47" i="10"/>
  <c r="B50" i="7"/>
  <c r="E49" i="7"/>
  <c r="B51" i="7" l="1"/>
  <c r="E50" i="7"/>
  <c r="B49" i="10"/>
  <c r="Q48" i="10" a="1"/>
  <c r="Q48" i="10" s="1"/>
  <c r="P48" i="10" a="1"/>
  <c r="P48" i="10" s="1"/>
  <c r="E48" i="10"/>
  <c r="O48" i="10" a="1"/>
  <c r="O48" i="10" s="1"/>
  <c r="N48" i="10" a="1"/>
  <c r="N48" i="10" s="1"/>
  <c r="E49" i="10" l="1"/>
  <c r="B50" i="10"/>
  <c r="N49" i="10" a="1"/>
  <c r="N49" i="10" s="1"/>
  <c r="N52" i="10" s="1"/>
  <c r="Q49" i="10" a="1"/>
  <c r="Q49" i="10" s="1"/>
  <c r="Q52" i="10" s="1"/>
  <c r="P49" i="10" a="1"/>
  <c r="P49" i="10" s="1"/>
  <c r="P52" i="10" s="1"/>
  <c r="O49" i="10" a="1"/>
  <c r="O49" i="10" s="1"/>
  <c r="O52" i="10" s="1"/>
  <c r="E51" i="7"/>
  <c r="B52" i="7"/>
  <c r="B53" i="7" l="1"/>
  <c r="E52" i="7"/>
  <c r="E50" i="10"/>
  <c r="B51" i="10"/>
  <c r="B52" i="10" s="1"/>
  <c r="B54" i="7" l="1"/>
  <c r="E53" i="7"/>
  <c r="B55" i="7" l="1"/>
  <c r="E54" i="7"/>
  <c r="B56" i="7" l="1"/>
  <c r="E55" i="7"/>
  <c r="B57" i="7" l="1"/>
  <c r="E56" i="7"/>
  <c r="B58" i="7" l="1"/>
  <c r="E57" i="7"/>
  <c r="B59" i="7" l="1"/>
  <c r="E58" i="7"/>
  <c r="B60" i="7" l="1"/>
  <c r="E59" i="7"/>
  <c r="B61" i="7" l="1"/>
  <c r="E60" i="7"/>
  <c r="E61" i="7" l="1"/>
  <c r="B62" i="7"/>
  <c r="B63" i="7" l="1"/>
  <c r="E62" i="7"/>
  <c r="B64" i="7" l="1"/>
  <c r="E63" i="7"/>
  <c r="B65" i="7" l="1"/>
  <c r="E64" i="7"/>
  <c r="B66" i="7" l="1"/>
  <c r="E65" i="7"/>
  <c r="B67" i="7" l="1"/>
  <c r="E66" i="7"/>
  <c r="E67" i="7" l="1"/>
  <c r="B68" i="7"/>
  <c r="B69" i="7" l="1"/>
  <c r="E68" i="7"/>
  <c r="E69" i="7" l="1"/>
  <c r="B70" i="7"/>
  <c r="B71" i="7" l="1"/>
  <c r="E70" i="7"/>
  <c r="B72" i="7" l="1"/>
  <c r="E71" i="7"/>
  <c r="B73" i="7" l="1"/>
  <c r="E72" i="7"/>
  <c r="B74" i="7" l="1"/>
  <c r="E73" i="7"/>
  <c r="B75" i="7" l="1"/>
  <c r="E74" i="7"/>
  <c r="B76" i="7" l="1"/>
  <c r="E75" i="7"/>
  <c r="B77" i="7" l="1"/>
  <c r="E76" i="7"/>
  <c r="B78" i="7" l="1"/>
  <c r="E77" i="7"/>
  <c r="E78" i="7" l="1"/>
  <c r="B79" i="7"/>
  <c r="B80" i="7" l="1"/>
  <c r="E79" i="7"/>
  <c r="B81" i="7" l="1"/>
  <c r="E80" i="7"/>
  <c r="B82" i="7" l="1"/>
  <c r="E81" i="7"/>
  <c r="E82" i="7" l="1"/>
  <c r="B83" i="7"/>
  <c r="B84" i="7" l="1"/>
  <c r="E83" i="7"/>
  <c r="B85" i="7" l="1"/>
  <c r="E84" i="7"/>
  <c r="B86" i="7" l="1"/>
  <c r="E85" i="7"/>
  <c r="B87" i="7" l="1"/>
  <c r="E86" i="7"/>
  <c r="E87" i="7" l="1"/>
  <c r="B88" i="7"/>
  <c r="B89" i="7" l="1"/>
  <c r="E88" i="7"/>
  <c r="B90" i="7" l="1"/>
  <c r="E89" i="7"/>
  <c r="B91" i="7" l="1"/>
  <c r="E90" i="7"/>
  <c r="B92" i="7" l="1"/>
  <c r="E91" i="7"/>
  <c r="B93" i="7" l="1"/>
  <c r="E92" i="7"/>
  <c r="B94" i="7" l="1"/>
  <c r="E93" i="7"/>
  <c r="B95" i="7" l="1"/>
  <c r="E94" i="7"/>
  <c r="B96" i="7" l="1"/>
  <c r="E95" i="7"/>
  <c r="B97" i="7" l="1"/>
  <c r="E96" i="7"/>
  <c r="E97" i="7" l="1"/>
  <c r="B98" i="7"/>
  <c r="B99" i="7" l="1"/>
  <c r="E98" i="7"/>
  <c r="B100" i="7" l="1"/>
  <c r="E99" i="7"/>
  <c r="B101" i="7" l="1"/>
  <c r="E100" i="7"/>
  <c r="B102" i="7" l="1"/>
  <c r="E101" i="7"/>
  <c r="B103" i="7" l="1"/>
  <c r="E102" i="7"/>
  <c r="E103" i="7" l="1"/>
  <c r="B104" i="7"/>
  <c r="B105" i="7" l="1"/>
  <c r="E104" i="7"/>
  <c r="E105" i="7" l="1"/>
  <c r="B106" i="7"/>
  <c r="B107" i="7" l="1"/>
  <c r="E106" i="7"/>
  <c r="B108" i="7" l="1"/>
  <c r="E107" i="7"/>
  <c r="B109" i="7" l="1"/>
  <c r="E108" i="7"/>
  <c r="B110" i="7" l="1"/>
  <c r="E109" i="7"/>
  <c r="B111" i="7" l="1"/>
  <c r="E110" i="7"/>
  <c r="B112" i="7" l="1"/>
  <c r="E111" i="7"/>
  <c r="B113" i="7" l="1"/>
  <c r="E112" i="7"/>
  <c r="B114" i="7" l="1"/>
  <c r="E113" i="7"/>
  <c r="E114" i="7" l="1"/>
  <c r="B115" i="7"/>
  <c r="B116" i="7" l="1"/>
  <c r="E115" i="7"/>
  <c r="B117" i="7" l="1"/>
  <c r="E116" i="7"/>
  <c r="B118" i="7" l="1"/>
  <c r="E117" i="7"/>
  <c r="B119" i="7" l="1"/>
  <c r="E118" i="7"/>
  <c r="B120" i="7" l="1"/>
  <c r="E119" i="7"/>
  <c r="B121" i="7" l="1"/>
  <c r="E120" i="7"/>
  <c r="B122" i="7" l="1"/>
  <c r="E121" i="7"/>
  <c r="B123" i="7" l="1"/>
  <c r="E122" i="7"/>
  <c r="E123" i="7" l="1"/>
  <c r="B124" i="7"/>
  <c r="E124" i="7" l="1"/>
  <c r="B125" i="7"/>
  <c r="B126" i="7" l="1"/>
  <c r="E125" i="7"/>
  <c r="B127" i="7" l="1"/>
  <c r="E126" i="7"/>
  <c r="E127" i="7" l="1"/>
  <c r="B128" i="7"/>
  <c r="B129" i="7" l="1"/>
  <c r="E128" i="7"/>
  <c r="B130" i="7" l="1"/>
  <c r="E129" i="7"/>
  <c r="E130" i="7" l="1"/>
  <c r="B131" i="7"/>
  <c r="B132" i="7" l="1"/>
  <c r="E131" i="7"/>
  <c r="E132" i="7" l="1"/>
  <c r="B133" i="7"/>
  <c r="B134" i="7" l="1"/>
  <c r="E133" i="7"/>
  <c r="B135" i="7" l="1"/>
  <c r="E134" i="7"/>
  <c r="E135" i="7" l="1"/>
  <c r="B136" i="7"/>
  <c r="B137" i="7" l="1"/>
  <c r="E136" i="7"/>
  <c r="B138" i="7" l="1"/>
  <c r="E137" i="7"/>
  <c r="B139" i="7" l="1"/>
  <c r="E138" i="7"/>
  <c r="B140" i="7" l="1"/>
  <c r="E139" i="7"/>
  <c r="B141" i="7" l="1"/>
  <c r="E140" i="7"/>
  <c r="E141" i="7" l="1"/>
  <c r="B142" i="7"/>
  <c r="B143" i="7" l="1"/>
  <c r="E142" i="7"/>
  <c r="E143" i="7" l="1"/>
  <c r="B144" i="7"/>
  <c r="B145" i="7" l="1"/>
  <c r="E144" i="7"/>
  <c r="E145" i="7" l="1"/>
  <c r="B146" i="7"/>
  <c r="B147" i="7" l="1"/>
  <c r="E146" i="7"/>
  <c r="B148" i="7" l="1"/>
  <c r="E147" i="7"/>
  <c r="B149" i="7" l="1"/>
  <c r="E148" i="7"/>
  <c r="B150" i="7" l="1"/>
  <c r="E150" i="7" s="1"/>
  <c r="E149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<sst xmlns="http://schemas.openxmlformats.org/spreadsheetml/2006/main" count="24744" uniqueCount="3896">
  <si>
    <t>Ofwat Bon Numbers</t>
  </si>
  <si>
    <t xml:space="preserve">Enhancement - PCD Output - Water - Programme Level  </t>
  </si>
  <si>
    <t>Header</t>
  </si>
  <si>
    <t>Company</t>
  </si>
  <si>
    <t>PCD Model</t>
  </si>
  <si>
    <t>PCD Ref</t>
  </si>
  <si>
    <t>PCD Applicable? Y/N</t>
  </si>
  <si>
    <t>Line Description</t>
  </si>
  <si>
    <t>PCD Output Description</t>
  </si>
  <si>
    <t>Units</t>
  </si>
  <si>
    <t>DPs</t>
  </si>
  <si>
    <t>PCD Output (Cumulative) - Target</t>
  </si>
  <si>
    <t>PCD Output Target by 2029-30</t>
  </si>
  <si>
    <t>PCD Output Target by 2034-35</t>
  </si>
  <si>
    <t>PCD Output (Cumulative) - Outturn &amp; Forecast</t>
  </si>
  <si>
    <t>PCD Output Outturn &amp; Forecast by 2029-30</t>
  </si>
  <si>
    <t>PCD Output Outturn &amp; Forecast by 2034-35</t>
  </si>
  <si>
    <t>Performance</t>
  </si>
  <si>
    <t>DP Reference</t>
  </si>
  <si>
    <t>PCD output by 2029-30 (Target)</t>
  </si>
  <si>
    <t>PCD Output by 2034-35 (Target)</t>
  </si>
  <si>
    <t>PCD output by 2029-30 (Outturn &amp; Forecast)</t>
  </si>
  <si>
    <t>PCD Output by 2034-35 (Outturn &amp; Forecast)</t>
  </si>
  <si>
    <t>Performance (Output)</t>
  </si>
  <si>
    <t>Pre- AMP8</t>
  </si>
  <si>
    <t>AMP8</t>
  </si>
  <si>
    <t>AMP9</t>
  </si>
  <si>
    <t>Forecast delivery as a percentage of PCD output target in 2029-30 (%)</t>
  </si>
  <si>
    <t>Forecast delivery as a percentage of PCD output target in 2034-35 (%)</t>
  </si>
  <si>
    <t>RAG Rating - Assurer's view</t>
  </si>
  <si>
    <t>RAG Rating - Company's own view</t>
  </si>
  <si>
    <t>Start_Data</t>
  </si>
  <si>
    <t>2023-24</t>
  </si>
  <si>
    <t>2024-25</t>
  </si>
  <si>
    <t>2025-26</t>
  </si>
  <si>
    <t>2026-27</t>
  </si>
  <si>
    <t>2027-28</t>
  </si>
  <si>
    <t>2028-29</t>
  </si>
  <si>
    <t>2029-30</t>
  </si>
  <si>
    <t>2030-31</t>
  </si>
  <si>
    <t>2031-32</t>
  </si>
  <si>
    <t>2032-33</t>
  </si>
  <si>
    <t>2033-34</t>
  </si>
  <si>
    <t>2034-35</t>
  </si>
  <si>
    <t>Start_BON</t>
  </si>
  <si>
    <t>PR24CA106 Water WINEP</t>
  </si>
  <si>
    <t>PCDW1</t>
  </si>
  <si>
    <t>Biodiversity and Conservation hectares</t>
  </si>
  <si>
    <t>Hectares of environmental improvement</t>
  </si>
  <si>
    <t>ha</t>
  </si>
  <si>
    <t>DPW1.1</t>
  </si>
  <si>
    <t>PCD_DPW1_BIOCON1</t>
  </si>
  <si>
    <t>PCD_DPW1_BIOCON1_T</t>
  </si>
  <si>
    <t>PCD_DPW1_BIOCON1_O</t>
  </si>
  <si>
    <t>PCD_DPW1_BIOCON1_OT</t>
  </si>
  <si>
    <t>PCD_DPW1_BIOCON1_P</t>
  </si>
  <si>
    <t>Biodiversity and Conservation kilometres</t>
  </si>
  <si>
    <t>Kilometres of environmental improvement</t>
  </si>
  <si>
    <t>km</t>
  </si>
  <si>
    <t>DPW1.2</t>
  </si>
  <si>
    <t>PCD_DPW1_BIOCON2</t>
  </si>
  <si>
    <t>PCD_DPW1_BIOCON2_T</t>
  </si>
  <si>
    <t>PCD_DPW1_BIOCON2_O</t>
  </si>
  <si>
    <t>PCD_DPW1_BIOCON2_OT</t>
  </si>
  <si>
    <t>PCD_DPW1_BIOCON2_P</t>
  </si>
  <si>
    <t>PCDW4</t>
  </si>
  <si>
    <t>Drinking Water Protected Areas</t>
  </si>
  <si>
    <t>No Deterioration and Implementation actions</t>
  </si>
  <si>
    <t>Nr</t>
  </si>
  <si>
    <t>DPW1.3</t>
  </si>
  <si>
    <t>PCD_DPW1_DWPA</t>
  </si>
  <si>
    <t>PCD_DPW1_DWPA_T</t>
  </si>
  <si>
    <t>PCD_DPW1_DWPA_O</t>
  </si>
  <si>
    <t>PCD_DPW1_DWPA_OT</t>
  </si>
  <si>
    <t>PCD_DPW1_DWPA_P</t>
  </si>
  <si>
    <t>PCDW5</t>
  </si>
  <si>
    <t>Water Framework Directive interconnector</t>
  </si>
  <si>
    <t>Length of WFD interconnector</t>
  </si>
  <si>
    <t>Green</t>
  </si>
  <si>
    <t>DPW1.4</t>
  </si>
  <si>
    <t>PCD_DPW1_WFDI</t>
  </si>
  <si>
    <t>PCD_DPW1_WFDI_T</t>
  </si>
  <si>
    <t>PCD_DPW1_WFDI_O</t>
  </si>
  <si>
    <t>PCD_DPW1_WFDI_OT</t>
  </si>
  <si>
    <t>PCD_DPW1_WFDI_P</t>
  </si>
  <si>
    <t>Water Framework Directive actions</t>
  </si>
  <si>
    <t>Other WFD actions</t>
  </si>
  <si>
    <t>DPW1.5</t>
  </si>
  <si>
    <t>PCD_DPW1_WFDA</t>
  </si>
  <si>
    <t>PCD_DPW1_WFDA_T</t>
  </si>
  <si>
    <t>PCD_DPW1_WFDA_O</t>
  </si>
  <si>
    <t>PCD_DPW1_WFDA_OT</t>
  </si>
  <si>
    <t>PCD_DPW1_WFDA_P</t>
  </si>
  <si>
    <t>PCDW8</t>
  </si>
  <si>
    <t>Water WINEP/NEP Investigations</t>
  </si>
  <si>
    <t>DPW1.6</t>
  </si>
  <si>
    <t>PCD_DPW1_WIVG</t>
  </si>
  <si>
    <t>PCD_DPW1_WIVG_T</t>
  </si>
  <si>
    <t>PCD_DPW1_WIVG_O</t>
  </si>
  <si>
    <t>PCD_DPW1_WIVG_OT</t>
  </si>
  <si>
    <t>PCD_DPW1_WIVG_P</t>
  </si>
  <si>
    <t xml:space="preserve">PR24CA108 Water quality </t>
  </si>
  <si>
    <t>PCDW14, PCDW13</t>
  </si>
  <si>
    <t>Raw Water Deterioration and Taste, Odour and Colour</t>
  </si>
  <si>
    <t>Legal instruments</t>
  </si>
  <si>
    <t>DPW1.7</t>
  </si>
  <si>
    <t>PCD_DPW1_RWD</t>
  </si>
  <si>
    <t>PCD_DPW1_RWD_T</t>
  </si>
  <si>
    <t>PCD_DPW1_RWD_O</t>
  </si>
  <si>
    <t>PCD_DPW1_RWD_OT</t>
  </si>
  <si>
    <t>PCD_DPW1_RWD_P</t>
  </si>
  <si>
    <t>PCDW15</t>
  </si>
  <si>
    <t>Lead</t>
  </si>
  <si>
    <t>Lead communication pipes replaced/relined</t>
  </si>
  <si>
    <t>DPW1.8</t>
  </si>
  <si>
    <t>PCD_DPW1_LEAD1</t>
  </si>
  <si>
    <t>PCD_DPW1_LEAD1_T</t>
  </si>
  <si>
    <t>PCD_DPW1_LEAD1_O</t>
  </si>
  <si>
    <t>PCD_DPW1_LEAD1_OT</t>
  </si>
  <si>
    <t>PCD_DPW1_LEAD1_P</t>
  </si>
  <si>
    <t>Lead external supply pipes replaced/relined - Non-schools</t>
  </si>
  <si>
    <t>DPW1.9</t>
  </si>
  <si>
    <t>PCD_DPW1_LEAD2</t>
  </si>
  <si>
    <t>PCD_DPW1_LEAD2_T</t>
  </si>
  <si>
    <t>PCD_DPW1_LEAD2_O</t>
  </si>
  <si>
    <t>PCD_DPW1_LEAD2_OT</t>
  </si>
  <si>
    <t>PCD_DPW1_LEAD2_P</t>
  </si>
  <si>
    <t>Lead external supply pipes replaced/relined - Schools</t>
  </si>
  <si>
    <t>DPW1.10</t>
  </si>
  <si>
    <t>PCD_DPW1_LEAD3</t>
  </si>
  <si>
    <t>PCD_DPW1_LEAD3_T</t>
  </si>
  <si>
    <t>PCD_DPW1_LEAD3_O</t>
  </si>
  <si>
    <t>PCD_DPW1_LEAD3_OT</t>
  </si>
  <si>
    <t>PCD_DPW1_LEAD3_P</t>
  </si>
  <si>
    <t>Lead internal supply pipes replaced/relined - Non-schools</t>
  </si>
  <si>
    <t>DPW1.11</t>
  </si>
  <si>
    <t>PCD_DPW1_LEAD4</t>
  </si>
  <si>
    <t>PCD_DPW1_LEAD4_T</t>
  </si>
  <si>
    <t>PCD_DPW1_LEAD4_O</t>
  </si>
  <si>
    <t>PCD_DPW1_LEAD4_OT</t>
  </si>
  <si>
    <t>PCD_DPW1_LEAD4_P</t>
  </si>
  <si>
    <t>Lead internal supply pipes replaced/relined - Schools</t>
  </si>
  <si>
    <t>DPW1.12</t>
  </si>
  <si>
    <t>PCD_DPW1_LEAD5</t>
  </si>
  <si>
    <t>PCD_DPW1_LEAD5_T</t>
  </si>
  <si>
    <t>PCD_DPW1_LEAD5_O</t>
  </si>
  <si>
    <t>PCD_DPW1_LEAD5_OT</t>
  </si>
  <si>
    <t>PCD_DPW1_LEAD5_P</t>
  </si>
  <si>
    <t>PR24CA109 Water Resilience and Security</t>
  </si>
  <si>
    <t>PCDWW32</t>
  </si>
  <si>
    <t>W Resilience CC Uplift</t>
  </si>
  <si>
    <t>Spend on scheme as a % of allowance</t>
  </si>
  <si>
    <t>%</t>
  </si>
  <si>
    <t>DPW1.13</t>
  </si>
  <si>
    <t>PCD_DPW1_WRESUP</t>
  </si>
  <si>
    <t>PCD_DPW1_WRESUP_T</t>
  </si>
  <si>
    <t>PCD_DPW1_WRESUP_O</t>
  </si>
  <si>
    <t>PCD_DPW1_WRESUP_OT</t>
  </si>
  <si>
    <t>PCD_DPW1_WRESUP_P</t>
  </si>
  <si>
    <t>PR24CA107 Water Supply and Demand Balance</t>
  </si>
  <si>
    <t>PCDW12</t>
  </si>
  <si>
    <t>Metering</t>
  </si>
  <si>
    <t>New installations</t>
  </si>
  <si>
    <t>DPW1.14</t>
  </si>
  <si>
    <t>PCD_DPW1_MTR1</t>
  </si>
  <si>
    <t>PCD_DPW1_MTR1_T</t>
  </si>
  <si>
    <t>PCD_DPW1_MTR1_O</t>
  </si>
  <si>
    <t>PCD_DPW1_MTR1_OT</t>
  </si>
  <si>
    <t>PCD_DPW1_MTR1_P</t>
  </si>
  <si>
    <t>Household meter upgrades</t>
  </si>
  <si>
    <t>DPW1.15</t>
  </si>
  <si>
    <t>PCD_DPW1_MTR2</t>
  </si>
  <si>
    <t>PCD_DPW1_MTR2_T</t>
  </si>
  <si>
    <t>PCD_DPW1_MTR2_O</t>
  </si>
  <si>
    <t>PCD_DPW1_MTR2_OT</t>
  </si>
  <si>
    <t>PCD_DPW1_MTR2_P</t>
  </si>
  <si>
    <t>Non household meter upgrades</t>
  </si>
  <si>
    <t>DPW1.16</t>
  </si>
  <si>
    <t>PCD_DPW1_MTR3</t>
  </si>
  <si>
    <t>PCD_DPW1_MTR3_T</t>
  </si>
  <si>
    <t>PCD_DPW1_MTR3_O</t>
  </si>
  <si>
    <t>PCD_DPW1_MTR3_OT</t>
  </si>
  <si>
    <t>PCD_DPW1_MTR3_P</t>
  </si>
  <si>
    <t>Large bulk meters</t>
  </si>
  <si>
    <t>DPW1.17</t>
  </si>
  <si>
    <t>PCD_DPW1_MTR4</t>
  </si>
  <si>
    <t>PCD_DPW1_MTR4_T</t>
  </si>
  <si>
    <t>PCD_DPW1_MTR4_O</t>
  </si>
  <si>
    <t>PCD_DPW1_MTR4_OT</t>
  </si>
  <si>
    <t>PCD_DPW1_MTR4_P</t>
  </si>
  <si>
    <t>Small bulk meters</t>
  </si>
  <si>
    <t>DPW1.18</t>
  </si>
  <si>
    <t>PCD_DPW1_MTR5</t>
  </si>
  <si>
    <t>PCD_DPW1_MTR5_T</t>
  </si>
  <si>
    <t>PCD_DPW1_MTR5_O</t>
  </si>
  <si>
    <t>PCD_DPW1_MTR5_OT</t>
  </si>
  <si>
    <t>PCD_DPW1_MTR5_P</t>
  </si>
  <si>
    <t>Meter Replacements</t>
  </si>
  <si>
    <t>DPW1.19</t>
  </si>
  <si>
    <t>PCD_DPW1_MTR6</t>
  </si>
  <si>
    <t>PCD_DPW1_MTR6_T</t>
  </si>
  <si>
    <t>PCD_DPW1_MTR6_O</t>
  </si>
  <si>
    <t>PCD_DPW1_MTR6_OT</t>
  </si>
  <si>
    <t>PCD_DPW1_MTR6_P</t>
  </si>
  <si>
    <t>Connected meters</t>
  </si>
  <si>
    <t>DPW1.20</t>
  </si>
  <si>
    <t>PCD_DPW1_MTR7</t>
  </si>
  <si>
    <t>PCD_DPW1_MTR7_T</t>
  </si>
  <si>
    <t>PCD_DPW1_MTR7_O</t>
  </si>
  <si>
    <t>PCD_DPW1_MTR7_OT</t>
  </si>
  <si>
    <t>PCD_DPW1_MTR7_P</t>
  </si>
  <si>
    <t>PCDW11a</t>
  </si>
  <si>
    <t>Supply</t>
  </si>
  <si>
    <t>WAFU Benefit [Base Overlap Schemes]</t>
  </si>
  <si>
    <t>Ml/d</t>
  </si>
  <si>
    <t>DPW1.21</t>
  </si>
  <si>
    <t>PCD_DPW1_SPL1</t>
  </si>
  <si>
    <t>PCD_DPW1_SPL1_T</t>
  </si>
  <si>
    <t>PCD_DPW1_SPL1_O</t>
  </si>
  <si>
    <t>PCD_DPW1_SPL1_OT</t>
  </si>
  <si>
    <t>PCD_DPW1_SPL1_P</t>
  </si>
  <si>
    <t>WAFU Benefit [Medium]</t>
  </si>
  <si>
    <t>DPW1.22</t>
  </si>
  <si>
    <t>PCD_DPW1_SPL2</t>
  </si>
  <si>
    <t>PCD_DPW1_SPL2_T</t>
  </si>
  <si>
    <t>PCD_DPW1_SPL2_O</t>
  </si>
  <si>
    <t>PCD_DPW1_SPL2_OT</t>
  </si>
  <si>
    <t>PCD_DPW1_SPL2_P</t>
  </si>
  <si>
    <t>WAFU Benefit [Low]</t>
  </si>
  <si>
    <t>DPW1.23</t>
  </si>
  <si>
    <t>PCD_DPW1_SPL3</t>
  </si>
  <si>
    <t>PCD_DPW1_SPL3_T</t>
  </si>
  <si>
    <t>PCD_DPW1_SPL3_O</t>
  </si>
  <si>
    <t>PCD_DPW1_SPL3_OT</t>
  </si>
  <si>
    <t>PCD_DPW1_SPL3_P</t>
  </si>
  <si>
    <t>WAFU Benefit [Very Low]</t>
  </si>
  <si>
    <t>DPW1.24</t>
  </si>
  <si>
    <t>PCD_DPW1_SPL4</t>
  </si>
  <si>
    <t>PCD_DPW1_SPL4_T</t>
  </si>
  <si>
    <t>PCD_DPW1_SPL4_O</t>
  </si>
  <si>
    <t>PCD_DPW1_SPL4_OT</t>
  </si>
  <si>
    <t>PCD_DPW1_SPL4_P</t>
  </si>
  <si>
    <t>WAFU Benefit [Total]</t>
  </si>
  <si>
    <t>DPW1.25</t>
  </si>
  <si>
    <t>PCD_DPW1_SPL5</t>
  </si>
  <si>
    <t>PCD_DPW1_SPL5_T</t>
  </si>
  <si>
    <t>PCD_DPW1_SPL5_O</t>
  </si>
  <si>
    <t>PCD_DPW1_SPL5_OT</t>
  </si>
  <si>
    <t>PCD_DPW1_SPL5_P</t>
  </si>
  <si>
    <t>PCDW11b</t>
  </si>
  <si>
    <t>Supply interconnectors</t>
  </si>
  <si>
    <t>WAFU Benefit</t>
  </si>
  <si>
    <t>DPW1.26</t>
  </si>
  <si>
    <t>PCD_DPW1_SPLIN1</t>
  </si>
  <si>
    <t>PCD_DPW1_SPLIN1_T</t>
  </si>
  <si>
    <t>PCD_DPW1_SPLIN1_O</t>
  </si>
  <si>
    <t>PCD_DPW1_SPLIN1_OT</t>
  </si>
  <si>
    <t>PCD_DPW1_SPLIN1_P</t>
  </si>
  <si>
    <t xml:space="preserve">Pipeline length </t>
  </si>
  <si>
    <t>Km</t>
  </si>
  <si>
    <t>DPW1.27</t>
  </si>
  <si>
    <t>PCD_DPW1_SPLIN2</t>
  </si>
  <si>
    <t>PCD_DPW1_SPLIN2_T</t>
  </si>
  <si>
    <t>PCD_DPW1_SPLIN2_O</t>
  </si>
  <si>
    <t>PCD_DPW1_SPLIN2_OT</t>
  </si>
  <si>
    <t>PCD_DPW1_SPLIN2_P</t>
  </si>
  <si>
    <t>PCDW9</t>
  </si>
  <si>
    <t>Efficiency</t>
  </si>
  <si>
    <t>Water demand savings (benefit)</t>
  </si>
  <si>
    <t>DPW1.28</t>
  </si>
  <si>
    <t>PCD_DPW1_EFCY</t>
  </si>
  <si>
    <t>PCD_DPW1_EFCY_T</t>
  </si>
  <si>
    <t>PCD_DPW1_EFCY_O</t>
  </si>
  <si>
    <t>PCD_DPW1_EFCY_OT</t>
  </si>
  <si>
    <t>PCD_DPW1_EFCY_P</t>
  </si>
  <si>
    <t>PCDW16b</t>
  </si>
  <si>
    <t>Resilience Interconnector</t>
  </si>
  <si>
    <t>Length of resilience interconnector</t>
  </si>
  <si>
    <t>DPW1.29</t>
  </si>
  <si>
    <t>PCD_DPW1_RESIN1</t>
  </si>
  <si>
    <t>PCD_DPW1_RESIN1_T</t>
  </si>
  <si>
    <t>PCD_DPW1_RESIN1_O</t>
  </si>
  <si>
    <t>PCD_DPW1_RESIN1_OT</t>
  </si>
  <si>
    <t>PCD_DPW1_RESIN1_P</t>
  </si>
  <si>
    <t>Crossing connections improvement</t>
  </si>
  <si>
    <t>DPW1.30</t>
  </si>
  <si>
    <t>PCD_DPW1_RESIN2</t>
  </si>
  <si>
    <t>PCD_DPW1_RESIN2_T</t>
  </si>
  <si>
    <t>PCD_DPW1_RESIN2_O</t>
  </si>
  <si>
    <t>PCD_DPW1_RESIN2_OT</t>
  </si>
  <si>
    <t>PCD_DPW1_RESIN2_P</t>
  </si>
  <si>
    <t>Additional storage at reservoirs</t>
  </si>
  <si>
    <t>Ml</t>
  </si>
  <si>
    <t>DPW1.31</t>
  </si>
  <si>
    <t>PCD_DPW1_RESIN3</t>
  </si>
  <si>
    <t>PCD_DPW1_RESIN3_T</t>
  </si>
  <si>
    <t>PCD_DPW1_RESIN3_O</t>
  </si>
  <si>
    <t>PCD_DPW1_RESIN3_OT</t>
  </si>
  <si>
    <t>PCD_DPW1_RESIN3_P</t>
  </si>
  <si>
    <t>Reservoir bypass</t>
  </si>
  <si>
    <t>DPW1.32</t>
  </si>
  <si>
    <t>PCD_DPW1_RESIN4</t>
  </si>
  <si>
    <t>PCD_DPW1_RESIN4_T</t>
  </si>
  <si>
    <t>PCD_DPW1_RESIN4_O</t>
  </si>
  <si>
    <t>PCD_DPW1_RESIN4_OT</t>
  </si>
  <si>
    <t>PCD_DPW1_RESIN4_P</t>
  </si>
  <si>
    <t>PCDW16a</t>
  </si>
  <si>
    <t xml:space="preserve">Resilience </t>
  </si>
  <si>
    <t xml:space="preserve">Number of water treatment works with new equipment </t>
  </si>
  <si>
    <t>DPW1.33</t>
  </si>
  <si>
    <t>PCD_DPW1_RES1</t>
  </si>
  <si>
    <t>PCD_DPW1_RES1_T</t>
  </si>
  <si>
    <t>PCD_DPW1_RES1_O</t>
  </si>
  <si>
    <t>PCD_DPW1_RES1_OT</t>
  </si>
  <si>
    <t>PCD_DPW1_RES1_P</t>
  </si>
  <si>
    <t>Upgrade works at water treatment works</t>
  </si>
  <si>
    <t>DPW1.34</t>
  </si>
  <si>
    <t>PCD_DPW1_RES2</t>
  </si>
  <si>
    <t>PCD_DPW1_RES2_T</t>
  </si>
  <si>
    <t>PCD_DPW1_RES2_O</t>
  </si>
  <si>
    <t>PCD_DPW1_RES2_OT</t>
  </si>
  <si>
    <t>PCD_DPW1_RES2_P</t>
  </si>
  <si>
    <t>Service reservoirs with new enhanced bypass provision</t>
  </si>
  <si>
    <t>DPW1.35</t>
  </si>
  <si>
    <t>PCD_DPW1_RES3</t>
  </si>
  <si>
    <t>PCD_DPW1_RES3_T</t>
  </si>
  <si>
    <t>PCD_DPW1_RES3_O</t>
  </si>
  <si>
    <t>PCD_DPW1_RES3_OT</t>
  </si>
  <si>
    <t>PCD_DPW1_RES3_P</t>
  </si>
  <si>
    <t>Resilience</t>
  </si>
  <si>
    <t>Installation of new equipment</t>
  </si>
  <si>
    <t>DPW1.36</t>
  </si>
  <si>
    <t>PCD_DPW1_RES4</t>
  </si>
  <si>
    <t>PCD_DPW1_RES4_T</t>
  </si>
  <si>
    <t>PCD_DPW1_RES4_O</t>
  </si>
  <si>
    <t>PCD_DPW1_RES4_OT</t>
  </si>
  <si>
    <t>PCD_DPW1_RES4_P</t>
  </si>
  <si>
    <t>Ml of additional service reservoir storage at service reservoirs</t>
  </si>
  <si>
    <t>DPW1.37</t>
  </si>
  <si>
    <t>PCD_DPW1_RES5</t>
  </si>
  <si>
    <t>PCD_DPW1_RES5_T</t>
  </si>
  <si>
    <t>PCD_DPW1_RES5_O</t>
  </si>
  <si>
    <t>PCD_DPW1_RES5_OT</t>
  </si>
  <si>
    <t>PCD_DPW1_RES5_P</t>
  </si>
  <si>
    <t>Ml/d of peak week production capacity of additional process stream</t>
  </si>
  <si>
    <t>DPW1.38</t>
  </si>
  <si>
    <t>PCD_DPW1_RES6</t>
  </si>
  <si>
    <t>PCD_DPW1_RES6_T</t>
  </si>
  <si>
    <t>PCD_DPW1_RES6_O</t>
  </si>
  <si>
    <t>PCD_DPW1_RES6_OT</t>
  </si>
  <si>
    <t>PCD_DPW1_RES6_P</t>
  </si>
  <si>
    <t>PCDW16c</t>
  </si>
  <si>
    <t>Number of raw water reservoirs with the delivery of specified safety improvements</t>
  </si>
  <si>
    <t>DPW1.39</t>
  </si>
  <si>
    <t>PCD_DPW1_RES7</t>
  </si>
  <si>
    <t>PCD_DPW1_RES7_T</t>
  </si>
  <si>
    <t>PCD_DPW1_RES7_O</t>
  </si>
  <si>
    <t>PCD_DPW1_RES7_OT</t>
  </si>
  <si>
    <t>PCD_DPW1_RES7_P</t>
  </si>
  <si>
    <t>PCDW17b</t>
  </si>
  <si>
    <t>Cyber</t>
  </si>
  <si>
    <t>DPW1.40</t>
  </si>
  <si>
    <t>PCD_DPW1_CYBR</t>
  </si>
  <si>
    <t>PCD_DPW1_CYBR_T</t>
  </si>
  <si>
    <t>PCD_DPW1_CYBR_O</t>
  </si>
  <si>
    <t>PCD_DPW1_CYBR_OT</t>
  </si>
  <si>
    <t>PCD_DPW1_CYBR_P</t>
  </si>
  <si>
    <t>PCDW17a</t>
  </si>
  <si>
    <t>SEMD</t>
  </si>
  <si>
    <t>DPW1.41</t>
  </si>
  <si>
    <t>PCD_DPW1_SEMD</t>
  </si>
  <si>
    <t>PCD_DPW1_SEMD_T</t>
  </si>
  <si>
    <t>PCD_DPW1_SEMD_O</t>
  </si>
  <si>
    <t>PCD_DPW1_SEMD_OT</t>
  </si>
  <si>
    <t>PCD_DPW1_SEMD_P</t>
  </si>
  <si>
    <t>PR24CA118 Net Zero</t>
  </si>
  <si>
    <t>PCDWW34</t>
  </si>
  <si>
    <t>Greenhouse gas reduction (net zero)</t>
  </si>
  <si>
    <t>tCO2e</t>
  </si>
  <si>
    <t>tonnes</t>
  </si>
  <si>
    <t>DPW1.42</t>
  </si>
  <si>
    <t>PCD_DPW1_GGR1</t>
  </si>
  <si>
    <t>PCD_DPW1_GGR1_T</t>
  </si>
  <si>
    <t>PCD_DPW1_GGR1_O</t>
  </si>
  <si>
    <t>PCD_DPW1_GGR1_OT</t>
  </si>
  <si>
    <t>PCD_DPW1_GGR1_P</t>
  </si>
  <si>
    <t>Number of hectares</t>
  </si>
  <si>
    <t>DPW1.43</t>
  </si>
  <si>
    <t>PCD_DPW1_GGR</t>
  </si>
  <si>
    <t>PCD_DPW1_GGR_T</t>
  </si>
  <si>
    <t>PCD_DPW1_GGR_O</t>
  </si>
  <si>
    <t>PCD_DPW1_GGR_OT</t>
  </si>
  <si>
    <t>PCD_DPW1_GGR_P</t>
  </si>
  <si>
    <t>End_Data</t>
  </si>
  <si>
    <t>End_BON</t>
  </si>
  <si>
    <t xml:space="preserve"> </t>
  </si>
  <si>
    <t xml:space="preserve">Enhancement PCD output - wastewater - Programme level  </t>
  </si>
  <si>
    <t xml:space="preserve">PCD applicable to company </t>
  </si>
  <si>
    <t>Line description</t>
  </si>
  <si>
    <t>PCD output (cumulative) - Target</t>
  </si>
  <si>
    <t>PCD output (cumulative) - Outturn &amp; Forecast</t>
  </si>
  <si>
    <t xml:space="preserve">Performance
</t>
  </si>
  <si>
    <t>DP reference</t>
  </si>
  <si>
    <t>PCD output (cumulative) - Target`</t>
  </si>
  <si>
    <t>Pre-AMP8</t>
  </si>
  <si>
    <t xml:space="preserve">PR24CA110 Wastewater flow and monitoring </t>
  </si>
  <si>
    <t>PCDWW2a</t>
  </si>
  <si>
    <t xml:space="preserve">Flow monitoring at sewage treatment works; (WINEP/NEP) </t>
  </si>
  <si>
    <t>Number of flow monitoring permits only or simple schemes delivered</t>
  </si>
  <si>
    <t>DPWW1.1</t>
  </si>
  <si>
    <t>PCD_DPWW1_FMS</t>
  </si>
  <si>
    <t>PCD_DPWW1_FMS_T</t>
  </si>
  <si>
    <t>PCD_DPWW1_FMS_O</t>
  </si>
  <si>
    <t>PCD_DPWW1_FMS_OT</t>
  </si>
  <si>
    <t>PCD_DPWW1_FMS_P</t>
  </si>
  <si>
    <t>Number of flow monitoring complex schemes delivered</t>
  </si>
  <si>
    <t>DPWW1.2</t>
  </si>
  <si>
    <t>PCD_DPWW1_FMC</t>
  </si>
  <si>
    <t>PCD_DPWW1_FMC_T</t>
  </si>
  <si>
    <t>PCD_DPWW1_FMC_O</t>
  </si>
  <si>
    <t>PCD_DPWW1_FMC_OT</t>
  </si>
  <si>
    <t>PCD_DPWW1_FMC_P</t>
  </si>
  <si>
    <t>PCDWW2b</t>
  </si>
  <si>
    <t>Continuous river water quality monitoring (CWQM)</t>
  </si>
  <si>
    <t>DPWW1.3</t>
  </si>
  <si>
    <t>PCD_DPWW1_CWQM</t>
  </si>
  <si>
    <t>PCD_DPWW1_CWQM_T</t>
  </si>
  <si>
    <t>PCD_DPWW1_CWQM_O</t>
  </si>
  <si>
    <t>PCD_DPWW1_CWQM_OT</t>
  </si>
  <si>
    <t>PCD_DPWW1_CWQM_P</t>
  </si>
  <si>
    <t>PCDWW3</t>
  </si>
  <si>
    <t>MCERTs monitoring at emergency sewage pumping station overflows (WINEP/NEP)</t>
  </si>
  <si>
    <t>Number of MCERTs monitoring schemes at SPS emergency overflows - EDM only</t>
  </si>
  <si>
    <t>Red</t>
  </si>
  <si>
    <t>DPWW1.4</t>
  </si>
  <si>
    <t>PCD_DPWW1_SPSO1</t>
  </si>
  <si>
    <t>PCD_DPWW1_SPSO1_T</t>
  </si>
  <si>
    <t>PCD_DPWW1_SPSO1_O</t>
  </si>
  <si>
    <t>PCD_DPWW1_SPSO1_OT</t>
  </si>
  <si>
    <t>PCD_DPWW1_SPSO1_P</t>
  </si>
  <si>
    <t>Number of MCERTs monitoring schemes at SPS emergency overflows - EDM + civils</t>
  </si>
  <si>
    <t>DPWW1.5</t>
  </si>
  <si>
    <t>PCD_DPWW1_SPSO2</t>
  </si>
  <si>
    <t>PCD_DPWW1_SPSO2_T</t>
  </si>
  <si>
    <t>PCD_DPWW1_SPSO2_O</t>
  </si>
  <si>
    <t>PCD_DPWW1_SPSO2_OT</t>
  </si>
  <si>
    <t>PCD_DPWW1_SPSO2_P</t>
  </si>
  <si>
    <t>Number of MCERTs monitoring schemes at SPS emergency overflows - EDM + PFF</t>
  </si>
  <si>
    <t>DPWW1.6</t>
  </si>
  <si>
    <t>PCD_DPWW1_SPSO3</t>
  </si>
  <si>
    <t>PCD_DPWW1_SPSO3_T</t>
  </si>
  <si>
    <t>PCD_DPWW1_SPSO3_O</t>
  </si>
  <si>
    <t>PCD_DPWW1_SPSO3_OT</t>
  </si>
  <si>
    <t>PCD_DPWW1_SPSO3_P</t>
  </si>
  <si>
    <t>Number of MCERTs monitoring schemes at SPS emergency overflows - EDM + PFF + civils</t>
  </si>
  <si>
    <t>DPWW1.7</t>
  </si>
  <si>
    <t>PCD_DPWW1_SPSO4</t>
  </si>
  <si>
    <t>PCD_DPWW1_SPSO4_T</t>
  </si>
  <si>
    <t>PCD_DPWW1_SPSO4_O</t>
  </si>
  <si>
    <t>PCD_DPWW1_SPSO4_OT</t>
  </si>
  <si>
    <t>PCD_DPWW1_SPSO4_P</t>
  </si>
  <si>
    <t>Number of MCERTs monitoring schemes at SPS emergency overflows - Permits only</t>
  </si>
  <si>
    <t>DPWW1.8</t>
  </si>
  <si>
    <t>PCD_DPWW1_SPSO5</t>
  </si>
  <si>
    <t>PCD_DPWW1_SPSO5_T</t>
  </si>
  <si>
    <t>PCD_DPWW1_SPSO5_O</t>
  </si>
  <si>
    <t>PCD_DPWW1_SPSO5_OT</t>
  </si>
  <si>
    <t>PCD_DPWW1_SPSO5_P</t>
  </si>
  <si>
    <t>PR24CA115 Wastewater Other Storm Overflow</t>
  </si>
  <si>
    <t>PCDWW5b</t>
  </si>
  <si>
    <t>Storm Overflow - Wetland</t>
  </si>
  <si>
    <t>Number of schemes</t>
  </si>
  <si>
    <t>DPWW1.9</t>
  </si>
  <si>
    <t>PCD_DPWW1_SOFW1</t>
  </si>
  <si>
    <t>PCD_DPWW1_SOFW1_T</t>
  </si>
  <si>
    <t>PCD_DPWW1_SOFW1_O</t>
  </si>
  <si>
    <t>PCD_DPWW1_SOFW1_OT</t>
  </si>
  <si>
    <t>PCD_DPWW1_SOFW1_P</t>
  </si>
  <si>
    <t>Wetland area delivered</t>
  </si>
  <si>
    <t>DPWW1.10</t>
  </si>
  <si>
    <t>PCD_DPWW1_SOFW2</t>
  </si>
  <si>
    <t>PCD_DPWW1_SOFW2_T</t>
  </si>
  <si>
    <t>PCD_DPWW1_SOFW2_O</t>
  </si>
  <si>
    <t>PCD_DPWW1_SOFW2_OT</t>
  </si>
  <si>
    <t>PCD_DPWW1_SOFW2_P</t>
  </si>
  <si>
    <t>PCDWW6</t>
  </si>
  <si>
    <t xml:space="preserve">Storm Overflow - Screens </t>
  </si>
  <si>
    <t>Number of EnvAct_IMP5 compliant screens installed and operational at screen only solutions</t>
  </si>
  <si>
    <t>DPWW1.11</t>
  </si>
  <si>
    <t>PCD_DPWW1_SOFS</t>
  </si>
  <si>
    <t>PCD_DPWW1_SOFS_T</t>
  </si>
  <si>
    <t>PCD_DPWW1_SOFS_O</t>
  </si>
  <si>
    <t>PCD_DPWW1_SOFS_OT</t>
  </si>
  <si>
    <t>PCD_DPWW1_SOFS_P</t>
  </si>
  <si>
    <t xml:space="preserve">PR24CA111 Wastewater Treatment </t>
  </si>
  <si>
    <t>PCDWW7</t>
  </si>
  <si>
    <t>Treatment for chemical removal (WINEP/NEP)</t>
  </si>
  <si>
    <t>Total number of schemes with a treatment solution delivered to meet compliance</t>
  </si>
  <si>
    <t>DPWW1.12</t>
  </si>
  <si>
    <t>PCD_DPWW1_TCR1</t>
  </si>
  <si>
    <t>PCD_DPWW1_TCR1_T</t>
  </si>
  <si>
    <t>PCD_DPWW1_TCR1_O</t>
  </si>
  <si>
    <t>PCD_DPWW1_TCR1_OT</t>
  </si>
  <si>
    <t>PCD_DPWW1_TCR1_P</t>
  </si>
  <si>
    <t>Population equivalent served by schemes with a treatment solution being delivered to meet compliance</t>
  </si>
  <si>
    <t>DPWW1.13</t>
  </si>
  <si>
    <t>PCD_DPWW1_TCR2</t>
  </si>
  <si>
    <t>PCD_DPWW1_TCR2_T</t>
  </si>
  <si>
    <t>PCD_DPWW1_TCR2_O</t>
  </si>
  <si>
    <t>PCD_DPWW1_TCR2_OT</t>
  </si>
  <si>
    <t>PCD_DPWW1_TCR2_P</t>
  </si>
  <si>
    <t>PCDWW9</t>
  </si>
  <si>
    <t xml:space="preserve">Treatment for total nitrogen removal (WINEP/NEP) </t>
  </si>
  <si>
    <t>Total number of schemes delivered to meet compliance</t>
  </si>
  <si>
    <t>DPWW1.14</t>
  </si>
  <si>
    <t>PCD_DPWW1_TNR1</t>
  </si>
  <si>
    <t>PCD_DPWW1_TNR1_T</t>
  </si>
  <si>
    <t>PCD_DPWW1_TNR1_O</t>
  </si>
  <si>
    <t>PCD_DPWW1_TNR1_OT</t>
  </si>
  <si>
    <t>PCD_DPWW1_TNR1_P</t>
  </si>
  <si>
    <t>Population equivalent served by schemes delivered to meet compliance</t>
  </si>
  <si>
    <t>DPWW1.15</t>
  </si>
  <si>
    <t>PCD_DPWW1_TNR2</t>
  </si>
  <si>
    <t>PCD_DPWW1_TNR2_T</t>
  </si>
  <si>
    <t>PCD_DPWW1_TNR2_O</t>
  </si>
  <si>
    <t>PCD_DPWW1_TNR2_OT</t>
  </si>
  <si>
    <t>PCD_DPWW1_TNR2_P</t>
  </si>
  <si>
    <t>PCDWW11</t>
  </si>
  <si>
    <t>Nature based solutions for treatment for nutrients and/or sanitary determinands (WINEP/NEP)</t>
  </si>
  <si>
    <t>Total number of site treatment solutions delivered to meet compliance</t>
  </si>
  <si>
    <t>DPWW1.16</t>
  </si>
  <si>
    <t>PCD_DPWW1_NBS_SOL</t>
  </si>
  <si>
    <t>PCD_DPWW1_NBS_SOL_T</t>
  </si>
  <si>
    <t>PCD_DPWW1_NBS_SOL_O</t>
  </si>
  <si>
    <t>PCD_DPWW1_NBS_SOL_OT</t>
  </si>
  <si>
    <t>PCD_DPWW1_NBS_SOL_P</t>
  </si>
  <si>
    <t>PCDWW13a</t>
  </si>
  <si>
    <t>Catchment solutions (WINEP/NEP)</t>
  </si>
  <si>
    <t>Total number of CNB solutions delivered to meet compliance (allowance/7)</t>
  </si>
  <si>
    <t>DPWW1.17</t>
  </si>
  <si>
    <t>PCD_DPWW1_CS1</t>
  </si>
  <si>
    <t>PCD_DPWW1_CS1_T</t>
  </si>
  <si>
    <t>PCD_DPWW1_CS1_O</t>
  </si>
  <si>
    <t>PCD_DPWW1_CS1_OT</t>
  </si>
  <si>
    <t>PCD_DPWW1_CS1_P</t>
  </si>
  <si>
    <t>Total number of CP solutions delivered to meet compliance (allowance/6)</t>
  </si>
  <si>
    <t>DPWW1.18</t>
  </si>
  <si>
    <t>PCD_DPWW1_CS2</t>
  </si>
  <si>
    <t>PCD_DPWW1_CS2_T</t>
  </si>
  <si>
    <t>PCD_DPWW1_CS2_O</t>
  </si>
  <si>
    <t>PCD_DPWW1_CS2_OT</t>
  </si>
  <si>
    <t>PCD_DPWW1_CS2_P</t>
  </si>
  <si>
    <t>PCDWW14</t>
  </si>
  <si>
    <t>Microbiological treatment - bathing waters, coastal and inland (WINEP/NEP)</t>
  </si>
  <si>
    <t>Number of schemes delivered</t>
  </si>
  <si>
    <t>DPWW1.19</t>
  </si>
  <si>
    <t>PCD_DPWW1_MBT1</t>
  </si>
  <si>
    <t>PCD_DPWW1_MBT1_T</t>
  </si>
  <si>
    <t>PCD_DPWW1_MBT1_O</t>
  </si>
  <si>
    <t>PCD_DPWW1_MBT1_OT</t>
  </si>
  <si>
    <t>PCD_DPWW1_MBT1_P</t>
  </si>
  <si>
    <t>Current population equivalent served by STWs with tightened/new microbiological standards</t>
  </si>
  <si>
    <t>DPWW1.20</t>
  </si>
  <si>
    <t>PCD_DPWW1_MBT2</t>
  </si>
  <si>
    <t>PCD_DPWW1_MBT2_T</t>
  </si>
  <si>
    <t>PCD_DPWW1_MBT2_O</t>
  </si>
  <si>
    <t>PCD_DPWW1_MBT2_OT</t>
  </si>
  <si>
    <t>PCD_DPWW1_MBT2_P</t>
  </si>
  <si>
    <t>PCDWW15</t>
  </si>
  <si>
    <t>Septic tank replacements - treatment solution; (WINEP/NEP)</t>
  </si>
  <si>
    <t>Total number of septic tank replacement or flow diversion schemes delivered</t>
  </si>
  <si>
    <t>DPWW1.21</t>
  </si>
  <si>
    <t>PCD_DPWW1_STR</t>
  </si>
  <si>
    <t>PCD_DPWW1_STR_T</t>
  </si>
  <si>
    <t>PCD_DPWW1_STR_O</t>
  </si>
  <si>
    <t>PCD_DPWW1_STR_OT</t>
  </si>
  <si>
    <t>PCD_DPWW1_STR_P</t>
  </si>
  <si>
    <t>PCDWW17</t>
  </si>
  <si>
    <t>25 year environment plan; (WINEP/NEP)</t>
  </si>
  <si>
    <t>DPWW1.22</t>
  </si>
  <si>
    <t>PCD_DPWW1_25EP</t>
  </si>
  <si>
    <t>PCD_DPWW1_25EP_T</t>
  </si>
  <si>
    <t>PCD_DPWW1_25EP_O</t>
  </si>
  <si>
    <t>PCD_DPWW1_25EP_OT</t>
  </si>
  <si>
    <t>PCD_DPWW1_25EP_P</t>
  </si>
  <si>
    <t>PR24CA112 Wastewater Other WINEP</t>
  </si>
  <si>
    <t>PCDWW18</t>
  </si>
  <si>
    <t>WINEP Investigations (wastewater)</t>
  </si>
  <si>
    <t>Number of satisfactorily completed WINEP / NEP investigations - all categories</t>
  </si>
  <si>
    <t>DPWW1.23</t>
  </si>
  <si>
    <t>PCD_DPWW1_WINIVG</t>
  </si>
  <si>
    <t>PCD_DPWW1_WINIVG_T</t>
  </si>
  <si>
    <t>PCD_DPWW1_WINIVG_O</t>
  </si>
  <si>
    <t>PCD_DPWW1_WINIVG_OT</t>
  </si>
  <si>
    <t>PCD_DPWW1_WINIVG_P</t>
  </si>
  <si>
    <t>PCDWW23a</t>
  </si>
  <si>
    <t>Advanced WINEP</t>
  </si>
  <si>
    <t>Number of restoration plans developed and designed</t>
  </si>
  <si>
    <t>DPWW1.24</t>
  </si>
  <si>
    <t>PCD_DPWW1_ADWIN1</t>
  </si>
  <si>
    <t>PCD_DPWW1_ADWIN1_T</t>
  </si>
  <si>
    <t>PCD_DPWW1_ADWIN1_O</t>
  </si>
  <si>
    <t>PCD_DPWW1_ADWIN1_OT</t>
  </si>
  <si>
    <t>PCD_DPWW1_ADWIN1_P</t>
  </si>
  <si>
    <t>Partnership funding</t>
  </si>
  <si>
    <t>DPWW1.25</t>
  </si>
  <si>
    <t>PCD_DPWW1_ADWIN2</t>
  </si>
  <si>
    <t>PCD_DPWW1_ADWIN2_T</t>
  </si>
  <si>
    <t>PCD_DPWW1_ADWIN2_O</t>
  </si>
  <si>
    <t>PCD_DPWW1_ADWIN2_OT</t>
  </si>
  <si>
    <t>PCD_DPWW1_ADWIN2_P</t>
  </si>
  <si>
    <t>PCDWW23b</t>
  </si>
  <si>
    <t>Equivalent storage avoided</t>
  </si>
  <si>
    <t>m3</t>
  </si>
  <si>
    <t>DPWW1.26</t>
  </si>
  <si>
    <t>PCD_DPWW1_ADWIN3</t>
  </si>
  <si>
    <t>PCD_DPWW1_ADWIN3_T</t>
  </si>
  <si>
    <t>PCD_DPWW1_ADWIN3_O</t>
  </si>
  <si>
    <t>PCD_DPWW1_ADWIN3_OT</t>
  </si>
  <si>
    <t>PCD_DPWW1_ADWIN3_P</t>
  </si>
  <si>
    <t xml:space="preserve">PR24CA114 Wastewater Bioresources </t>
  </si>
  <si>
    <t>PCDWW24a</t>
  </si>
  <si>
    <t>Sludge storage -Tanks</t>
  </si>
  <si>
    <t>Volume of Sludge Storage delivered</t>
  </si>
  <si>
    <t>DPWW1.27</t>
  </si>
  <si>
    <t>PCD_DPWW1_SSTT</t>
  </si>
  <si>
    <t>PCD_DPWW1_SSTT_T</t>
  </si>
  <si>
    <t>PCD_DPWW1_SSTT_O</t>
  </si>
  <si>
    <t>PCD_DPWW1_SSTT_OT</t>
  </si>
  <si>
    <t>PCD_DPWW1_SSTT_P</t>
  </si>
  <si>
    <t>PCDWW24b</t>
  </si>
  <si>
    <t>Sludge storage (cake pads)</t>
  </si>
  <si>
    <t>Sludge Storage area delivered</t>
  </si>
  <si>
    <t>m2</t>
  </si>
  <si>
    <t>DPWW1.28</t>
  </si>
  <si>
    <t>PCD_DPWW1_SSCP</t>
  </si>
  <si>
    <t>PCD_DPWW1_SSCP_T</t>
  </si>
  <si>
    <t>PCD_DPWW1_SSCP_O</t>
  </si>
  <si>
    <t>PCD_DPWW1_SSCP_OT</t>
  </si>
  <si>
    <t>PCD_DPWW1_SSCP_P</t>
  </si>
  <si>
    <t>PCDWW25a</t>
  </si>
  <si>
    <t xml:space="preserve">Sludge thickening and dewatering </t>
  </si>
  <si>
    <t xml:space="preserve">Tonnes of dry solids/ year </t>
  </si>
  <si>
    <t>ttds/yr</t>
  </si>
  <si>
    <t>DPWW1.29</t>
  </si>
  <si>
    <t>PCD_DPWW1_STDW</t>
  </si>
  <si>
    <t>PCD_DPWW1_STDW_T</t>
  </si>
  <si>
    <t>PCD_DPWW1_STDW_O</t>
  </si>
  <si>
    <t>PCD_DPWW1_STDW_OT</t>
  </si>
  <si>
    <t>PCD_DPWW1_STDW_P</t>
  </si>
  <si>
    <t>PCDWW25b</t>
  </si>
  <si>
    <t>Sludge treatment (Other)</t>
  </si>
  <si>
    <t>Sludge throughput Dryer/Pelletiser installed plant capacity</t>
  </si>
  <si>
    <t>DPWW1.30</t>
  </si>
  <si>
    <t>PCD_DPWW1_STOTH1</t>
  </si>
  <si>
    <t>PCD_DPWW1_STOTH1_T</t>
  </si>
  <si>
    <t>PCD_DPWW1_STOTH1_O</t>
  </si>
  <si>
    <t>PCD_DPWW1_STOTH1_OT</t>
  </si>
  <si>
    <t>PCD_DPWW1_STOTH1_P</t>
  </si>
  <si>
    <t>Sludge Throughput P Recovery installed plant capacity</t>
  </si>
  <si>
    <t>000m3/month</t>
  </si>
  <si>
    <t>DPWW1.31</t>
  </si>
  <si>
    <t>PCD_DPWW1_STOTH2</t>
  </si>
  <si>
    <t>PCD_DPWW1_STOTH2_T</t>
  </si>
  <si>
    <t>PCD_DPWW1_STOTH2_O</t>
  </si>
  <si>
    <t>PCD_DPWW1_STOTH2_OT</t>
  </si>
  <si>
    <t>PCD_DPWW1_STOTH2_P</t>
  </si>
  <si>
    <t>PCDWW30</t>
  </si>
  <si>
    <t>Bioresources - IED and Reg changes</t>
  </si>
  <si>
    <t>Number of sites achieving IED compliance</t>
  </si>
  <si>
    <t>DPWW1.32</t>
  </si>
  <si>
    <t>PCD_DPWW1_BIO_IED</t>
  </si>
  <si>
    <t>PCD_DPWW1_BIO_IED_T</t>
  </si>
  <si>
    <t>PCD_DPWW1_BIO_IED_O</t>
  </si>
  <si>
    <t>PCD_DPWW1_BIO_IED_OT</t>
  </si>
  <si>
    <t>PCD_DPWW1_BIO_IED_P</t>
  </si>
  <si>
    <t xml:space="preserve">PR24CA116 Wastewater Other </t>
  </si>
  <si>
    <t>Climate change uplift</t>
  </si>
  <si>
    <t>Spend on schemes for power and flood resilience delivered:</t>
  </si>
  <si>
    <t>DPWW1.33</t>
  </si>
  <si>
    <t>PCD_DPWW1_CCUP</t>
  </si>
  <si>
    <t>PCD_DPWW1_CCUP_T</t>
  </si>
  <si>
    <t>PCD_DPWW1_CCUP_O</t>
  </si>
  <si>
    <t>PCD_DPWW1_CCUP_OT</t>
  </si>
  <si>
    <t>PCD_DPWW1_CCUP_P</t>
  </si>
  <si>
    <t>PCDWW32b</t>
  </si>
  <si>
    <t>Coastal Erosion Risk</t>
  </si>
  <si>
    <t>Crosby Rising Main</t>
  </si>
  <si>
    <t>DPWW1.34</t>
  </si>
  <si>
    <t>PCD_DPWW1_CER1</t>
  </si>
  <si>
    <t>PCD_DPWW1_CER1_T</t>
  </si>
  <si>
    <t>PCD_DPWW1_CER1_O</t>
  </si>
  <si>
    <t>PCD_DPWW1_CER1_OT</t>
  </si>
  <si>
    <t>PCD_DPWW1_CER1_P</t>
  </si>
  <si>
    <t>Halcroft Cottages Sewer</t>
  </si>
  <si>
    <t>DPWW1.35</t>
  </si>
  <si>
    <t>PCD_DPWW1_CER2</t>
  </si>
  <si>
    <t>PCD_DPWW1_CER2_T</t>
  </si>
  <si>
    <t>PCD_DPWW1_CER2_O</t>
  </si>
  <si>
    <t>PCD_DPWW1_CER2_OT</t>
  </si>
  <si>
    <t>PCD_DPWW1_CER2_P</t>
  </si>
  <si>
    <t>London Road Terrace Sewer</t>
  </si>
  <si>
    <t>DPWW1.36</t>
  </si>
  <si>
    <t>PCD_DPWW1_CER3</t>
  </si>
  <si>
    <t>PCD_DPWW1_CER3_T</t>
  </si>
  <si>
    <t>PCD_DPWW1_CER3_O</t>
  </si>
  <si>
    <t>PCD_DPWW1_CER3_OT</t>
  </si>
  <si>
    <t>PCD_DPWW1_CER3_P</t>
  </si>
  <si>
    <t>Rhodes Business Park Sewer</t>
  </si>
  <si>
    <t>DPWW1.37</t>
  </si>
  <si>
    <t>PCD_DPWW1_CER4</t>
  </si>
  <si>
    <t>PCD_DPWW1_CER4_T</t>
  </si>
  <si>
    <t>PCD_DPWW1_CER4_O</t>
  </si>
  <si>
    <t>PCD_DPWW1_CER4_OT</t>
  </si>
  <si>
    <t>PCD_DPWW1_CER4_P</t>
  </si>
  <si>
    <t>Leyland WwTW</t>
  </si>
  <si>
    <t>DPWW1.38</t>
  </si>
  <si>
    <t>PCD_DPWW1_CER5</t>
  </si>
  <si>
    <t>PCD_DPWW1_CER5_T</t>
  </si>
  <si>
    <t>PCD_DPWW1_CER5_O</t>
  </si>
  <si>
    <t>PCD_DPWW1_CER5_OT</t>
  </si>
  <si>
    <t>PCD_DPWW1_CER5_P</t>
  </si>
  <si>
    <t>Bowdon WwTW</t>
  </si>
  <si>
    <t>DPWW1.39</t>
  </si>
  <si>
    <t>PCD_DPWW1_CER6</t>
  </si>
  <si>
    <t>PCD_DPWW1_CER6_T</t>
  </si>
  <si>
    <t>PCD_DPWW1_CER6_O</t>
  </si>
  <si>
    <t>PCD_DPWW1_CER6_OT</t>
  </si>
  <si>
    <t>PCD_DPWW1_CER6_P</t>
  </si>
  <si>
    <t>PCDWW32d</t>
  </si>
  <si>
    <t>Infiltration</t>
  </si>
  <si>
    <t>Total length (in metre) of sewer effectively sealed / lined</t>
  </si>
  <si>
    <t>m</t>
  </si>
  <si>
    <t>DPWW1.40</t>
  </si>
  <si>
    <t>PCD_DPWW1_INF</t>
  </si>
  <si>
    <t>PCD_DPWW1_INF_T</t>
  </si>
  <si>
    <t>PCD_DPWW1_INF_O</t>
  </si>
  <si>
    <t>PCD_DPWW1_INF_OT</t>
  </si>
  <si>
    <t>PCD_DPWW1_INF_P</t>
  </si>
  <si>
    <t>PCDWW32e</t>
  </si>
  <si>
    <t>WW Partnership Funding</t>
  </si>
  <si>
    <t>spend on schemes for power and flood resilience delivered:</t>
  </si>
  <si>
    <t>DPWW1.41</t>
  </si>
  <si>
    <t>PCD_DPWW1_WWPF1</t>
  </si>
  <si>
    <t>PCD_DPWW1_WWPF1_T</t>
  </si>
  <si>
    <t>PCD_DPWW1_WWPF1_O</t>
  </si>
  <si>
    <t>PCD_DPWW1_WWPF1_OT</t>
  </si>
  <si>
    <t>PCD_DPWW1_WWPF1_P</t>
  </si>
  <si>
    <t>Minimum number of schemes delivered</t>
  </si>
  <si>
    <t>DPWW1.42</t>
  </si>
  <si>
    <t>PCD_DPWW1_WWPF2</t>
  </si>
  <si>
    <t>PCD_DPWW1_WWPF2_T</t>
  </si>
  <si>
    <t>PCD_DPWW1_WWPF2_O</t>
  </si>
  <si>
    <t>PCD_DPWW1_WWPF2_OT</t>
  </si>
  <si>
    <t>PCD_DPWW1_WWPF2_P</t>
  </si>
  <si>
    <t>PCDWW32f</t>
  </si>
  <si>
    <t>Rainwater management</t>
  </si>
  <si>
    <t>Total storage volume provided via SuDS solutions</t>
  </si>
  <si>
    <t>Cubic metre</t>
  </si>
  <si>
    <t>DPWW1.43</t>
  </si>
  <si>
    <t>PCD_DPWW1_RRM1</t>
  </si>
  <si>
    <t>PCD_DPWW1_RRM1_T</t>
  </si>
  <si>
    <t>PCD_DPWW1_RRM1_O</t>
  </si>
  <si>
    <t>PCD_DPWW1_RRM1_OT</t>
  </si>
  <si>
    <t>PCD_DPWW1_RRM1_P</t>
  </si>
  <si>
    <t>Completion of named schemes</t>
  </si>
  <si>
    <t>DPWW1.44</t>
  </si>
  <si>
    <t>PCD_DPWW1_RRM2</t>
  </si>
  <si>
    <t>PCD_DPWW1_RRM2_T</t>
  </si>
  <si>
    <t>PCD_DPWW1_RRM2_O</t>
  </si>
  <si>
    <t>PCD_DPWW1_RRM2_OT</t>
  </si>
  <si>
    <t>PCD_DPWW1_RRM2_P</t>
  </si>
  <si>
    <t>PCDWW32g</t>
  </si>
  <si>
    <t>Flood and power</t>
  </si>
  <si>
    <t>Flooding resilience scheme unit rate</t>
  </si>
  <si>
    <t>DPWW1.45</t>
  </si>
  <si>
    <t>PCD_DPWW1_FP2</t>
  </si>
  <si>
    <t>PCD_DPWW1_FP2_T</t>
  </si>
  <si>
    <t>PCD_DPWW1_FP2_O</t>
  </si>
  <si>
    <t>PCD_DPWW1_FP2_OT</t>
  </si>
  <si>
    <t>PCD_DPWW1_FP2_P</t>
  </si>
  <si>
    <t>Power resilience scheme unit rate</t>
  </si>
  <si>
    <t>DPWW1.46</t>
  </si>
  <si>
    <t>PCD_DPWW1_FP3</t>
  </si>
  <si>
    <t>PCD_DPWW1_FP3_T</t>
  </si>
  <si>
    <t>PCD_DPWW1_FP3_O</t>
  </si>
  <si>
    <t>PCD_DPWW1_FP3_OT</t>
  </si>
  <si>
    <t>PCD_DPWW1_FP3_P</t>
  </si>
  <si>
    <t>PCDWW29</t>
  </si>
  <si>
    <t xml:space="preserve">First time sewerage </t>
  </si>
  <si>
    <t>Number of connected properties served by S101A schemes</t>
  </si>
  <si>
    <t>DPWW1.47</t>
  </si>
  <si>
    <t>PCD_DPWW1_FTS</t>
  </si>
  <si>
    <t>PCD_DPWW1_FTS_T</t>
  </si>
  <si>
    <t>PCD_DPWW1_FTS_O</t>
  </si>
  <si>
    <t>PCD_DPWW1_FTS_OT</t>
  </si>
  <si>
    <t>PCD_DPWW1_FTS_P</t>
  </si>
  <si>
    <t>PR24CA117 WINEP and GER Carryover</t>
  </si>
  <si>
    <t>PCDWW36</t>
  </si>
  <si>
    <t>PR19 Green recovery carryover</t>
  </si>
  <si>
    <t>Storage in the network close to Nuttall Road combined sewer overflow</t>
  </si>
  <si>
    <t>DPWW1.48</t>
  </si>
  <si>
    <t>PCD_DPWW1_GRC1</t>
  </si>
  <si>
    <t>PCD_DPWW1_GRC1_T</t>
  </si>
  <si>
    <t>PCD_DPWW1_GRC1_O</t>
  </si>
  <si>
    <t>PCD_DPWW1_GRC1_OT</t>
  </si>
  <si>
    <t>PCD_DPWW1_GRC1_P</t>
  </si>
  <si>
    <t xml:space="preserve">Storm tank capacity at Bury wastewater treatment works  </t>
  </si>
  <si>
    <t>DPWW1.49</t>
  </si>
  <si>
    <t>PCD_DPWW1_GRC2</t>
  </si>
  <si>
    <t>PCD_DPWW1_GRC2_T</t>
  </si>
  <si>
    <t>PCD_DPWW1_GRC2_O</t>
  </si>
  <si>
    <t>PCD_DPWW1_GRC2_OT</t>
  </si>
  <si>
    <t>PCD_DPWW1_GRC2_P</t>
  </si>
  <si>
    <t>PR24CA113 Wastewater scheme level PCDs</t>
  </si>
  <si>
    <t>PCDWW5</t>
  </si>
  <si>
    <t>Storm overflows</t>
  </si>
  <si>
    <t>Equivalent storage</t>
  </si>
  <si>
    <t>DPWW1.50</t>
  </si>
  <si>
    <t>PCD_DPWW1_SOFES</t>
  </si>
  <si>
    <t>PCD_DPWW1_SOFES_T</t>
  </si>
  <si>
    <t>PCD_DPWW1_SOFES_O</t>
  </si>
  <si>
    <t>PCD_DPWW1_SOFES_OT</t>
  </si>
  <si>
    <t>PCD_DPWW1_SOFES_P</t>
  </si>
  <si>
    <t>PCDWW4</t>
  </si>
  <si>
    <t>Flow to Full Treatment</t>
  </si>
  <si>
    <t>litres per second</t>
  </si>
  <si>
    <t>l/s</t>
  </si>
  <si>
    <t>DPWW1.51</t>
  </si>
  <si>
    <t>PCD_DPWW1_FTFT</t>
  </si>
  <si>
    <t>PCD_DPWW1_FTFT_T</t>
  </si>
  <si>
    <t>PCD_DPWW1_FTFT_O</t>
  </si>
  <si>
    <t>PCD_DPWW1_FTFT_OT</t>
  </si>
  <si>
    <t>PCD_DPWW1_FTFT_P</t>
  </si>
  <si>
    <t>PCDWW10</t>
  </si>
  <si>
    <t>P-removal</t>
  </si>
  <si>
    <t>Population equivalent served</t>
  </si>
  <si>
    <t>000s</t>
  </si>
  <si>
    <t>DPWW1.52</t>
  </si>
  <si>
    <t>PCD_DPWW1_PRMVL</t>
  </si>
  <si>
    <t>PCD_DPWW1_PRMVL_T</t>
  </si>
  <si>
    <t>PCD_DPWW1_PRMVL_O</t>
  </si>
  <si>
    <t>PCD_DPWW1_PRMVL_OT</t>
  </si>
  <si>
    <t>PCD_DPWW1_PRMVL_P</t>
  </si>
  <si>
    <t>PCDWW27</t>
  </si>
  <si>
    <t>Growth to Sewerage Treatment Works</t>
  </si>
  <si>
    <t>Added Process Capacity in PE</t>
  </si>
  <si>
    <t>DPWW1.53</t>
  </si>
  <si>
    <t>PCD_DPWW1_GSTW</t>
  </si>
  <si>
    <t>PCD_DPWW1_GSTW_T</t>
  </si>
  <si>
    <t>PCD_DPWW1_GSTW_O</t>
  </si>
  <si>
    <t>PCD_DPWW1_GSTW_OT</t>
  </si>
  <si>
    <t>PCD_DPWW1_GSTW_P</t>
  </si>
  <si>
    <t>PCDWW12</t>
  </si>
  <si>
    <t>Treatment for tightening of sanitary parameters</t>
  </si>
  <si>
    <t>DPWW1.54</t>
  </si>
  <si>
    <t>PCD_DPWW1_TTSP</t>
  </si>
  <si>
    <t>PCD_DPWW1_TTSP_T</t>
  </si>
  <si>
    <t>PCD_DPWW1_TTSP_O</t>
  </si>
  <si>
    <t>PCD_DPWW1_TTSP_OT</t>
  </si>
  <si>
    <t>PCD_DPWW1_TTSP_P</t>
  </si>
  <si>
    <t>PCDWW35</t>
  </si>
  <si>
    <t>PR19 WINEP Carryover actions</t>
  </si>
  <si>
    <t>DPWW1.55</t>
  </si>
  <si>
    <t>PCD_DPWW1_PR19WINCA</t>
  </si>
  <si>
    <t>PCD_DPWW1_PR19WINCA_T</t>
  </si>
  <si>
    <t>PCD_DPWW1_PR19WINCA_O</t>
  </si>
  <si>
    <t>PCD_DPWW1_PR19WINCA_OT</t>
  </si>
  <si>
    <t>PCD_DPWW1_PR19WINCA_P</t>
  </si>
  <si>
    <t>DPWW1.56</t>
  </si>
  <si>
    <t>PCD_DPWW1_GGR1</t>
  </si>
  <si>
    <t>PCD_DPWW1_GGR1_T</t>
  </si>
  <si>
    <t>PCD_DPWW1_GGR1_O</t>
  </si>
  <si>
    <t>PCD_DPWW1_GGR1_OT</t>
  </si>
  <si>
    <t>PCD_DPWW1_GGR1_P</t>
  </si>
  <si>
    <t>Number of sites</t>
  </si>
  <si>
    <t>DPWW1.57</t>
  </si>
  <si>
    <t>PCD_DPWW1_GGR2</t>
  </si>
  <si>
    <t>PCD_DPWW1_GGR2_T</t>
  </si>
  <si>
    <t>PCD_DPWW1_GGR2_O</t>
  </si>
  <si>
    <t>PCD_DPWW1_GGR2_OT</t>
  </si>
  <si>
    <t>PCD_DPWW1_GGR2_P</t>
  </si>
  <si>
    <t xml:space="preserve">Enhancement PCD Expenditure - Water - Progamme Level  </t>
  </si>
  <si>
    <t>_NP</t>
  </si>
  <si>
    <t>_T</t>
  </si>
  <si>
    <t>_OT</t>
  </si>
  <si>
    <t>_P</t>
  </si>
  <si>
    <t>Non delivery PCD payment (£m/Driver) in 2022-23 CPIH prices</t>
  </si>
  <si>
    <t>PCD Total Expenditure (Cumulative) - Allowance (£m)</t>
  </si>
  <si>
    <t>Total Expenditure by 2029-30 (Allowance)</t>
  </si>
  <si>
    <t>Total Expenditure by 2034-35 (Allowance)</t>
  </si>
  <si>
    <t>PCD Total Expenditure (Cumulative) - Outturn &amp; Forecast (£m)</t>
  </si>
  <si>
    <t>Total Expenditure by 2029-30 (Outturn &amp; Forecast)</t>
  </si>
  <si>
    <t>Total Expenditure by 2034-35 (Outturn &amp; Forecast)</t>
  </si>
  <si>
    <t>Performance (Expenditure)</t>
  </si>
  <si>
    <t>Forecast total expenditure as a percentage of allowed total expenditure in 2029-30 (%)</t>
  </si>
  <si>
    <t>Forecast total expenditure as a percentage of allowed total expenditure in 2034-35 (%)</t>
  </si>
  <si>
    <t>2025-30</t>
  </si>
  <si>
    <t>£m</t>
  </si>
  <si>
    <t>DPW2.1</t>
  </si>
  <si>
    <t>PCD_DPW2_BIOCON1_NP</t>
  </si>
  <si>
    <t>PCD_DPW2_BIOCON1</t>
  </si>
  <si>
    <t>PCD_DPW2_BIOCON1_T</t>
  </si>
  <si>
    <t>PCD_DPW2_BIOCON1_O</t>
  </si>
  <si>
    <t>PCD_DPW2_BIOCON1_OT</t>
  </si>
  <si>
    <t>PCD_DPW2_BIOCON1_P</t>
  </si>
  <si>
    <t>DPW2.2</t>
  </si>
  <si>
    <t>PCD_DPW2_BIOCON2_NP</t>
  </si>
  <si>
    <t>PCD_DPW2_BIOCON2</t>
  </si>
  <si>
    <t>PCD_DPW2_BIOCON2_T</t>
  </si>
  <si>
    <t>PCD_DPW2_BIOCON2_O</t>
  </si>
  <si>
    <t>PCD_DPW2_BIOCON2_OT</t>
  </si>
  <si>
    <t>PCD_DPW2_BIOCON2_P</t>
  </si>
  <si>
    <t>DPW2.3</t>
  </si>
  <si>
    <t>PCD_DPW2_DWPA_NP</t>
  </si>
  <si>
    <t>PCD_DPW2_DWPA</t>
  </si>
  <si>
    <t>PCD_DPW2_DWPA_T</t>
  </si>
  <si>
    <t>PCD_DPW2_DWPA_O</t>
  </si>
  <si>
    <t>PCD_DPW2_DWPA_OT</t>
  </si>
  <si>
    <t>PCD_DPW2_DWPA_P</t>
  </si>
  <si>
    <t>DPW2.4</t>
  </si>
  <si>
    <t>PCD_DPW2_WFDI_NP</t>
  </si>
  <si>
    <t>PCD_DPW2_WFDI</t>
  </si>
  <si>
    <t>PCD_DPW2_WFDI_T</t>
  </si>
  <si>
    <t>PCD_DPW2_WFDI_O</t>
  </si>
  <si>
    <t>PCD_DPW2_WFDI_OT</t>
  </si>
  <si>
    <t>PCD_DPW2_WFDI_P</t>
  </si>
  <si>
    <t>DPW2.5</t>
  </si>
  <si>
    <t>PCD_DPW2_WFDA_NP</t>
  </si>
  <si>
    <t>PCD_DPW2_WFDA</t>
  </si>
  <si>
    <t>PCD_DPW2_WFDA_T</t>
  </si>
  <si>
    <t>PCD_DPW2_WFDA_O</t>
  </si>
  <si>
    <t>PCD_DPW2_WFDA_OT</t>
  </si>
  <si>
    <t>PCD_DPW2_WFDA_P</t>
  </si>
  <si>
    <t>DPW2.6</t>
  </si>
  <si>
    <t>PCD_DPW2_WIVG_NP</t>
  </si>
  <si>
    <t>PCD_DPW2_WIVG</t>
  </si>
  <si>
    <t>PCD_DPW2_WIVG_T</t>
  </si>
  <si>
    <t>PCD_DPW2_WIVG_O</t>
  </si>
  <si>
    <t>PCD_DPW2_WIVG_OT</t>
  </si>
  <si>
    <t>PCD_DPW2_WIVG_P</t>
  </si>
  <si>
    <t>DPW2.7</t>
  </si>
  <si>
    <t>PCD_DPW2_RWD_NP</t>
  </si>
  <si>
    <t>PCD_DPW2_RWD</t>
  </si>
  <si>
    <t>PCD_DPW2_RWD_T</t>
  </si>
  <si>
    <t>PCD_DPW2_RWD_O</t>
  </si>
  <si>
    <t>PCD_DPW2_RWD_OT</t>
  </si>
  <si>
    <t>PCD_DPW2_RWD_P</t>
  </si>
  <si>
    <t>DPW2.8</t>
  </si>
  <si>
    <t>PCD_DPW2_LEAD1_NP</t>
  </si>
  <si>
    <t>PCD_DPW2_LEAD1</t>
  </si>
  <si>
    <t>PCD_DPW2_LEAD1_T</t>
  </si>
  <si>
    <t>PCD_DPW2_LEAD1_O</t>
  </si>
  <si>
    <t>PCD_DPW2_LEAD1_OT</t>
  </si>
  <si>
    <t>PCD_DPW2_LEAD1_P</t>
  </si>
  <si>
    <t>DPW2.9</t>
  </si>
  <si>
    <t>PCD_DPW2_LEAD2_NP</t>
  </si>
  <si>
    <t>PCD_DPW2_LEAD2</t>
  </si>
  <si>
    <t>PCD_DPW2_LEAD2_T</t>
  </si>
  <si>
    <t>PCD_DPW2_LEAD2_O</t>
  </si>
  <si>
    <t>PCD_DPW2_LEAD2_OT</t>
  </si>
  <si>
    <t>PCD_DPW2_LEAD2_P</t>
  </si>
  <si>
    <t>DPW2.10</t>
  </si>
  <si>
    <t>PCD_DPW2_LEAD3_NP</t>
  </si>
  <si>
    <t>PCD_DPW2_LEAD3</t>
  </si>
  <si>
    <t>PCD_DPW2_LEAD3_T</t>
  </si>
  <si>
    <t>PCD_DPW2_LEAD3_O</t>
  </si>
  <si>
    <t>PCD_DPW2_LEAD3_OT</t>
  </si>
  <si>
    <t>PCD_DPW2_LEAD3_P</t>
  </si>
  <si>
    <t>DPW2.11</t>
  </si>
  <si>
    <t>PCD_DPW2_LEAD4_NP</t>
  </si>
  <si>
    <t>PCD_DPW2_LEAD4</t>
  </si>
  <si>
    <t>PCD_DPW2_LEAD4_T</t>
  </si>
  <si>
    <t>PCD_DPW2_LEAD4_O</t>
  </si>
  <si>
    <t>PCD_DPW2_LEAD4_OT</t>
  </si>
  <si>
    <t>PCD_DPW2_LEAD4_P</t>
  </si>
  <si>
    <t>DPW2.12</t>
  </si>
  <si>
    <t>PCD_DPW2_LEAD5_NP</t>
  </si>
  <si>
    <t>PCD_DPW2_LEAD5</t>
  </si>
  <si>
    <t>PCD_DPW2_LEAD5_T</t>
  </si>
  <si>
    <t>PCD_DPW2_LEAD5_O</t>
  </si>
  <si>
    <t>PCD_DPW2_LEAD5_OT</t>
  </si>
  <si>
    <t>PCD_DPW2_LEAD5_P</t>
  </si>
  <si>
    <t>DPW2.13</t>
  </si>
  <si>
    <t>PCD_DPW2_WRESUP_NP</t>
  </si>
  <si>
    <t>PCD_DPW2_WRESUP</t>
  </si>
  <si>
    <t>PCD_DPW2_WRESUP_T</t>
  </si>
  <si>
    <t>PCD_DPW2_WRESUP_O</t>
  </si>
  <si>
    <t>PCD_DPW2_WRESUP_OT</t>
  </si>
  <si>
    <t>PCD_DPW2_WRESUP_P</t>
  </si>
  <si>
    <t>DPW2.14</t>
  </si>
  <si>
    <t>PCD_DPW2_MTR1_NP</t>
  </si>
  <si>
    <t>PCD_DPW2_MTR1</t>
  </si>
  <si>
    <t>PCD_DPW2_MTR1_T</t>
  </si>
  <si>
    <t>PCD_DPW2_MTR1_O</t>
  </si>
  <si>
    <t>PCD_DPW2_MTR1_OT</t>
  </si>
  <si>
    <t>PCD_DPW2_MTR1_P</t>
  </si>
  <si>
    <t>DPW2.15</t>
  </si>
  <si>
    <t>PCD_DPW2_MTR2_NP</t>
  </si>
  <si>
    <t>PCD_DPW2_MTR2</t>
  </si>
  <si>
    <t>PCD_DPW2_MTR2_T</t>
  </si>
  <si>
    <t>PCD_DPW2_MTR2_O</t>
  </si>
  <si>
    <t>PCD_DPW2_MTR2_OT</t>
  </si>
  <si>
    <t>PCD_DPW2_MTR2_P</t>
  </si>
  <si>
    <t>DPW2.16</t>
  </si>
  <si>
    <t>PCD_DPW2_MTR3_NP</t>
  </si>
  <si>
    <t>PCD_DPW2_MTR3</t>
  </si>
  <si>
    <t>PCD_DPW2_MTR3_T</t>
  </si>
  <si>
    <t>PCD_DPW2_MTR3_O</t>
  </si>
  <si>
    <t>PCD_DPW2_MTR3_OT</t>
  </si>
  <si>
    <t>PCD_DPW2_MTR3_P</t>
  </si>
  <si>
    <t>DPW2.17</t>
  </si>
  <si>
    <t>PCD_DPW2_MTR4_NP</t>
  </si>
  <si>
    <t>PCD_DPW2_MTR4</t>
  </si>
  <si>
    <t>PCD_DPW2_MTR4_T</t>
  </si>
  <si>
    <t>PCD_DPW2_MTR4_O</t>
  </si>
  <si>
    <t>PCD_DPW2_MTR4_OT</t>
  </si>
  <si>
    <t>PCD_DPW2_MTR4_P</t>
  </si>
  <si>
    <t>DPW2.18</t>
  </si>
  <si>
    <t>PCD_DPW2_MTR5_NP</t>
  </si>
  <si>
    <t>PCD_DPW2_MTR5</t>
  </si>
  <si>
    <t>PCD_DPW2_MTR5_T</t>
  </si>
  <si>
    <t>PCD_DPW2_MTR5_O</t>
  </si>
  <si>
    <t>PCD_DPW2_MTR5_OT</t>
  </si>
  <si>
    <t>PCD_DPW2_MTR5_P</t>
  </si>
  <si>
    <t>DPW2.19</t>
  </si>
  <si>
    <t>PCD_DPW2_MTR6_NP</t>
  </si>
  <si>
    <t>PCD_DPW2_MTR6</t>
  </si>
  <si>
    <t>PCD_DPW2_MTR6_T</t>
  </si>
  <si>
    <t>PCD_DPW2_MTR6_O</t>
  </si>
  <si>
    <t>PCD_DPW2_MTR6_OT</t>
  </si>
  <si>
    <t>PCD_DPW2_MTR6_P</t>
  </si>
  <si>
    <t>DPW2.20</t>
  </si>
  <si>
    <t>PCD_DPW2_MTR7_NP</t>
  </si>
  <si>
    <t>PCD_DPW2_MTR7</t>
  </si>
  <si>
    <t>PCD_DPW2_MTR7_T</t>
  </si>
  <si>
    <t>PCD_DPW2_MTR7_O</t>
  </si>
  <si>
    <t>PCD_DPW2_MTR7_OT</t>
  </si>
  <si>
    <t>PCD_DPW2_MTR7_P</t>
  </si>
  <si>
    <t>DPW2.21</t>
  </si>
  <si>
    <t>PCD_DPW2_SPL1_NP</t>
  </si>
  <si>
    <t>PCD_DPW2_SPL1</t>
  </si>
  <si>
    <t>PCD_DPW2_SPL1_T</t>
  </si>
  <si>
    <t>PCD_DPW2_SPL1_O</t>
  </si>
  <si>
    <t>PCD_DPW2_SPL1_OT</t>
  </si>
  <si>
    <t>PCD_DPW2_SPL1_P</t>
  </si>
  <si>
    <t>DPW2.22</t>
  </si>
  <si>
    <t>PCD_DPW2_SPL2_NP</t>
  </si>
  <si>
    <t>PCD_DPW2_SPL2</t>
  </si>
  <si>
    <t>PCD_DPW2_SPL2_T</t>
  </si>
  <si>
    <t>PCD_DPW2_SPL2_O</t>
  </si>
  <si>
    <t>PCD_DPW2_SPL2_OT</t>
  </si>
  <si>
    <t>PCD_DPW2_SPL2_P</t>
  </si>
  <si>
    <t>DPW2.23</t>
  </si>
  <si>
    <t>PCD_DPW2_SPL3_NP</t>
  </si>
  <si>
    <t>PCD_DPW2_SPL3</t>
  </si>
  <si>
    <t>PCD_DPW2_SPL3_T</t>
  </si>
  <si>
    <t>PCD_DPW2_SPL3_O</t>
  </si>
  <si>
    <t>PCD_DPW2_SPL3_OT</t>
  </si>
  <si>
    <t>PCD_DPW2_SPL3_P</t>
  </si>
  <si>
    <t>DPW2.24</t>
  </si>
  <si>
    <t>PCD_DPW2_SPL4_NP</t>
  </si>
  <si>
    <t>PCD_DPW2_SPL4</t>
  </si>
  <si>
    <t>PCD_DPW2_SPL4_T</t>
  </si>
  <si>
    <t>PCD_DPW2_SPL4_O</t>
  </si>
  <si>
    <t>PCD_DPW2_SPL4_OT</t>
  </si>
  <si>
    <t>PCD_DPW2_SPL4_P</t>
  </si>
  <si>
    <t>DPW2.25</t>
  </si>
  <si>
    <t>PCD_DPW2_SPL5_NP</t>
  </si>
  <si>
    <t>PCD_DPW2_SPL5</t>
  </si>
  <si>
    <t>PCD_DPW2_SPL5_T</t>
  </si>
  <si>
    <t>PCD_DPW2_SPL5_O</t>
  </si>
  <si>
    <t>PCD_DPW2_SPL5_OT</t>
  </si>
  <si>
    <t>PCD_DPW2_SPL5_P</t>
  </si>
  <si>
    <t>DPW2.26</t>
  </si>
  <si>
    <t>PCD_DPW2_SPLIN1_NP</t>
  </si>
  <si>
    <t>PCD_DPW2_SPLIN1</t>
  </si>
  <si>
    <t>PCD_DPW2_SPLIN1_T</t>
  </si>
  <si>
    <t>PCD_DPW2_SPLIN1_O</t>
  </si>
  <si>
    <t>PCD_DPW2_SPLIN1_OT</t>
  </si>
  <si>
    <t>PCD_DPW2_SPLIN1_P</t>
  </si>
  <si>
    <t>DPW2.27</t>
  </si>
  <si>
    <t>PCD_DPW2_SPLIN2_NP</t>
  </si>
  <si>
    <t>PCD_DPW2_SPLIN2</t>
  </si>
  <si>
    <t>PCD_DPW2_SPLIN2_T</t>
  </si>
  <si>
    <t>PCD_DPW2_SPLIN2_O</t>
  </si>
  <si>
    <t>PCD_DPW2_SPLIN2_OT</t>
  </si>
  <si>
    <t>PCD_DPW2_SPLIN2_P</t>
  </si>
  <si>
    <t>DPW2.28</t>
  </si>
  <si>
    <t>PCD_DPW2_EFCY_NP</t>
  </si>
  <si>
    <t>PCD_DPW2_EFCY</t>
  </si>
  <si>
    <t>PCD_DPW2_EFCY_T</t>
  </si>
  <si>
    <t>PCD_DPW2_EFCY_O</t>
  </si>
  <si>
    <t>PCD_DPW2_EFCY_OT</t>
  </si>
  <si>
    <t>PCD_DPW2_EFCY_P</t>
  </si>
  <si>
    <t>DPW2.29</t>
  </si>
  <si>
    <t>PCD_DPW2_RESIN1_NP</t>
  </si>
  <si>
    <t>PCD_DPW2_RESIN1</t>
  </si>
  <si>
    <t>PCD_DPW2_RESIN1_T</t>
  </si>
  <si>
    <t>PCD_DPW2_RESIN1_O</t>
  </si>
  <si>
    <t>PCD_DPW2_RESIN1_OT</t>
  </si>
  <si>
    <t>PCD_DPW2_RESIN1_P</t>
  </si>
  <si>
    <t>DPW2.30</t>
  </si>
  <si>
    <t>PCD_DPW2_RESIN2_NP</t>
  </si>
  <si>
    <t>PCD_DPW2_RESIN2</t>
  </si>
  <si>
    <t>PCD_DPW2_RESIN2_T</t>
  </si>
  <si>
    <t>PCD_DPW2_RESIN2_O</t>
  </si>
  <si>
    <t>PCD_DPW2_RESIN2_OT</t>
  </si>
  <si>
    <t>PCD_DPW2_RESIN2_P</t>
  </si>
  <si>
    <t>DPW2.31</t>
  </si>
  <si>
    <t>PCD_DPW2_RESIN3_NP</t>
  </si>
  <si>
    <t>PCD_DPW2_RESIN3</t>
  </si>
  <si>
    <t>PCD_DPW2_RESIN3_T</t>
  </si>
  <si>
    <t>PCD_DPW2_RESIN3_O</t>
  </si>
  <si>
    <t>PCD_DPW2_RESIN3_OT</t>
  </si>
  <si>
    <t>PCD_DPW2_RESIN3_P</t>
  </si>
  <si>
    <t>DPW2.32</t>
  </si>
  <si>
    <t>PCD_DPW2_RESIN4_NP</t>
  </si>
  <si>
    <t>PCD_DPW2_RESIN4</t>
  </si>
  <si>
    <t>PCD_DPW2_RESIN4_T</t>
  </si>
  <si>
    <t>PCD_DPW2_RESIN4_O</t>
  </si>
  <si>
    <t>PCD_DPW2_RESIN4_OT</t>
  </si>
  <si>
    <t>PCD_DPW2_RESIN4_P</t>
  </si>
  <si>
    <t>DPW2.33</t>
  </si>
  <si>
    <t>PCD_DPW2_RES1_NP</t>
  </si>
  <si>
    <t>PCD_DPW2_RES1</t>
  </si>
  <si>
    <t>PCD_DPW2_RES1_T</t>
  </si>
  <si>
    <t>PCD_DPW2_RES1_O</t>
  </si>
  <si>
    <t>PCD_DPW2_RES1_OT</t>
  </si>
  <si>
    <t>PCD_DPW2_RES1_P</t>
  </si>
  <si>
    <t>DPW2.34</t>
  </si>
  <si>
    <t>PCD_DPW2_RES2_NP</t>
  </si>
  <si>
    <t>PCD_DPW2_RES2</t>
  </si>
  <si>
    <t>PCD_DPW2_RES2_T</t>
  </si>
  <si>
    <t>PCD_DPW2_RES2_O</t>
  </si>
  <si>
    <t>PCD_DPW2_RES2_OT</t>
  </si>
  <si>
    <t>PCD_DPW2_RES2_P</t>
  </si>
  <si>
    <t>DPW2.35</t>
  </si>
  <si>
    <t>PCD_DPW2_RES3_NP</t>
  </si>
  <si>
    <t>PCD_DPW2_RES3</t>
  </si>
  <si>
    <t>PCD_DPW2_RES3_T</t>
  </si>
  <si>
    <t>PCD_DPW2_RES3_O</t>
  </si>
  <si>
    <t>PCD_DPW2_RES3_OT</t>
  </si>
  <si>
    <t>PCD_DPW2_RES3_P</t>
  </si>
  <si>
    <t>DPW2.36</t>
  </si>
  <si>
    <t>PCD_DPW2_RES4_NP</t>
  </si>
  <si>
    <t>PCD_DPW2_RES4</t>
  </si>
  <si>
    <t>PCD_DPW2_RES4_T</t>
  </si>
  <si>
    <t>PCD_DPW2_RES4_O</t>
  </si>
  <si>
    <t>PCD_DPW2_RES4_OT</t>
  </si>
  <si>
    <t>PCD_DPW2_RES4_P</t>
  </si>
  <si>
    <t>DPW2.37</t>
  </si>
  <si>
    <t>PCD_DPW2_RES5_NP</t>
  </si>
  <si>
    <t>PCD_DPW2_RES5</t>
  </si>
  <si>
    <t>PCD_DPW2_RES5_T</t>
  </si>
  <si>
    <t>PCD_DPW2_RES5_O</t>
  </si>
  <si>
    <t>PCD_DPW2_RES5_OT</t>
  </si>
  <si>
    <t>PCD_DPW2_RES5_P</t>
  </si>
  <si>
    <t>DPW2.38</t>
  </si>
  <si>
    <t>PCD_DPW2_RES6_NP</t>
  </si>
  <si>
    <t>PCD_DPW2_RES6</t>
  </si>
  <si>
    <t>PCD_DPW2_RES6_T</t>
  </si>
  <si>
    <t>PCD_DPW2_RES6_O</t>
  </si>
  <si>
    <t>PCD_DPW2_RES6_OT</t>
  </si>
  <si>
    <t>PCD_DPW2_RES6_P</t>
  </si>
  <si>
    <t>DPW2.39</t>
  </si>
  <si>
    <t>PCD_DPW2_RES7_NP</t>
  </si>
  <si>
    <t>PCD_DPW2_RES7</t>
  </si>
  <si>
    <t>PCD_DPW2_RES7_T</t>
  </si>
  <si>
    <t>PCD_DPW2_RES7_O</t>
  </si>
  <si>
    <t>PCD_DPW2_RES7_OT</t>
  </si>
  <si>
    <t>PCD_DPW2_RES7_P</t>
  </si>
  <si>
    <t>Reservoirs - spend on MITIOS (Measures in the Interest of Safety)</t>
  </si>
  <si>
    <t>DPW2.40</t>
  </si>
  <si>
    <t>PCD_DPW2_RES8_NP</t>
  </si>
  <si>
    <t>PCD_DPW2_RES8</t>
  </si>
  <si>
    <t>PCD_DPW2_RES8_T</t>
  </si>
  <si>
    <t>PCD_DPW2_RES8_O</t>
  </si>
  <si>
    <t>PCD_DPW2_RES8_OT</t>
  </si>
  <si>
    <t>PCD_DPW2_RES8_P</t>
  </si>
  <si>
    <t>DPW2.41</t>
  </si>
  <si>
    <t>PCD_DPW2_CYBR_NP</t>
  </si>
  <si>
    <t>PCD_DPW2_CYBR</t>
  </si>
  <si>
    <t>PCD_DPW2_CYBR_T</t>
  </si>
  <si>
    <t>PCD_DPW2_CYBR_O</t>
  </si>
  <si>
    <t>PCD_DPW2_CYBR_OT</t>
  </si>
  <si>
    <t>PCD_DPW2_CYBR_P</t>
  </si>
  <si>
    <t>DPW2.42</t>
  </si>
  <si>
    <t>PCD_DPW2_SEMD_NP</t>
  </si>
  <si>
    <t>PCD_DPW2_SEMD</t>
  </si>
  <si>
    <t>PCD_DPW2_SEMD_T</t>
  </si>
  <si>
    <t>PCD_DPW2_SEMD_O</t>
  </si>
  <si>
    <t>PCD_DPW2_SEMD_OT</t>
  </si>
  <si>
    <t>PCD_DPW2_SEMD_P</t>
  </si>
  <si>
    <t>DPW2.43</t>
  </si>
  <si>
    <t>PCD_DPW2_GGR_NP</t>
  </si>
  <si>
    <t>PCD_DPW2_GGR</t>
  </si>
  <si>
    <t>PCD_DPW2_GGR_T</t>
  </si>
  <si>
    <t>PCD_DPW2_GGR_O</t>
  </si>
  <si>
    <t>PCD_DPW2_GGR_OT</t>
  </si>
  <si>
    <t>PCD_DPW2_GGR_P</t>
  </si>
  <si>
    <t>NONPCD1</t>
  </si>
  <si>
    <t>Total other non - PCD enhancement water expenditure, totex</t>
  </si>
  <si>
    <t>DPW2.44</t>
  </si>
  <si>
    <t>PCD_DPW2_NONPCD1_NP</t>
  </si>
  <si>
    <t>PCD_DPW2_NONPCD1</t>
  </si>
  <si>
    <t>PCD_DPW2_NONPCD1_T</t>
  </si>
  <si>
    <t>PCD_DPW2_NONPCD1_O</t>
  </si>
  <si>
    <t>PCD_DPW2_NONPCD1_OT</t>
  </si>
  <si>
    <t>PCD_DPW2_NONPCD1_P</t>
  </si>
  <si>
    <t>NONPCD2</t>
  </si>
  <si>
    <t>Total PCD and non - PCD enhancement expenditure; water totex</t>
  </si>
  <si>
    <t>DPW2.45</t>
  </si>
  <si>
    <t>PCD_DPW2_NONPCD2_NP</t>
  </si>
  <si>
    <t>PCD_DPW2_NONPCD2</t>
  </si>
  <si>
    <t>PCD_DPW2_NONPCD2_T</t>
  </si>
  <si>
    <t>PCD_DPW2_NONPCD2_O</t>
  </si>
  <si>
    <t>PCD_DPW2_NONPCD2_OT</t>
  </si>
  <si>
    <t>PCD_DPW2_NONPCD2_P</t>
  </si>
  <si>
    <t xml:space="preserve">Enhancement PCD expenditure - wastewater - Programme level  </t>
  </si>
  <si>
    <t>Non delivery PCD payment (£m/Driver) in 2022-23 prices</t>
  </si>
  <si>
    <t>DPWW2.1</t>
  </si>
  <si>
    <t>PCD_DPWW2_FMS_NP</t>
  </si>
  <si>
    <t>PCD_DPWW2_FMS</t>
  </si>
  <si>
    <t>PCD_DPWW2_FMS_T</t>
  </si>
  <si>
    <t>PCD_DPWW2_FMS_O</t>
  </si>
  <si>
    <t>PCD_DPWW2_FMS_OT</t>
  </si>
  <si>
    <t>PCD_DPWW2_FMS_P</t>
  </si>
  <si>
    <t>DPWW2.2</t>
  </si>
  <si>
    <t>PCD_DPWW2_FMC_NP</t>
  </si>
  <si>
    <t>PCD_DPWW2_FMC</t>
  </si>
  <si>
    <t>PCD_DPWW2_FMC_T</t>
  </si>
  <si>
    <t>PCD_DPWW2_FMC_O</t>
  </si>
  <si>
    <t>PCD_DPWW2_FMC_OT</t>
  </si>
  <si>
    <t>PCD_DPWW2_FMC_P</t>
  </si>
  <si>
    <t>DPWW2.3</t>
  </si>
  <si>
    <t>PCD_DPWW2_CWQM_NP</t>
  </si>
  <si>
    <t>PCD_DPWW2_CWQM</t>
  </si>
  <si>
    <t>PCD_DPWW2_CWQM_T</t>
  </si>
  <si>
    <t>PCD_DPWW2_CWQM_O</t>
  </si>
  <si>
    <t>PCD_DPWW2_CWQM_OT</t>
  </si>
  <si>
    <t>PCD_DPWW2_CWQM_P</t>
  </si>
  <si>
    <t>DPWW2.4</t>
  </si>
  <si>
    <t>PCD_DPWW2_SPSO1_NP</t>
  </si>
  <si>
    <t>PCD_DPWW2_SPSO1</t>
  </si>
  <si>
    <t>PCD_DPWW2_SPSO1_T</t>
  </si>
  <si>
    <t>PCD_DPWW2_SPSO1_O</t>
  </si>
  <si>
    <t>PCD_DPWW2_SPSO1_OT</t>
  </si>
  <si>
    <t>PCD_DPWW2_SPSO1_P</t>
  </si>
  <si>
    <t>DPWW2.5</t>
  </si>
  <si>
    <t>PCD_DPWW2_SPSO2_NP</t>
  </si>
  <si>
    <t>PCD_DPWW2_SPSO2</t>
  </si>
  <si>
    <t>PCD_DPWW2_SPSO2_T</t>
  </si>
  <si>
    <t>PCD_DPWW2_SPSO2_O</t>
  </si>
  <si>
    <t>PCD_DPWW2_SPSO2_OT</t>
  </si>
  <si>
    <t>PCD_DPWW2_SPSO2_P</t>
  </si>
  <si>
    <t>DPWW2.6</t>
  </si>
  <si>
    <t>PCD_DPWW2_SPSO3_NP</t>
  </si>
  <si>
    <t>PCD_DPWW2_SPSO3</t>
  </si>
  <si>
    <t>PCD_DPWW2_SPSO3_T</t>
  </si>
  <si>
    <t>PCD_DPWW2_SPSO3_O</t>
  </si>
  <si>
    <t>PCD_DPWW2_SPSO3_OT</t>
  </si>
  <si>
    <t>PCD_DPWW2_SPSO3_P</t>
  </si>
  <si>
    <t>DPWW2.7</t>
  </si>
  <si>
    <t>PCD_DPWW2_SPSO4_NP</t>
  </si>
  <si>
    <t>PCD_DPWW2_SPSO4</t>
  </si>
  <si>
    <t>PCD_DPWW2_SPSO4_T</t>
  </si>
  <si>
    <t>PCD_DPWW2_SPSO4_O</t>
  </si>
  <si>
    <t>PCD_DPWW2_SPSO4_OT</t>
  </si>
  <si>
    <t>PCD_DPWW2_SPSO4_P</t>
  </si>
  <si>
    <t>DPWW2.8</t>
  </si>
  <si>
    <t>PCD_DPWW2_SPSO5_NP</t>
  </si>
  <si>
    <t>PCD_DPWW2_SPSO5</t>
  </si>
  <si>
    <t>PCD_DPWW2_SPSO5_T</t>
  </si>
  <si>
    <t>PCD_DPWW2_SPSO5_O</t>
  </si>
  <si>
    <t>PCD_DPWW2_SPSO5_OT</t>
  </si>
  <si>
    <t>PCD_DPWW2_SPSO5_P</t>
  </si>
  <si>
    <t>DPWW2.9</t>
  </si>
  <si>
    <t>PCD_DPWW2_SOFW1_NP</t>
  </si>
  <si>
    <t>PCD_DPWW2_SOFW1</t>
  </si>
  <si>
    <t>PCD_DPWW2_SOFW1_T</t>
  </si>
  <si>
    <t>PCD_DPWW2_SOFW1_O</t>
  </si>
  <si>
    <t>PCD_DPWW2_SOFW1_OT</t>
  </si>
  <si>
    <t>PCD_DPWW2_SOFW1_P</t>
  </si>
  <si>
    <t>DPWW2.10</t>
  </si>
  <si>
    <t>PCD_DPWW2_SOFW2_NP</t>
  </si>
  <si>
    <t>PCD_DPWW2_SOFW2</t>
  </si>
  <si>
    <t>PCD_DPWW2_SOFW2_T</t>
  </si>
  <si>
    <t>PCD_DPWW2_SOFW2_O</t>
  </si>
  <si>
    <t>PCD_DPWW2_SOFW2_OT</t>
  </si>
  <si>
    <t>PCD_DPWW2_SOFW2_P</t>
  </si>
  <si>
    <t>DPWW2.11</t>
  </si>
  <si>
    <t>PCD_DPWW2_TCR1_NP</t>
  </si>
  <si>
    <t>PCD_DPWW2_TCR1</t>
  </si>
  <si>
    <t>PCD_DPWW2_TCR1_T</t>
  </si>
  <si>
    <t>PCD_DPWW2_TCR1_O</t>
  </si>
  <si>
    <t>PCD_DPWW2_TCR1_OT</t>
  </si>
  <si>
    <t>PCD_DPWW2_TCR1_P</t>
  </si>
  <si>
    <t>DPWW2.12</t>
  </si>
  <si>
    <t>PCD_DPWW2_TNR1_NP</t>
  </si>
  <si>
    <t>PCD_DPWW2_TNR1</t>
  </si>
  <si>
    <t>PCD_DPWW2_TNR1_T</t>
  </si>
  <si>
    <t>PCD_DPWW2_TNR1_O</t>
  </si>
  <si>
    <t>PCD_DPWW2_TNR1_OT</t>
  </si>
  <si>
    <t>PCD_DPWW2_TNR1_P</t>
  </si>
  <si>
    <t>DPWW2.13</t>
  </si>
  <si>
    <t>PCD_DPWW2_NBS_SOL_NP</t>
  </si>
  <si>
    <t>PCD_DPWW2_NBS_SOL</t>
  </si>
  <si>
    <t>PCD_DPWW2_NBS_SOL_T</t>
  </si>
  <si>
    <t>PCD_DPWW2_NBS_SOL_O</t>
  </si>
  <si>
    <t>PCD_DPWW2_NBS_SOL_OT</t>
  </si>
  <si>
    <t>PCD_DPWW2_NBS_SOL_P</t>
  </si>
  <si>
    <t>Catchment solutions - Catchment Nutrient Balancing (WINEP/NEP)</t>
  </si>
  <si>
    <t>DPWW2.14</t>
  </si>
  <si>
    <t>PCD_DPWW2_CS1_NP</t>
  </si>
  <si>
    <t>PCD_DPWW2_CS1</t>
  </si>
  <si>
    <t>PCD_DPWW2_CS1_T</t>
  </si>
  <si>
    <t>PCD_DPWW2_CS1_O</t>
  </si>
  <si>
    <t>PCD_DPWW2_CS1_OT</t>
  </si>
  <si>
    <t>PCD_DPWW2_CS1_P</t>
  </si>
  <si>
    <t>Catchment solutions - Catchment Permitting (WINEP/NEP)</t>
  </si>
  <si>
    <t>DPWW2.15</t>
  </si>
  <si>
    <t>PCD_DPWW2_CS2_NP</t>
  </si>
  <si>
    <t>PCD_DPWW2_CS2</t>
  </si>
  <si>
    <t>PCD_DPWW2_CS2_T</t>
  </si>
  <si>
    <t>PCD_DPWW2_CS2_O</t>
  </si>
  <si>
    <t>PCD_DPWW2_CS2_OT</t>
  </si>
  <si>
    <t>PCD_DPWW2_CS2_P</t>
  </si>
  <si>
    <t>DPWW2.16</t>
  </si>
  <si>
    <t>PCD_DPWW2_MBT1_NP</t>
  </si>
  <si>
    <t>PCD_DPWW2_MBT1</t>
  </si>
  <si>
    <t>PCD_DPWW2_MBT1_T</t>
  </si>
  <si>
    <t>PCD_DPWW2_MBT1_O</t>
  </si>
  <si>
    <t>PCD_DPWW2_MBT1_OT</t>
  </si>
  <si>
    <t>PCD_DPWW2_MBT1_P</t>
  </si>
  <si>
    <t>DPWW2.17</t>
  </si>
  <si>
    <t>PCD_DPWW2_STR_NP</t>
  </si>
  <si>
    <t>PCD_DPWW2_STR</t>
  </si>
  <si>
    <t>PCD_DPWW2_STR_T</t>
  </si>
  <si>
    <t>PCD_DPWW2_STR_O</t>
  </si>
  <si>
    <t>PCD_DPWW2_STR_OT</t>
  </si>
  <si>
    <t>PCD_DPWW2_STR_P</t>
  </si>
  <si>
    <t>DPWW2.18</t>
  </si>
  <si>
    <t>PCD_DPWW2_25EP_NP</t>
  </si>
  <si>
    <t>PCD_DPWW2_25EP</t>
  </si>
  <si>
    <t>PCD_DPWW2_25EP_T</t>
  </si>
  <si>
    <t>PCD_DPWW2_25EP_O</t>
  </si>
  <si>
    <t>PCD_DPWW2_25EP_OT</t>
  </si>
  <si>
    <t>PCD_DPWW2_25EP_P</t>
  </si>
  <si>
    <t>DPWW2.19</t>
  </si>
  <si>
    <t>PCD_DPWW2_WINIVG_NP</t>
  </si>
  <si>
    <t>PCD_DPWW2_WINIVG</t>
  </si>
  <si>
    <t>PCD_DPWW2_WINIVG_T</t>
  </si>
  <si>
    <t>PCD_DPWW2_WINIVG_O</t>
  </si>
  <si>
    <t>PCD_DPWW2_WINIVG_OT</t>
  </si>
  <si>
    <t>PCD_DPWW2_WINIVG_P</t>
  </si>
  <si>
    <t>DPWW2.20</t>
  </si>
  <si>
    <t>PCD_DPWW2_ADWIN1_NP</t>
  </si>
  <si>
    <t>PCD_DPWW2_ADWIN1</t>
  </si>
  <si>
    <t>PCD_DPWW2_ADWIN1_T</t>
  </si>
  <si>
    <t>PCD_DPWW2_ADWIN1_O</t>
  </si>
  <si>
    <t>PCD_DPWW2_ADWIN1_OT</t>
  </si>
  <si>
    <t>PCD_DPWW2_ADWIN1_P</t>
  </si>
  <si>
    <t>DPWW2.21</t>
  </si>
  <si>
    <t>PCD_DPWW2_ADWIN2_NP</t>
  </si>
  <si>
    <t>PCD_DPWW2_ADWIN2</t>
  </si>
  <si>
    <t>PCD_DPWW2_ADWIN2_T</t>
  </si>
  <si>
    <t>PCD_DPWW2_ADWIN2_O</t>
  </si>
  <si>
    <t>PCD_DPWW2_ADWIN2_OT</t>
  </si>
  <si>
    <t>PCD_DPWW2_ADWIN2_P</t>
  </si>
  <si>
    <t>DPWW2.22</t>
  </si>
  <si>
    <t>PCD_DPWW2_SSTT_NP</t>
  </si>
  <si>
    <t>PCD_DPWW2_SSTT</t>
  </si>
  <si>
    <t>PCD_DPWW2_SSTT_T</t>
  </si>
  <si>
    <t>PCD_DPWW2_SSTT_O</t>
  </si>
  <si>
    <t>PCD_DPWW2_SSTT_OT</t>
  </si>
  <si>
    <t>PCD_DPWW2_SSTT_P</t>
  </si>
  <si>
    <t>DPWW2.23</t>
  </si>
  <si>
    <t>PCD_DPWW2_SSCP_NP</t>
  </si>
  <si>
    <t>PCD_DPWW2_SSCP</t>
  </si>
  <si>
    <t>PCD_DPWW2_SSCP_T</t>
  </si>
  <si>
    <t>PCD_DPWW2_SSCP_O</t>
  </si>
  <si>
    <t>PCD_DPWW2_SSCP_OT</t>
  </si>
  <si>
    <t>PCD_DPWW2_SSCP_P</t>
  </si>
  <si>
    <t>DPWW2.24</t>
  </si>
  <si>
    <t>PCD_DPWW2_STDW_NP</t>
  </si>
  <si>
    <t>PCD_DPWW2_STDW</t>
  </si>
  <si>
    <t>PCD_DPWW2_STDW_T</t>
  </si>
  <si>
    <t>PCD_DPWW2_STDW_O</t>
  </si>
  <si>
    <t>PCD_DPWW2_STDW_OT</t>
  </si>
  <si>
    <t>PCD_DPWW2_STDW_P</t>
  </si>
  <si>
    <t>DPWW2.25</t>
  </si>
  <si>
    <t>PCD_DPWW2_STOTH1_NP</t>
  </si>
  <si>
    <t>PCD_DPWW2_STOTH1</t>
  </si>
  <si>
    <t>PCD_DPWW2_STOTH1_T</t>
  </si>
  <si>
    <t>PCD_DPWW2_STOTH1_O</t>
  </si>
  <si>
    <t>PCD_DPWW2_STOTH1_OT</t>
  </si>
  <si>
    <t>PCD_DPWW2_STOTH1_P</t>
  </si>
  <si>
    <t>DPWW2.26</t>
  </si>
  <si>
    <t>PCD_DPWW2_STOTH2_NP</t>
  </si>
  <si>
    <t>PCD_DPWW2_STOTH2</t>
  </si>
  <si>
    <t>PCD_DPWW2_STOTH2_T</t>
  </si>
  <si>
    <t>PCD_DPWW2_STOTH2_O</t>
  </si>
  <si>
    <t>PCD_DPWW2_STOTH2_OT</t>
  </si>
  <si>
    <t>PCD_DPWW2_STOTH2_P</t>
  </si>
  <si>
    <t>DPWW2.27</t>
  </si>
  <si>
    <t>PCD_DPWW2_BIO_IED_NP</t>
  </si>
  <si>
    <t>PCD_DPWW2_BIO_IED</t>
  </si>
  <si>
    <t>PCD_DPWW2_BIO_IED_T</t>
  </si>
  <si>
    <t>PCD_DPWW2_BIO_IED_O</t>
  </si>
  <si>
    <t>PCD_DPWW2_BIO_IED_OT</t>
  </si>
  <si>
    <t>PCD_DPWW2_BIO_IED_P</t>
  </si>
  <si>
    <t>DPWW2.28</t>
  </si>
  <si>
    <t>PCD_DPWW2_CCUP_NP</t>
  </si>
  <si>
    <t>PCD_DPWW2_CCUP</t>
  </si>
  <si>
    <t>PCD_DPWW2_CCUP_T</t>
  </si>
  <si>
    <t>PCD_DPWW2_CCUP_O</t>
  </si>
  <si>
    <t>PCD_DPWW2_CCUP_OT</t>
  </si>
  <si>
    <t>PCD_DPWW2_CCUP_P</t>
  </si>
  <si>
    <t>DPWW2.29</t>
  </si>
  <si>
    <t>PCD_DPWW2_CER1_NP</t>
  </si>
  <si>
    <t>PCD_DPWW2_CER1</t>
  </si>
  <si>
    <t>PCD_DPWW2_CER1_T</t>
  </si>
  <si>
    <t>PCD_DPWW2_CER1_O</t>
  </si>
  <si>
    <t>PCD_DPWW2_CER1_OT</t>
  </si>
  <si>
    <t>PCD_DPWW2_CER1_P</t>
  </si>
  <si>
    <t>DPWW2.30</t>
  </si>
  <si>
    <t>PCD_DPWW2_INF_NP</t>
  </si>
  <si>
    <t>PCD_DPWW2_INF</t>
  </si>
  <si>
    <t>PCD_DPWW2_INF_T</t>
  </si>
  <si>
    <t>PCD_DPWW2_INF_O</t>
  </si>
  <si>
    <t>PCD_DPWW2_INF_OT</t>
  </si>
  <si>
    <t>PCD_DPWW2_INF_P</t>
  </si>
  <si>
    <t>DPWW2.31</t>
  </si>
  <si>
    <t>PCD_DPWW2_WWPF1_NP</t>
  </si>
  <si>
    <t>PCD_DPWW2_WWPF1</t>
  </si>
  <si>
    <t>PCD_DPWW2_WWPF1_T</t>
  </si>
  <si>
    <t>PCD_DPWW2_WWPF1_O</t>
  </si>
  <si>
    <t>PCD_DPWW2_WWPF1_OT</t>
  </si>
  <si>
    <t>PCD_DPWW2_WWPF1_P</t>
  </si>
  <si>
    <t>DPWW2.32</t>
  </si>
  <si>
    <t>PCD_DPWW2_RRM_NP</t>
  </si>
  <si>
    <t>PCD_DPWW2_RRM</t>
  </si>
  <si>
    <t>PCD_DPWW2_RRM_T</t>
  </si>
  <si>
    <t>PCD_DPWW2_RRM_O</t>
  </si>
  <si>
    <t>PCD_DPWW2_RRM_OT</t>
  </si>
  <si>
    <t>PCD_DPWW2_RRM_P</t>
  </si>
  <si>
    <t>DPWW2.33</t>
  </si>
  <si>
    <t>PCD_DPWW2_FP_NP</t>
  </si>
  <si>
    <t>PCD_DPWW2_FP</t>
  </si>
  <si>
    <t>PCD_DPWW2_FP_T</t>
  </si>
  <si>
    <t>PCD_DPWW2_FP_O</t>
  </si>
  <si>
    <t>PCD_DPWW2_FP_OT</t>
  </si>
  <si>
    <t>PCD_DPWW2_FP_P</t>
  </si>
  <si>
    <t>DPWW2.34</t>
  </si>
  <si>
    <t>PCD_DPWW2_FP1_NP</t>
  </si>
  <si>
    <t>PCD_DPWW2_FP1</t>
  </si>
  <si>
    <t>PCD_DPWW2_FP1_T</t>
  </si>
  <si>
    <t>PCD_DPWW2_FP1_O</t>
  </si>
  <si>
    <t>PCD_DPWW2_FP1_OT</t>
  </si>
  <si>
    <t>PCD_DPWW2_FP1_P</t>
  </si>
  <si>
    <t>DPWW2.35</t>
  </si>
  <si>
    <t>PCD_DPWW2_FTS_NP</t>
  </si>
  <si>
    <t>PCD_DPWW2_FTS</t>
  </si>
  <si>
    <t>PCD_DPWW2_FTS_T</t>
  </si>
  <si>
    <t>PCD_DPWW2_FTS_O</t>
  </si>
  <si>
    <t>PCD_DPWW2_FTS_OT</t>
  </si>
  <si>
    <t>PCD_DPWW2_FTS_P</t>
  </si>
  <si>
    <t>DPWW2.36</t>
  </si>
  <si>
    <t>PCD_DPWW2_PR19GRC_NP</t>
  </si>
  <si>
    <t>PCD_DPWW2_PR19GRC</t>
  </si>
  <si>
    <t>PCD_DPWW2_PR19GRC_T</t>
  </si>
  <si>
    <t>PCD_DPWW2_PR19GRC_O</t>
  </si>
  <si>
    <t>PCD_DPWW2_PR19GRC_OT</t>
  </si>
  <si>
    <t>PCD_DPWW2_PR19GRC_P</t>
  </si>
  <si>
    <t>DPWW2.37</t>
  </si>
  <si>
    <t>PCD_DPWW2_SOFES_NP</t>
  </si>
  <si>
    <t>PCD_DPWW2_SOFES</t>
  </si>
  <si>
    <t>PCD_DPWW2_SOFES_T</t>
  </si>
  <si>
    <t>PCD_DPWW2_SOFES_O</t>
  </si>
  <si>
    <t>PCD_DPWW2_SOFES_OT</t>
  </si>
  <si>
    <t>PCD_DPWW2_SOFES_P</t>
  </si>
  <si>
    <t>DPWW2.38</t>
  </si>
  <si>
    <t>PCD_DPWW2_FTFT_NP</t>
  </si>
  <si>
    <t>PCD_DPWW2_FTFT</t>
  </si>
  <si>
    <t>PCD_DPWW2_FTFT_T</t>
  </si>
  <si>
    <t>PCD_DPWW2_FTFT_O</t>
  </si>
  <si>
    <t>PCD_DPWW2_FTFT_OT</t>
  </si>
  <si>
    <t>PCD_DPWW2_FTFT_P</t>
  </si>
  <si>
    <t>DPWW2.39</t>
  </si>
  <si>
    <t>PCD_DPWW2_PRMVL_NP</t>
  </si>
  <si>
    <t>PCD_DPWW2_PRMVL</t>
  </si>
  <si>
    <t>PCD_DPWW2_PRMVL_T</t>
  </si>
  <si>
    <t>PCD_DPWW2_PRMVL_O</t>
  </si>
  <si>
    <t>PCD_DPWW2_PRMVL_OT</t>
  </si>
  <si>
    <t>PCD_DPWW2_PRMVL_P</t>
  </si>
  <si>
    <t>DPWW2.40</t>
  </si>
  <si>
    <t>PCD_DPWW2_GSTW_NP</t>
  </si>
  <si>
    <t>PCD_DPWW2_GSTW</t>
  </si>
  <si>
    <t>PCD_DPWW2_GSTW_T</t>
  </si>
  <si>
    <t>PCD_DPWW2_GSTW_O</t>
  </si>
  <si>
    <t>PCD_DPWW2_GSTW_OT</t>
  </si>
  <si>
    <t>PCD_DPWW2_GSTW_P</t>
  </si>
  <si>
    <t>DPWW2.41</t>
  </si>
  <si>
    <t>PCD_DPWW2_TTSP_NP</t>
  </si>
  <si>
    <t>PCD_DPWW2_TTSP</t>
  </si>
  <si>
    <t>PCD_DPWW2_TTSP_T</t>
  </si>
  <si>
    <t>PCD_DPWW2_TTSP_O</t>
  </si>
  <si>
    <t>PCD_DPWW2_TTSP_OT</t>
  </si>
  <si>
    <t>PCD_DPWW2_TTSP_P</t>
  </si>
  <si>
    <t>DPWW2.42</t>
  </si>
  <si>
    <t>PCD_DPWW2_PR19WINCA_NP</t>
  </si>
  <si>
    <t>PCD_DPWW2_PR19WINCA</t>
  </si>
  <si>
    <t>PCD_DPWW2_PR19WINCA_T</t>
  </si>
  <si>
    <t>PCD_DPWW2_PR19WINCA_O</t>
  </si>
  <si>
    <t>PCD_DPWW2_PR19WINCA_OT</t>
  </si>
  <si>
    <t>PCD_DPWW2_PR19WINCA_P</t>
  </si>
  <si>
    <t>tCO2e/Number of sites</t>
  </si>
  <si>
    <t>DPWW2.43</t>
  </si>
  <si>
    <t>PCD_DPWW2_GGR1_NP</t>
  </si>
  <si>
    <t>PCD_DPWW2_GGR1</t>
  </si>
  <si>
    <t>PCD_DPWW2_GGR1_T</t>
  </si>
  <si>
    <t>PCD_DPWW2_GGR1_O</t>
  </si>
  <si>
    <t>PCD_DPWW2_GGR1_OT</t>
  </si>
  <si>
    <t>PCD_DPWW2_GGR1_P</t>
  </si>
  <si>
    <t>Total other non - PCD enhancement wastewater/bioresources expenditure, totex</t>
  </si>
  <si>
    <t>DPWW2.44</t>
  </si>
  <si>
    <t>PCD_DPWW2_OTH1_NP</t>
  </si>
  <si>
    <t>PCD_DPWW2_OTH1</t>
  </si>
  <si>
    <t>PCD_DPWW2_OTH1_T</t>
  </si>
  <si>
    <t>PCD_DPWW2_OTH1_O</t>
  </si>
  <si>
    <t>PCD_DPWW2_OTH1_OT</t>
  </si>
  <si>
    <t>PCD_DPWW2_OTH1_P</t>
  </si>
  <si>
    <t>Total PCD and non - PCD enhancement expenditure; wastewater/bioresources totex</t>
  </si>
  <si>
    <t>DPWW2.45</t>
  </si>
  <si>
    <t>PCD_DPWW2_OTH2_NP</t>
  </si>
  <si>
    <t>PCD_DPWW2_OTH2</t>
  </si>
  <si>
    <t>PCD_DPWW2_OTH2_T</t>
  </si>
  <si>
    <t>PCD_DPWW2_OTH2_O</t>
  </si>
  <si>
    <t>PCD_DPWW2_OTH2_OT</t>
  </si>
  <si>
    <t>PCD_DPWW2_OTH2_P</t>
  </si>
  <si>
    <t>_DLY</t>
  </si>
  <si>
    <t>_IR</t>
  </si>
  <si>
    <t>_SCR</t>
  </si>
  <si>
    <t>_CS</t>
  </si>
  <si>
    <t>_SCS</t>
  </si>
  <si>
    <t>_PP</t>
  </si>
  <si>
    <t>_TPI</t>
  </si>
  <si>
    <t>_CI</t>
  </si>
  <si>
    <t>_SI</t>
  </si>
  <si>
    <t>_ER</t>
  </si>
  <si>
    <t>_RS</t>
  </si>
  <si>
    <t>_PLE</t>
  </si>
  <si>
    <t>Interim Milestones - Water - Programme Level</t>
  </si>
  <si>
    <t>Total Number of Schemes with IMs (Nr)</t>
  </si>
  <si>
    <t>Total number of schemes with a 90+ day delay by IM (No.)</t>
  </si>
  <si>
    <t>Reasons for delay - Number of delayed schemes falling into each 'primary reason for delay' category</t>
  </si>
  <si>
    <t>Number of Schemes with IMs (Nr)</t>
  </si>
  <si>
    <t>Number of schemes at Stage 0: 
IM1 has yet to be achieved</t>
  </si>
  <si>
    <t>Total number of schemes with a 90+ day delay for any given IM</t>
  </si>
  <si>
    <t>Pre - AMP8</t>
  </si>
  <si>
    <t>Lack of internal resourcing</t>
  </si>
  <si>
    <t xml:space="preserve">Lack of supply chain resourcing </t>
  </si>
  <si>
    <t>Change in solution (IM2)</t>
  </si>
  <si>
    <t>Supply chain capacity</t>
  </si>
  <si>
    <t>Land and planning permission</t>
  </si>
  <si>
    <t>Third-party interface</t>
  </si>
  <si>
    <t>Contractual issues</t>
  </si>
  <si>
    <t>Sites issues</t>
  </si>
  <si>
    <t>Environmental risks</t>
  </si>
  <si>
    <t>Regulatory Sign off Delay</t>
  </si>
  <si>
    <t>Programme level efficiency</t>
  </si>
  <si>
    <t>Lack of resources - internal</t>
  </si>
  <si>
    <t xml:space="preserve">Lack of resources - external </t>
  </si>
  <si>
    <t>Start_Dta</t>
  </si>
  <si>
    <t>Pre 2025-26</t>
  </si>
  <si>
    <t>2025-26 Q1</t>
  </si>
  <si>
    <t>2025-26 Q2</t>
  </si>
  <si>
    <t>2025-26 Q3</t>
  </si>
  <si>
    <t>2025-26 Q4</t>
  </si>
  <si>
    <t>2026-27 Q1</t>
  </si>
  <si>
    <t>2026-27 Q2</t>
  </si>
  <si>
    <t>2026-27 Q3</t>
  </si>
  <si>
    <t>2026-27 Q4</t>
  </si>
  <si>
    <t>2027-28 Q1</t>
  </si>
  <si>
    <t>2027-28 Q2</t>
  </si>
  <si>
    <t>2027-28 Q3</t>
  </si>
  <si>
    <t>2027-28 Q4</t>
  </si>
  <si>
    <t>2028-29 Q1</t>
  </si>
  <si>
    <t>2028-29 Q2</t>
  </si>
  <si>
    <t>2028-29 Q3</t>
  </si>
  <si>
    <t>2028-29 Q4</t>
  </si>
  <si>
    <t>2029-30 Q1</t>
  </si>
  <si>
    <t>2029-30 Q2</t>
  </si>
  <si>
    <t>2029-30 Q3</t>
  </si>
  <si>
    <t>2029-30 Q4</t>
  </si>
  <si>
    <t>2030-31 Q1</t>
  </si>
  <si>
    <t>2030-31 Q2</t>
  </si>
  <si>
    <t>2030-31 Q3</t>
  </si>
  <si>
    <t>2030-31 Q4</t>
  </si>
  <si>
    <t>2031-32 Q1</t>
  </si>
  <si>
    <t>2031-32 Q2</t>
  </si>
  <si>
    <t>2031-32 Q3</t>
  </si>
  <si>
    <t>2031-32 Q4</t>
  </si>
  <si>
    <t>2032-33 Q1</t>
  </si>
  <si>
    <t>2032-33 Q2</t>
  </si>
  <si>
    <t>2032-33 Q3</t>
  </si>
  <si>
    <t>2032-33 Q4</t>
  </si>
  <si>
    <t>2033-34 Q1</t>
  </si>
  <si>
    <t>2033-34 Q2</t>
  </si>
  <si>
    <t>2033-34 Q3</t>
  </si>
  <si>
    <t>2033-34 Q4</t>
  </si>
  <si>
    <t>2034-35 Q1</t>
  </si>
  <si>
    <t>2034-35 Q2</t>
  </si>
  <si>
    <t>2034-35 Q3</t>
  </si>
  <si>
    <t>2034-35 Q4</t>
  </si>
  <si>
    <t>Constant</t>
  </si>
  <si>
    <t>2024-25 Q4</t>
  </si>
  <si>
    <t>Water Framework Directive interconnector - Length</t>
  </si>
  <si>
    <t>Number of schemes at Stage 0</t>
  </si>
  <si>
    <t>DPW3.1</t>
  </si>
  <si>
    <t>PCD_DPW3_WFDI1_NR</t>
  </si>
  <si>
    <t>PCD_DPW3_WFDI1</t>
  </si>
  <si>
    <t>PCD_DPW3_WFDI1_S0</t>
  </si>
  <si>
    <t>PCD_DPW3_WFDI1_DLY</t>
  </si>
  <si>
    <t>PCD_DPW3_WFDI1_DIR</t>
  </si>
  <si>
    <t>PCD_DPW3_WFDI1_DSCR</t>
  </si>
  <si>
    <t>PCD_DPW3_WFDI1_DCS</t>
  </si>
  <si>
    <t>PCD_DPW3_WFDI1_DSPC</t>
  </si>
  <si>
    <t>PCD_DPW3_WFDI1_DPP</t>
  </si>
  <si>
    <t>PCD_DPW3_WFDI1_DTPI</t>
  </si>
  <si>
    <t>PCD_DPW3_WFDI1_DCI</t>
  </si>
  <si>
    <t>PCD_DPW3_WFDI1_DSI</t>
  </si>
  <si>
    <t>PCD_DPW3_WFDI1_DER</t>
  </si>
  <si>
    <t>PCD_DPW3_WFDI1_RS</t>
  </si>
  <si>
    <t>PCD_DPW3_WFDI1_DPLE</t>
  </si>
  <si>
    <t>Number of schemes at Stage 1</t>
  </si>
  <si>
    <t>PCD_DPW3_WFDI1_S1</t>
  </si>
  <si>
    <t>_S1</t>
  </si>
  <si>
    <t>Number of schemes at Stage 2</t>
  </si>
  <si>
    <t>PCD_DPW3_WFDI1_S2</t>
  </si>
  <si>
    <t>_S2</t>
  </si>
  <si>
    <t>Number of schemes at Stage 3</t>
  </si>
  <si>
    <t>PCD_DPW3_WFDI1_S3</t>
  </si>
  <si>
    <t>_S3</t>
  </si>
  <si>
    <t>Number of schemes at Stage 4</t>
  </si>
  <si>
    <t>PCD_DPW3_WFDI1_S4</t>
  </si>
  <si>
    <t>_S4</t>
  </si>
  <si>
    <t>Number of schemes at Stage 5</t>
  </si>
  <si>
    <t>PCD_DPW3_WFDI1_S5</t>
  </si>
  <si>
    <t>_S5</t>
  </si>
  <si>
    <t>Number of schemes at Stage 6</t>
  </si>
  <si>
    <t>PCD_DPW3_WFDI1_S6</t>
  </si>
  <si>
    <t>_S6</t>
  </si>
  <si>
    <t>Number of schemes at Stage 7</t>
  </si>
  <si>
    <t>PCD_DPW3_WFDI1_S7</t>
  </si>
  <si>
    <t>_S7</t>
  </si>
  <si>
    <t>Number of schemes - total (Stage 0 to Stage 6)</t>
  </si>
  <si>
    <t>PCD_DPW3_WFDI1ST</t>
  </si>
  <si>
    <t>_ST</t>
  </si>
  <si>
    <t>DPW3.2</t>
  </si>
  <si>
    <t>PCD_DPW3_RWD_NR</t>
  </si>
  <si>
    <t>PCD_DPW3_RWD</t>
  </si>
  <si>
    <t>PCD_DPW3_RWD_S0</t>
  </si>
  <si>
    <t>PCD_DPW3_RWD_DLY</t>
  </si>
  <si>
    <t>PCD_DPW3_RWD_DIR</t>
  </si>
  <si>
    <t>PCD_DPW3_RWD_DSCR</t>
  </si>
  <si>
    <t>PCD_DPW3_RWD_DCS</t>
  </si>
  <si>
    <t>PCD_DPW3_RWD_DSPC</t>
  </si>
  <si>
    <t>PCD_DPW3_RWD_DPP</t>
  </si>
  <si>
    <t>PCD_DPW3_RWD_DTPI</t>
  </si>
  <si>
    <t>PCD_DPW3_RWD_DCI</t>
  </si>
  <si>
    <t>PCD_DPW3_RWD_DSI</t>
  </si>
  <si>
    <t>PCD_DPW3_RWD_DER</t>
  </si>
  <si>
    <t>PCD_DPW3_RWD_RS</t>
  </si>
  <si>
    <t>PCD_DPW3_RWD_DPLE</t>
  </si>
  <si>
    <t>PCD_DPW3_RWD_S1</t>
  </si>
  <si>
    <t>PCD_DPW3_RWD_S2</t>
  </si>
  <si>
    <t>PCD_DPW3_RWD_S3</t>
  </si>
  <si>
    <t>PCD_DPW3_RWD_S4</t>
  </si>
  <si>
    <t>PCD_DPW3_RWD_S5</t>
  </si>
  <si>
    <t>PCD_DPW3_RWD_S6</t>
  </si>
  <si>
    <t>PCD_DPW3_RWD_S7</t>
  </si>
  <si>
    <t>PCD_DPW3_RWDST</t>
  </si>
  <si>
    <t>DPW3.3</t>
  </si>
  <si>
    <t>PCD_DPW3_WRESUP_NR</t>
  </si>
  <si>
    <t>PCD_DPW3_WRESUP</t>
  </si>
  <si>
    <t>PCD_DPW3_WRESUP_S0</t>
  </si>
  <si>
    <t>PCD_DPW3_WRESUP_DLY</t>
  </si>
  <si>
    <t>PCD_DPW3_WRESUP_DIR</t>
  </si>
  <si>
    <t>PCD_DPW3_WRESUP_DSCR</t>
  </si>
  <si>
    <t>PCD_DPW3_WRESUP_DCS</t>
  </si>
  <si>
    <t>PCD_DPW3_WRESUP_DSPC</t>
  </si>
  <si>
    <t>PCD_DPW3_WRESUP_DPP</t>
  </si>
  <si>
    <t>PCD_DPW3_WRESUP_DTPI</t>
  </si>
  <si>
    <t>PCD_DPW3_WRESUP_DCI</t>
  </si>
  <si>
    <t>PCD_DPW3_WRESUP_DSI</t>
  </si>
  <si>
    <t>PCD_DPW3_WRESUP_DER</t>
  </si>
  <si>
    <t>PCD_DPW3_WRESUP_RS</t>
  </si>
  <si>
    <t>PCD_DPW3_WRESUP_DPLE</t>
  </si>
  <si>
    <t>PCD_DPW3_WRESUP_S1</t>
  </si>
  <si>
    <t>PCD_DPW3_WRESUP_S2</t>
  </si>
  <si>
    <t>PCD_DPW3_WRESUP_S3</t>
  </si>
  <si>
    <t>PCD_DPW3_WRESUP_S4</t>
  </si>
  <si>
    <t>PCD_DPW3_WRESUP_S5</t>
  </si>
  <si>
    <t>PCD_DPW3_WRESUP_S6</t>
  </si>
  <si>
    <t>PCD_DPW3_WRESUP_S7</t>
  </si>
  <si>
    <t>PCD_DPW3_WRESUPST</t>
  </si>
  <si>
    <t>Supply - WAFU Benefit [Total]</t>
  </si>
  <si>
    <t>DPW3.4</t>
  </si>
  <si>
    <t>PCD_DPW3_SPL5_NR</t>
  </si>
  <si>
    <t>PCD_DPW3_SPL5</t>
  </si>
  <si>
    <t>PCD_DPW3_SPL5_S0</t>
  </si>
  <si>
    <t>PCD_DPW3_SPL5_DLY</t>
  </si>
  <si>
    <t>PCD_DPW3_SPL5_DIR</t>
  </si>
  <si>
    <t>PCD_DPW3_SPL5_DSCR</t>
  </si>
  <si>
    <t>PCD_DPW3_SPL5_DCS</t>
  </si>
  <si>
    <t>PCD_DPW3_SPL5_DSPC</t>
  </si>
  <si>
    <t>PCD_DPW3_SPL5_DPP</t>
  </si>
  <si>
    <t>PCD_DPW3_SPL5_DTPI</t>
  </si>
  <si>
    <t>PCD_DPW3_SPL5_DCI</t>
  </si>
  <si>
    <t>PCD_DPW3_SPL5_DSI</t>
  </si>
  <si>
    <t>PCD_DPW3_SPL5_DER</t>
  </si>
  <si>
    <t>PCD_DPW3_SPL5_RS</t>
  </si>
  <si>
    <t>PCD_DPW3_SPL5_DPLE</t>
  </si>
  <si>
    <t>PCD_DPW3_SPL5_S1</t>
  </si>
  <si>
    <t>PCD_DPW3_SPL5_S2</t>
  </si>
  <si>
    <t>PCD_DPW3_SPL5_S3</t>
  </si>
  <si>
    <t>PCD_DPW3_SPL5_S4</t>
  </si>
  <si>
    <t>PCD_DPW3_SPL5_S5</t>
  </si>
  <si>
    <t>PCD_DPW3_SPL5_S6</t>
  </si>
  <si>
    <t>PCD_DPW3_SPL5_S7</t>
  </si>
  <si>
    <t>PCD_DPW3_SPL5ST</t>
  </si>
  <si>
    <t>Supply interconnectors - WAFU Benefit</t>
  </si>
  <si>
    <t>DPW3.5</t>
  </si>
  <si>
    <t>PCD_DPW3_SPLIN1_NR</t>
  </si>
  <si>
    <t>PCD_DPW3_SPLIN1</t>
  </si>
  <si>
    <t>PCD_DPW3_SPLIN1_S0</t>
  </si>
  <si>
    <t>PCD_DPW3_SPLIN1_DLY</t>
  </si>
  <si>
    <t>PCD_DPW3_SPLIN1_DIR</t>
  </si>
  <si>
    <t>PCD_DPW3_SPLIN1_DSCR</t>
  </si>
  <si>
    <t>PCD_DPW3_SPLIN1_DCS</t>
  </si>
  <si>
    <t>PCD_DPW3_SPLIN1_DSPC</t>
  </si>
  <si>
    <t>PCD_DPW3_SPLIN1_DPP</t>
  </si>
  <si>
    <t>PCD_DPW3_SPLIN1_DTPI</t>
  </si>
  <si>
    <t>PCD_DPW3_SPLIN1_DCI</t>
  </si>
  <si>
    <t>PCD_DPW3_SPLIN1_DSI</t>
  </si>
  <si>
    <t>PCD_DPW3_SPLIN1_DER</t>
  </si>
  <si>
    <t>PCD_DPW3_SPLIN1_RS</t>
  </si>
  <si>
    <t>PCD_DPW3_SPLIN1_DPLE</t>
  </si>
  <si>
    <t>PCD_DPW3_SPLIN1_S1</t>
  </si>
  <si>
    <t>PCD_DPW3_SPLIN1_S2</t>
  </si>
  <si>
    <t>PCD_DPW3_SPLIN1_S3</t>
  </si>
  <si>
    <t>PCD_DPW3_SPLIN1_S4</t>
  </si>
  <si>
    <t>PCD_DPW3_SPLIN1_S5</t>
  </si>
  <si>
    <t>PCD_DPW3_SPLIN1_S6</t>
  </si>
  <si>
    <t>PCD_DPW3_SPLIN1_S7</t>
  </si>
  <si>
    <t>PCD_DPW3_SPLIN1ST</t>
  </si>
  <si>
    <t>Resilience Interconnector - Length</t>
  </si>
  <si>
    <t>DPW3.6</t>
  </si>
  <si>
    <t>PCD_DPW3_RESIN1_NR</t>
  </si>
  <si>
    <t>PCD_DPW3_RESIN1</t>
  </si>
  <si>
    <t>PCD_DPW3_RESIN1_S0</t>
  </si>
  <si>
    <t>PCD_DPW3_RESIN1_DLY</t>
  </si>
  <si>
    <t>PCD_DPW3_RESIN1_DIR</t>
  </si>
  <si>
    <t>PCD_DPW3_RESIN1_DSCR</t>
  </si>
  <si>
    <t>PCD_DPW3_RESIN1_DCS</t>
  </si>
  <si>
    <t>PCD_DPW3_RESIN1_DSPC</t>
  </si>
  <si>
    <t>PCD_DPW3_RESIN1_DPP</t>
  </si>
  <si>
    <t>PCD_DPW3_RESIN1_DTPI</t>
  </si>
  <si>
    <t>PCD_DPW3_RESIN1_DCI</t>
  </si>
  <si>
    <t>PCD_DPW3_RESIN1_DSI</t>
  </si>
  <si>
    <t>PCD_DPW3_RESIN1_DER</t>
  </si>
  <si>
    <t>PCD_DPW3_RESIN1_RS</t>
  </si>
  <si>
    <t>PCD_DPW3_RESIN1_DPLE</t>
  </si>
  <si>
    <t>PCD_DPW3_RESIN1_S1</t>
  </si>
  <si>
    <t>PCD_DPW3_RESIN1_S2</t>
  </si>
  <si>
    <t>PCD_DPW3_RESIN1_S3</t>
  </si>
  <si>
    <t>PCD_DPW3_RESIN1_S4</t>
  </si>
  <si>
    <t>PCD_DPW3_RESIN1_S5</t>
  </si>
  <si>
    <t>PCD_DPW3_RESIN1_S6</t>
  </si>
  <si>
    <t>PCD_DPW3_RESIN1_S7</t>
  </si>
  <si>
    <t>PCD_DPW3_RESIN1ST</t>
  </si>
  <si>
    <t xml:space="preserve">Resilience - Number of water treatment works with new equipment </t>
  </si>
  <si>
    <t>DPW3.7</t>
  </si>
  <si>
    <t>PCD_DPW3_RES1_NR</t>
  </si>
  <si>
    <t>PCD_DPW3_RES1</t>
  </si>
  <si>
    <t>PCD_DPW3_RES1_S0</t>
  </si>
  <si>
    <t>PCD_DPW3_RES1_DLY</t>
  </si>
  <si>
    <t>PCD_DPW3_RES1_DIR</t>
  </si>
  <si>
    <t>PCD_DPW3_RES1_DSCR</t>
  </si>
  <si>
    <t>PCD_DPW3_RES1_DCS</t>
  </si>
  <si>
    <t>PCD_DPW3_RES1_DSPC</t>
  </si>
  <si>
    <t>PCD_DPW3_RES1_DPP</t>
  </si>
  <si>
    <t>PCD_DPW3_RES1_DTPI</t>
  </si>
  <si>
    <t>PCD_DPW3_RES1_DCI</t>
  </si>
  <si>
    <t>PCD_DPW3_RES1_DSI</t>
  </si>
  <si>
    <t>PCD_DPW3_RES1_DER</t>
  </si>
  <si>
    <t>PCD_DPW3_RES1_RS</t>
  </si>
  <si>
    <t>PCD_DPW3_RES1_DPLE</t>
  </si>
  <si>
    <t>PCD_DPW3_RES1_S1</t>
  </si>
  <si>
    <t>PCD_DPW3_RES1_S2</t>
  </si>
  <si>
    <t>PCD_DPW3_RES1_S3</t>
  </si>
  <si>
    <t>PCD_DPW3_RES1_S4</t>
  </si>
  <si>
    <t>PCD_DPW3_RES1_S5</t>
  </si>
  <si>
    <t>PCD_DPW3_RES1_S6</t>
  </si>
  <si>
    <t>PCD_DPW3_RES1_S7</t>
  </si>
  <si>
    <t>PCD_DPW3_RES1ST</t>
  </si>
  <si>
    <t>Resilience - Upgrade works at water treatment works</t>
  </si>
  <si>
    <t>DPW3.8</t>
  </si>
  <si>
    <t>PCD_DPW3_RES2_NR</t>
  </si>
  <si>
    <t>PCD_DPW3_RES2</t>
  </si>
  <si>
    <t>PCD_DPW3_RES2_S0</t>
  </si>
  <si>
    <t>PCD_DPW3_RES2_DLY</t>
  </si>
  <si>
    <t>PCD_DPW3_RES2_DIR</t>
  </si>
  <si>
    <t>PCD_DPW3_RES2_DSCR</t>
  </si>
  <si>
    <t>PCD_DPW3_RES2_DCS</t>
  </si>
  <si>
    <t>PCD_DPW3_RES2_DSPC</t>
  </si>
  <si>
    <t>PCD_DPW3_RES2_DPP</t>
  </si>
  <si>
    <t>PCD_DPW3_RES2_DTPI</t>
  </si>
  <si>
    <t>PCD_DPW3_RES2_DCI</t>
  </si>
  <si>
    <t>PCD_DPW3_RES2_DSI</t>
  </si>
  <si>
    <t>PCD_DPW3_RES2_DER</t>
  </si>
  <si>
    <t>PCD_DPW3_RES2_RS</t>
  </si>
  <si>
    <t>PCD_DPW3_RES2_DPLE</t>
  </si>
  <si>
    <t>PCD_DPW3_RES2_S1</t>
  </si>
  <si>
    <t>PCD_DPW3_RES2_S2</t>
  </si>
  <si>
    <t>PCD_DPW3_RES2_S3</t>
  </si>
  <si>
    <t>PCD_DPW3_RES2_S4</t>
  </si>
  <si>
    <t>PCD_DPW3_RES2_S5</t>
  </si>
  <si>
    <t>PCD_DPW3_RES2_S6</t>
  </si>
  <si>
    <t>PCD_DPW3_RES2_S7</t>
  </si>
  <si>
    <t>PCD_DPW3_RES2ST</t>
  </si>
  <si>
    <t>Resilience - Service reservoirs with new enhanced bypass provision</t>
  </si>
  <si>
    <t>DPW3.9</t>
  </si>
  <si>
    <t>PCD_DPW3_RES3_NR</t>
  </si>
  <si>
    <t>PCD_DPW3_RES3</t>
  </si>
  <si>
    <t>PCD_DPW3_RES3_S0</t>
  </si>
  <si>
    <t>PCD_DPW3_RES3_DLY</t>
  </si>
  <si>
    <t>PCD_DPW3_RES3_DIR</t>
  </si>
  <si>
    <t>PCD_DPW3_RES3_DSCR</t>
  </si>
  <si>
    <t>PCD_DPW3_RES3_DCS</t>
  </si>
  <si>
    <t>PCD_DPW3_RES3_DSPC</t>
  </si>
  <si>
    <t>PCD_DPW3_RES3_DPP</t>
  </si>
  <si>
    <t>PCD_DPW3_RES3_DTPI</t>
  </si>
  <si>
    <t>PCD_DPW3_RES3_DCI</t>
  </si>
  <si>
    <t>PCD_DPW3_RES3_DSI</t>
  </si>
  <si>
    <t>PCD_DPW3_RES3_DER</t>
  </si>
  <si>
    <t>PCD_DPW3_RES3_RS</t>
  </si>
  <si>
    <t>PCD_DPW3_RES3_DPLE</t>
  </si>
  <si>
    <t>PCD_DPW3_RES3_S1</t>
  </si>
  <si>
    <t>PCD_DPW3_RES3_S2</t>
  </si>
  <si>
    <t>PCD_DPW3_RES3_S3</t>
  </si>
  <si>
    <t>PCD_DPW3_RES3_S4</t>
  </si>
  <si>
    <t>PCD_DPW3_RES3_S5</t>
  </si>
  <si>
    <t>PCD_DPW3_RES3_S6</t>
  </si>
  <si>
    <t>PCD_DPW3_RES3_S7</t>
  </si>
  <si>
    <t>PCD_DPW3_RES3ST</t>
  </si>
  <si>
    <t>Resilience - Installation of new equipment</t>
  </si>
  <si>
    <t>DPW3.10</t>
  </si>
  <si>
    <t>PCD_DPW3_RES4_NR</t>
  </si>
  <si>
    <t>PCD_DPW3_RES4</t>
  </si>
  <si>
    <t>PCD_DPW3_RES4_S0</t>
  </si>
  <si>
    <t>PCD_DPW3_RES4_DLY</t>
  </si>
  <si>
    <t>PCD_DPW3_RES4_DIR</t>
  </si>
  <si>
    <t>PCD_DPW3_RES4_DSCR</t>
  </si>
  <si>
    <t>PCD_DPW3_RES4_DCS</t>
  </si>
  <si>
    <t>PCD_DPW3_RES4_DSPC</t>
  </si>
  <si>
    <t>PCD_DPW3_RES4_DPP</t>
  </si>
  <si>
    <t>PCD_DPW3_RES4_DTPI</t>
  </si>
  <si>
    <t>PCD_DPW3_RES4_DCI</t>
  </si>
  <si>
    <t>PCD_DPW3_RES4_DSI</t>
  </si>
  <si>
    <t>PCD_DPW3_RES4_DER</t>
  </si>
  <si>
    <t>PCD_DPW3_RES4_RS</t>
  </si>
  <si>
    <t>PCD_DPW3_RES4_DPLE</t>
  </si>
  <si>
    <t>PCD_DPW3_RES4_S1</t>
  </si>
  <si>
    <t>PCD_DPW3_RES4_S2</t>
  </si>
  <si>
    <t>PCD_DPW3_RES4_S3</t>
  </si>
  <si>
    <t>PCD_DPW3_RES4_S4</t>
  </si>
  <si>
    <t>PCD_DPW3_RES4_S5</t>
  </si>
  <si>
    <t>PCD_DPW3_RES4_S6</t>
  </si>
  <si>
    <t>PCD_DPW3_RES4_S7</t>
  </si>
  <si>
    <t>PCD_DPW3_RES4ST</t>
  </si>
  <si>
    <t>Resilience - Ml of additional service reservoir storage at service reservoirs</t>
  </si>
  <si>
    <t>DPW3.11</t>
  </si>
  <si>
    <t>PCD_DPW3_RES5_NR</t>
  </si>
  <si>
    <t>PCD_DPW3_RES5</t>
  </si>
  <si>
    <t>PCD_DPW3_RES5_S0</t>
  </si>
  <si>
    <t>PCD_DPW3_RES5_DLY</t>
  </si>
  <si>
    <t>PCD_DPW3_RES5_DIR</t>
  </si>
  <si>
    <t>PCD_DPW3_RES5_DSCR</t>
  </si>
  <si>
    <t>PCD_DPW3_RES5_DCS</t>
  </si>
  <si>
    <t>PCD_DPW3_RES5_DSPC</t>
  </si>
  <si>
    <t>PCD_DPW3_RES5_DPP</t>
  </si>
  <si>
    <t>PCD_DPW3_RES5_DTPI</t>
  </si>
  <si>
    <t>PCD_DPW3_RES5_DCI</t>
  </si>
  <si>
    <t>PCD_DPW3_RES5_DSI</t>
  </si>
  <si>
    <t>PCD_DPW3_RES5_DER</t>
  </si>
  <si>
    <t>PCD_DPW3_RES5_RS</t>
  </si>
  <si>
    <t>PCD_DPW3_RES5_DPLE</t>
  </si>
  <si>
    <t>PCD_DPW3_RES5_S1</t>
  </si>
  <si>
    <t>PCD_DPW3_RES5_S2</t>
  </si>
  <si>
    <t>PCD_DPW3_RES5_S3</t>
  </si>
  <si>
    <t>PCD_DPW3_RES5_S4</t>
  </si>
  <si>
    <t>PCD_DPW3_RES5_S5</t>
  </si>
  <si>
    <t>PCD_DPW3_RES5_S6</t>
  </si>
  <si>
    <t>PCD_DPW3_RES5_S7</t>
  </si>
  <si>
    <t>PCD_DPW3_RES5ST</t>
  </si>
  <si>
    <t>Resilience - Ml/d of peak week production capacity of additional process stream</t>
  </si>
  <si>
    <t>DPW3.12</t>
  </si>
  <si>
    <t>PCD_DPW3_RES6_NR</t>
  </si>
  <si>
    <t>PCD_DPW3_RES6</t>
  </si>
  <si>
    <t>PCD_DPW3_RES6_S0</t>
  </si>
  <si>
    <t>PCD_DPW3_RES6_DLY</t>
  </si>
  <si>
    <t>PCD_DPW3_RES6_DIR</t>
  </si>
  <si>
    <t>PCD_DPW3_RES6_DSCR</t>
  </si>
  <si>
    <t>PCD_DPW3_RES6_DCS</t>
  </si>
  <si>
    <t>PCD_DPW3_RES6_DSPC</t>
  </si>
  <si>
    <t>PCD_DPW3_RES6_DPP</t>
  </si>
  <si>
    <t>PCD_DPW3_RES6_DTPI</t>
  </si>
  <si>
    <t>PCD_DPW3_RES6_DCI</t>
  </si>
  <si>
    <t>PCD_DPW3_RES6_DSI</t>
  </si>
  <si>
    <t>PCD_DPW3_RES6_DER</t>
  </si>
  <si>
    <t>PCD_DPW3_RES6_RS</t>
  </si>
  <si>
    <t>PCD_DPW3_RES6_DPLE</t>
  </si>
  <si>
    <t>PCD_DPW3_RES6_S1</t>
  </si>
  <si>
    <t>PCD_DPW3_RES6_S2</t>
  </si>
  <si>
    <t>PCD_DPW3_RES6_S3</t>
  </si>
  <si>
    <t>PCD_DPW3_RES6_S4</t>
  </si>
  <si>
    <t>PCD_DPW3_RES6_S5</t>
  </si>
  <si>
    <t>PCD_DPW3_RES6_S6</t>
  </si>
  <si>
    <t>PCD_DPW3_RES6_S7</t>
  </si>
  <si>
    <t>PCD_DPW3_RES6ST</t>
  </si>
  <si>
    <t>Resilience - Number of raw water reservoirs with the delivery of specified safety improvements</t>
  </si>
  <si>
    <t>DPW3.13</t>
  </si>
  <si>
    <t>PCD_DPW3_RES7_NR</t>
  </si>
  <si>
    <t>PCD_DPW3_RES7</t>
  </si>
  <si>
    <t>PCD_DPW3_RES7_S0</t>
  </si>
  <si>
    <t>PCD_DPW3_RES7_DLY</t>
  </si>
  <si>
    <t>PCD_DPW3_RES7_DIR</t>
  </si>
  <si>
    <t>PCD_DPW3_RES7_DSCR</t>
  </si>
  <si>
    <t>PCD_DPW3_RES7_DCS</t>
  </si>
  <si>
    <t>PCD_DPW3_RES7_DSPC</t>
  </si>
  <si>
    <t>PCD_DPW3_RES7_DPP</t>
  </si>
  <si>
    <t>PCD_DPW3_RES7_DTPI</t>
  </si>
  <si>
    <t>PCD_DPW3_RES7_DCI</t>
  </si>
  <si>
    <t>PCD_DPW3_RES7_DSI</t>
  </si>
  <si>
    <t>PCD_DPW3_RES7_DER</t>
  </si>
  <si>
    <t>PCD_DPW3_RES7_RS</t>
  </si>
  <si>
    <t>PCD_DPW3_RES7_DPLE</t>
  </si>
  <si>
    <t>PCD_DPW3_RES7_S1</t>
  </si>
  <si>
    <t>PCD_DPW3_RES7_S2</t>
  </si>
  <si>
    <t>PCD_DPW3_RES7_S3</t>
  </si>
  <si>
    <t>PCD_DPW3_RES7_S4</t>
  </si>
  <si>
    <t>PCD_DPW3_RES7_S5</t>
  </si>
  <si>
    <t>PCD_DPW3_RES7_S6</t>
  </si>
  <si>
    <t>PCD_DPW3_RES7_S7</t>
  </si>
  <si>
    <t>PCD_DPW3_RES7ST</t>
  </si>
  <si>
    <t>Cyber - Legal instruments</t>
  </si>
  <si>
    <t>DPW3.14</t>
  </si>
  <si>
    <t>PCD_DPW3_CYBR_NR</t>
  </si>
  <si>
    <t>PCD_DPW3_CYBR</t>
  </si>
  <si>
    <t>PCD_DPW3_CYBR_S0</t>
  </si>
  <si>
    <t>PCD_DPW3_CYBR_DLY</t>
  </si>
  <si>
    <t>PCD_DPW3_CYBR_DIR</t>
  </si>
  <si>
    <t>PCD_DPW3_CYBR_DSCR</t>
  </si>
  <si>
    <t>PCD_DPW3_CYBR_DCS</t>
  </si>
  <si>
    <t>PCD_DPW3_CYBR_DSPC</t>
  </si>
  <si>
    <t>PCD_DPW3_CYBR_DPP</t>
  </si>
  <si>
    <t>PCD_DPW3_CYBR_DTPI</t>
  </si>
  <si>
    <t>PCD_DPW3_CYBR_DCI</t>
  </si>
  <si>
    <t>PCD_DPW3_CYBR_DSI</t>
  </si>
  <si>
    <t>PCD_DPW3_CYBR_DER</t>
  </si>
  <si>
    <t>PCD_DPW3_CYBR_RS</t>
  </si>
  <si>
    <t>PCD_DPW3_CYBR_DPLE</t>
  </si>
  <si>
    <t>PCD_DPW3_CYBR_S1</t>
  </si>
  <si>
    <t>PCD_DPW3_CYBR_S2</t>
  </si>
  <si>
    <t>PCD_DPW3_CYBR_S3</t>
  </si>
  <si>
    <t>PCD_DPW3_CYBR_S4</t>
  </si>
  <si>
    <t>PCD_DPW3_CYBR_S5</t>
  </si>
  <si>
    <t>PCD_DPW3_CYBR_S6</t>
  </si>
  <si>
    <t>PCD_DPW3_CYBR_S7</t>
  </si>
  <si>
    <t>PCD_DPW3_CYBRST</t>
  </si>
  <si>
    <t>SEMD - Legal instruments</t>
  </si>
  <si>
    <t>DPW3.15</t>
  </si>
  <si>
    <t>PCD_DPW3_SEMD_NR</t>
  </si>
  <si>
    <t>PCD_DPW3_SEMD</t>
  </si>
  <si>
    <t>PCD_DPW3_SEMD_S0</t>
  </si>
  <si>
    <t>PCD_DPW3_SEMD_DLY</t>
  </si>
  <si>
    <t>PCD_DPW3_SEMD_DIR</t>
  </si>
  <si>
    <t>PCD_DPW3_SEMD_DSCR</t>
  </si>
  <si>
    <t>PCD_DPW3_SEMD_DCS</t>
  </si>
  <si>
    <t>PCD_DPW3_SEMD_DSPC</t>
  </si>
  <si>
    <t>PCD_DPW3_SEMD_DPP</t>
  </si>
  <si>
    <t>PCD_DPW3_SEMD_DTPI</t>
  </si>
  <si>
    <t>PCD_DPW3_SEMD_DCI</t>
  </si>
  <si>
    <t>PCD_DPW3_SEMD_DSI</t>
  </si>
  <si>
    <t>PCD_DPW3_SEMD_DER</t>
  </si>
  <si>
    <t>PCD_DPW3_SEMD_RS</t>
  </si>
  <si>
    <t>PCD_DPW3_SEMD_DPLE</t>
  </si>
  <si>
    <t>PCD_DPW3_SEMD_S1</t>
  </si>
  <si>
    <t>PCD_DPW3_SEMD_S2</t>
  </si>
  <si>
    <t>PCD_DPW3_SEMD_S3</t>
  </si>
  <si>
    <t>PCD_DPW3_SEMD_S4</t>
  </si>
  <si>
    <t>PCD_DPW3_SEMD_S5</t>
  </si>
  <si>
    <t>PCD_DPW3_SEMD_S6</t>
  </si>
  <si>
    <t>PCD_DPW3_SEMD_S7</t>
  </si>
  <si>
    <t>PCD_DPW3_SEMDST</t>
  </si>
  <si>
    <t>DPW3.16</t>
  </si>
  <si>
    <t>PCD_DPW3_GGR_NR</t>
  </si>
  <si>
    <t>PCD_DPW3_GGR</t>
  </si>
  <si>
    <t>PCD_DPW3_GGR_S0</t>
  </si>
  <si>
    <t>PCD_DPW3_GGR_DLY</t>
  </si>
  <si>
    <t>PCD_DPW3_GGR_DIR</t>
  </si>
  <si>
    <t>PCD_DPW3_GGR_DSCR</t>
  </si>
  <si>
    <t>PCD_DPW3_GGR_DCS</t>
  </si>
  <si>
    <t>PCD_DPW3_GGR_DSPC</t>
  </si>
  <si>
    <t>PCD_DPW3_GGR_DPP</t>
  </si>
  <si>
    <t>PCD_DPW3_GGR_DTPI</t>
  </si>
  <si>
    <t>PCD_DPW3_GGR_DCI</t>
  </si>
  <si>
    <t>PCD_DPW3_GGR_DSI</t>
  </si>
  <si>
    <t>PCD_DPW3_GGR_DER</t>
  </si>
  <si>
    <t>PCD_DPW3_GGR_RS</t>
  </si>
  <si>
    <t>PCD_DPW3_GGR_DPLE</t>
  </si>
  <si>
    <t>PCD_DPW3_GGR_S1</t>
  </si>
  <si>
    <t>PCD_DPW3_GGR_S2</t>
  </si>
  <si>
    <t>PCD_DPW3_GGR_S3</t>
  </si>
  <si>
    <t>PCD_DPW3_GGR_S4</t>
  </si>
  <si>
    <t>PCD_DPW3_GGR_S5</t>
  </si>
  <si>
    <t>PCD_DPW3_GGR_S6</t>
  </si>
  <si>
    <t>PCD_DPW3_GGR_S7</t>
  </si>
  <si>
    <t>PCD_DPW3_GGRST</t>
  </si>
  <si>
    <t>Interim Milestones - Wastewater - Programme level</t>
  </si>
  <si>
    <t>Number of Schemes (Nr)</t>
  </si>
  <si>
    <t>IM1 has yet to be achieved</t>
  </si>
  <si>
    <t>Data_Start</t>
  </si>
  <si>
    <t>BON_Start</t>
  </si>
  <si>
    <t>Conatant</t>
  </si>
  <si>
    <t>DPWW3.1</t>
  </si>
  <si>
    <t>PCD_DPWW3_SOW1</t>
  </si>
  <si>
    <t>PCD_DPWW3_SOW1_NR</t>
  </si>
  <si>
    <t>PCD_DPWW3_SOW1_S0</t>
  </si>
  <si>
    <t>PCD_DPWW3_SOW1_DLY</t>
  </si>
  <si>
    <t>PCD_DPWW3_SOW1_DIR</t>
  </si>
  <si>
    <t>PCD_DPWW3_SOW1_DSCR</t>
  </si>
  <si>
    <t>PCD_DPWW3_SOW1_DCS</t>
  </si>
  <si>
    <t>PCD_DPWW3_SOW1_DSCS</t>
  </si>
  <si>
    <t>PCD_DPWW3_SOW1_DPP</t>
  </si>
  <si>
    <t>PCD_DPWW3_SOW1_DTPI</t>
  </si>
  <si>
    <t>PCD_DPWW3_SOW1_DCI</t>
  </si>
  <si>
    <t>PCD_DPWW3_SOW1_DSI</t>
  </si>
  <si>
    <t>PCD_DPWW3_SOW1_DER</t>
  </si>
  <si>
    <t>PCD_DPWW3_SOW1_RS</t>
  </si>
  <si>
    <t>PCD_DPWW3_SOW1_DPLE</t>
  </si>
  <si>
    <t>PCD_DPWW3_SOW1_S1</t>
  </si>
  <si>
    <t>PCD_DPWW3_SOW1_S2</t>
  </si>
  <si>
    <t>PCD_DPWW3_SOW1_S3</t>
  </si>
  <si>
    <t>PCD_DPWW3_SOW1_S4</t>
  </si>
  <si>
    <t>PCD_DPWW3_SOW1_S5</t>
  </si>
  <si>
    <t>PCD_DPWW3_SOW1_S6</t>
  </si>
  <si>
    <t>PCD_DPWW3_SOW1_S7</t>
  </si>
  <si>
    <t>PCD_DPWW3_SOW1_ST</t>
  </si>
  <si>
    <t>DPWW3.2</t>
  </si>
  <si>
    <t>PCD_DPWW3_TCR1</t>
  </si>
  <si>
    <t>PCD_DPWW3_TCR1_NR</t>
  </si>
  <si>
    <t>PCD_DPWW3_TCR1_S0</t>
  </si>
  <si>
    <t>PCD_DPWW3_TCR1_DLY</t>
  </si>
  <si>
    <t>PCD_DPWW3_TCR1_DIR</t>
  </si>
  <si>
    <t>PCD_DPWW3_TCR1_DSCR</t>
  </si>
  <si>
    <t>PCD_DPWW3_TCR1_DCS</t>
  </si>
  <si>
    <t>PCD_DPWW3_TCR1_DSCS</t>
  </si>
  <si>
    <t>PCD_DPWW3_TCR1_DPP</t>
  </si>
  <si>
    <t>PCD_DPWW3_TCR1_DTPI</t>
  </si>
  <si>
    <t>PCD_DPWW3_TCR1_DCI</t>
  </si>
  <si>
    <t>PCD_DPWW3_TCR1_DSI</t>
  </si>
  <si>
    <t>PCD_DPWW3_TCR1_DER</t>
  </si>
  <si>
    <t>PCD_DPWW3_TCR1_RS</t>
  </si>
  <si>
    <t>PCD_DPWW3_TCR1_DPLE</t>
  </si>
  <si>
    <t>PCD_DPWW3_TCR1_S1</t>
  </si>
  <si>
    <t>PCD_DPWW3_TCR1_S2</t>
  </si>
  <si>
    <t>PCD_DPWW3_TCR1_S3</t>
  </si>
  <si>
    <t>PCD_DPWW3_TCR1_S4</t>
  </si>
  <si>
    <t>PCD_DPWW3_TCR1_S5</t>
  </si>
  <si>
    <t>PCD_DPWW3_TCR1_S6</t>
  </si>
  <si>
    <t>PCD_DPWW3_TCR1_S7</t>
  </si>
  <si>
    <t>PCD_DPWW3_TCR1_ST</t>
  </si>
  <si>
    <t>DPWW3.3</t>
  </si>
  <si>
    <t>PCD_DPWW3_TNR1</t>
  </si>
  <si>
    <t>PCD_DPWW3_TNR1_NR</t>
  </si>
  <si>
    <t>PCD_DPWW3_TNR1_S0</t>
  </si>
  <si>
    <t>PCD_DPWW3_TNR1_DLY</t>
  </si>
  <si>
    <t>PCD_DPWW3_TNR1_DIR</t>
  </si>
  <si>
    <t>PCD_DPWW3_TNR1_DSCR</t>
  </si>
  <si>
    <t>PCD_DPWW3_TNR1_DCS</t>
  </si>
  <si>
    <t>PCD_DPWW3_TNR1_DSCS</t>
  </si>
  <si>
    <t>PCD_DPWW3_TNR1_DPP</t>
  </si>
  <si>
    <t>PCD_DPWW3_TNR1_DTPI</t>
  </si>
  <si>
    <t>PCD_DPWW3_TNR1_DCI</t>
  </si>
  <si>
    <t>PCD_DPWW3_TNR1_DSI</t>
  </si>
  <si>
    <t>PCD_DPWW3_TNR1_DER</t>
  </si>
  <si>
    <t>PCD_DPWW3_TNR1_RS</t>
  </si>
  <si>
    <t>PCD_DPWW3_TNR1_DPLE</t>
  </si>
  <si>
    <t>PCD_DPWW3_TNR1_S1</t>
  </si>
  <si>
    <t>PCD_DPWW3_TNR1_S2</t>
  </si>
  <si>
    <t>PCD_DPWW3_TNR1_S3</t>
  </si>
  <si>
    <t>PCD_DPWW3_TNR1_S4</t>
  </si>
  <si>
    <t>PCD_DPWW3_TNR1_S5</t>
  </si>
  <si>
    <t>PCD_DPWW3_TNR1_S6</t>
  </si>
  <si>
    <t>PCD_DPWW3_TNR1_S7</t>
  </si>
  <si>
    <t>PCD_DPWW3_TNR1_ST</t>
  </si>
  <si>
    <t>DPWW3.4</t>
  </si>
  <si>
    <t>PCD_DPWW3_NBS_SOL</t>
  </si>
  <si>
    <t>PCD_DPWW3_NBS_SOL_NR</t>
  </si>
  <si>
    <t>PCD_DPWW3_NBS_SOL_S0</t>
  </si>
  <si>
    <t>PCD_DPWW3_NBS_SOL_DLY</t>
  </si>
  <si>
    <t>PCD_DPWW3_NBS_SOL_DIR</t>
  </si>
  <si>
    <t>PCD_DPWW3_NBS_SOL_DSCR</t>
  </si>
  <si>
    <t>PCD_DPWW3_NBS_SOL_DCS</t>
  </si>
  <si>
    <t>PCD_DPWW3_NBS_SOL_DSCS</t>
  </si>
  <si>
    <t>PCD_DPWW3_NBS_SOL_DPP</t>
  </si>
  <si>
    <t>PCD_DPWW3_NBS_SOL_DTPI</t>
  </si>
  <si>
    <t>PCD_DPWW3_NBS_SOL_DCI</t>
  </si>
  <si>
    <t>PCD_DPWW3_NBS_SOL_DSI</t>
  </si>
  <si>
    <t>PCD_DPWW3_NBS_SOL_DER</t>
  </si>
  <si>
    <t>PCD_DPWW3_NBS_SOL_RS</t>
  </si>
  <si>
    <t>PCD_DPWW3_NBS_SOL_DPLE</t>
  </si>
  <si>
    <t>PCD_DPWW3_NBS_SOL_S1</t>
  </si>
  <si>
    <t>PCD_DPWW3_NBS_SOL_S2</t>
  </si>
  <si>
    <t>PCD_DPWW3_NBS_SOL_S3</t>
  </si>
  <si>
    <t>PCD_DPWW3_NBS_SOL_S4</t>
  </si>
  <si>
    <t>PCD_DPWW3_NBS_SOL_S5</t>
  </si>
  <si>
    <t>PCD_DPWW3_NBS_SOL_S6</t>
  </si>
  <si>
    <t>PCD_DPWW3_NBS_SOL_S7</t>
  </si>
  <si>
    <t>PCD_DPWW3_NBS_SOL_ST</t>
  </si>
  <si>
    <t>DPWW3.5</t>
  </si>
  <si>
    <t>PCD_DPWW3_MBT1</t>
  </si>
  <si>
    <t>PCD_DPWW3_MBT1_NR</t>
  </si>
  <si>
    <t>PCD_DPWW3_MBT1_S0</t>
  </si>
  <si>
    <t>PCD_DPWW3_MBT1_DLY</t>
  </si>
  <si>
    <t>PCD_DPWW3_MBT1_DIR</t>
  </si>
  <si>
    <t>PCD_DPWW3_MBT1_DSCR</t>
  </si>
  <si>
    <t>PCD_DPWW3_MBT1_DCS</t>
  </si>
  <si>
    <t>PCD_DPWW3_MBT1_DSCS</t>
  </si>
  <si>
    <t>PCD_DPWW3_MBT1_DPP</t>
  </si>
  <si>
    <t>PCD_DPWW3_MBT1_DTPI</t>
  </si>
  <si>
    <t>PCD_DPWW3_MBT1_DCI</t>
  </si>
  <si>
    <t>PCD_DPWW3_MBT1_DSI</t>
  </si>
  <si>
    <t>PCD_DPWW3_MBT1_DER</t>
  </si>
  <si>
    <t>PCD_DPWW3_MBT1_RS</t>
  </si>
  <si>
    <t>PCD_DPWW3_MBT1_DPLE</t>
  </si>
  <si>
    <t>PCD_DPWW3_MBT1_S1</t>
  </si>
  <si>
    <t>PCD_DPWW3_MBT1_S2</t>
  </si>
  <si>
    <t>PCD_DPWW3_MBT1_S3</t>
  </si>
  <si>
    <t>PCD_DPWW3_MBT1_S4</t>
  </si>
  <si>
    <t>PCD_DPWW3_MBT1_S5</t>
  </si>
  <si>
    <t>PCD_DPWW3_MBT1_S6</t>
  </si>
  <si>
    <t>PCD_DPWW3_MBT1_S7</t>
  </si>
  <si>
    <t>PCD_DPWW3_MBT1_ST</t>
  </si>
  <si>
    <t>PR24CA114 Wastewater Bioresources</t>
  </si>
  <si>
    <t>Sludge storage (cake pads) - Sludge Storage area delivered</t>
  </si>
  <si>
    <t>DPWW3.6</t>
  </si>
  <si>
    <t>PCD_DPWW3_SSCP</t>
  </si>
  <si>
    <t>PCD_DPWW3_SSCP_NR</t>
  </si>
  <si>
    <t>PCD_DPWW3_SSCP_S0</t>
  </si>
  <si>
    <t>PCD_DPWW3_SSCP_DLY</t>
  </si>
  <si>
    <t>PCD_DPWW3_SSCP_DIR</t>
  </si>
  <si>
    <t>PCD_DPWW3_SSCP_DSCR</t>
  </si>
  <si>
    <t>PCD_DPWW3_SSCP_DCS</t>
  </si>
  <si>
    <t>PCD_DPWW3_SSCP_DSCS</t>
  </si>
  <si>
    <t>PCD_DPWW3_SSCP_DPP</t>
  </si>
  <si>
    <t>PCD_DPWW3_SSCP_DTPI</t>
  </si>
  <si>
    <t>PCD_DPWW3_SSCP_DCI</t>
  </si>
  <si>
    <t>PCD_DPWW3_SSCP_DSI</t>
  </si>
  <si>
    <t>PCD_DPWW3_SSCP_DER</t>
  </si>
  <si>
    <t>PCD_DPWW3_SSCP_RS</t>
  </si>
  <si>
    <t>PCD_DPWW3_SSCP_DPLE</t>
  </si>
  <si>
    <t>PCD_DPWW3_SSCP_S1</t>
  </si>
  <si>
    <t>PCD_DPWW3_SSCP_S2</t>
  </si>
  <si>
    <t>PCD_DPWW3_SSCP_S3</t>
  </si>
  <si>
    <t>PCD_DPWW3_SSCP_S4</t>
  </si>
  <si>
    <t>PCD_DPWW3_SSCP_S5</t>
  </si>
  <si>
    <t>PCD_DPWW3_SSCP_S6</t>
  </si>
  <si>
    <t>PCD_DPWW3_SSCP_S7</t>
  </si>
  <si>
    <t>PCD_DPWW3_SSCP_ST</t>
  </si>
  <si>
    <t>Sludge treatment (Other) - Sludge throughput Dryer/Pelletiser installed plant capacity</t>
  </si>
  <si>
    <t>DPWW3.7</t>
  </si>
  <si>
    <t>PCD_DPWW3_STOTH1</t>
  </si>
  <si>
    <t>PCD_DPWW3_STOTH1_NR</t>
  </si>
  <si>
    <t>PCD_DPWW3_STOTH1_S0</t>
  </si>
  <si>
    <t>PCD_DPWW3_STOTH1_DLY</t>
  </si>
  <si>
    <t>PCD_DPWW3_STOTH1_DIR</t>
  </si>
  <si>
    <t>PCD_DPWW3_STOTH1_DSCR</t>
  </si>
  <si>
    <t>PCD_DPWW3_STOTH1_DCS</t>
  </si>
  <si>
    <t>PCD_DPWW3_STOTH1_DSCS</t>
  </si>
  <si>
    <t>PCD_DPWW3_STOTH1_DPP</t>
  </si>
  <si>
    <t>PCD_DPWW3_STOTH1_DTPI</t>
  </si>
  <si>
    <t>PCD_DPWW3_STOTH1_DCI</t>
  </si>
  <si>
    <t>PCD_DPWW3_STOTH1_DSI</t>
  </si>
  <si>
    <t>PCD_DPWW3_STOTH1_DER</t>
  </si>
  <si>
    <t>PCD_DPWW3_STOTH1_RS</t>
  </si>
  <si>
    <t>PCD_DPWW3_STOTH1_DPLE</t>
  </si>
  <si>
    <t>PCD_DPWW3_STOTH1_S1</t>
  </si>
  <si>
    <t>PCD_DPWW3_STOTH1_S2</t>
  </si>
  <si>
    <t>PCD_DPWW3_STOTH1_S3</t>
  </si>
  <si>
    <t>PCD_DPWW3_STOTH1_S4</t>
  </si>
  <si>
    <t>PCD_DPWW3_STOTH1_S5</t>
  </si>
  <si>
    <t>PCD_DPWW3_STOTH1_S6</t>
  </si>
  <si>
    <t>PCD_DPWW3_STOTH1_S7</t>
  </si>
  <si>
    <t>PCD_DPWW3_STOTH1_ST</t>
  </si>
  <si>
    <t>Sludge treatment (Other) - Sludge Throughput P Recovery installed plant capacity</t>
  </si>
  <si>
    <t>DPWW3.8</t>
  </si>
  <si>
    <t>PCD_DPWW3_STOTH2</t>
  </si>
  <si>
    <t>PCD_DPWW3_STOTH2_NR</t>
  </si>
  <si>
    <t>PCD_DPWW3_STOTH2_S0</t>
  </si>
  <si>
    <t>PCD_DPWW3_STOTH2_DLY</t>
  </si>
  <si>
    <t>PCD_DPWW3_STOTH2_DIR</t>
  </si>
  <si>
    <t>PCD_DPWW3_STOTH2_DSCR</t>
  </si>
  <si>
    <t>PCD_DPWW3_STOTH2_DCS</t>
  </si>
  <si>
    <t>PCD_DPWW3_STOTH2_DSCS</t>
  </si>
  <si>
    <t>PCD_DPWW3_STOTH2_DPP</t>
  </si>
  <si>
    <t>PCD_DPWW3_STOTH2_DTPI</t>
  </si>
  <si>
    <t>PCD_DPWW3_STOTH2_DCI</t>
  </si>
  <si>
    <t>PCD_DPWW3_STOTH2_DSI</t>
  </si>
  <si>
    <t>PCD_DPWW3_STOTH2_DER</t>
  </si>
  <si>
    <t>PCD_DPWW3_STOTH2_RS</t>
  </si>
  <si>
    <t>PCD_DPWW3_STOTH2_DPLE</t>
  </si>
  <si>
    <t>PCD_DPWW3_STOTH2_S1</t>
  </si>
  <si>
    <t>PCD_DPWW3_STOTH2_S2</t>
  </si>
  <si>
    <t>PCD_DPWW3_STOTH2_S3</t>
  </si>
  <si>
    <t>PCD_DPWW3_STOTH2_S4</t>
  </si>
  <si>
    <t>PCD_DPWW3_STOTH2_S5</t>
  </si>
  <si>
    <t>PCD_DPWW3_STOTH2_S6</t>
  </si>
  <si>
    <t>PCD_DPWW3_STOTH2_S7</t>
  </si>
  <si>
    <t>PCD_DPWW3_STOTH2_ST</t>
  </si>
  <si>
    <t>DPWW3.9</t>
  </si>
  <si>
    <t>PCD_DPWW3_BIO_IED</t>
  </si>
  <si>
    <t>PCD_DPWW3_BIO_IED_NR</t>
  </si>
  <si>
    <t>PCD_DPWW3_BIO_IED_S0</t>
  </si>
  <si>
    <t>PCD_DPWW3_BIO_IED_DLY</t>
  </si>
  <si>
    <t>PCD_DPWW3_BIO_IED_DIR</t>
  </si>
  <si>
    <t>PCD_DPWW3_BIO_IED_DSCR</t>
  </si>
  <si>
    <t>PCD_DPWW3_BIO_IED_DCS</t>
  </si>
  <si>
    <t>PCD_DPWW3_BIO_IED_DSCS</t>
  </si>
  <si>
    <t>PCD_DPWW3_BIO_IED_DPP</t>
  </si>
  <si>
    <t>PCD_DPWW3_BIO_IED_DTPI</t>
  </si>
  <si>
    <t>PCD_DPWW3_BIO_IED_DCI</t>
  </si>
  <si>
    <t>PCD_DPWW3_BIO_IED_DSI</t>
  </si>
  <si>
    <t>PCD_DPWW3_BIO_IED_DER</t>
  </si>
  <si>
    <t>PCD_DPWW3_BIO_IED_RS</t>
  </si>
  <si>
    <t>PCD_DPWW3_BIO_IED_DPLE</t>
  </si>
  <si>
    <t>PCD_DPWW3_BIO_IED_S1</t>
  </si>
  <si>
    <t>PCD_DPWW3_BIO_IED_S2</t>
  </si>
  <si>
    <t>PCD_DPWW3_BIO_IED_S3</t>
  </si>
  <si>
    <t>PCD_DPWW3_BIO_IED_S4</t>
  </si>
  <si>
    <t>PCD_DPWW3_BIO_IED_S5</t>
  </si>
  <si>
    <t>PCD_DPWW3_BIO_IED_S6</t>
  </si>
  <si>
    <t>PCD_DPWW3_BIO_IED_S7</t>
  </si>
  <si>
    <t>PCD_DPWW3_BIO_IED_ST</t>
  </si>
  <si>
    <t>Storm overflows - Equivalent storage</t>
  </si>
  <si>
    <t>DPWW3.10</t>
  </si>
  <si>
    <t>PCD_DPWW3_SOES</t>
  </si>
  <si>
    <t>PCD_DPWW3_SOES_NR</t>
  </si>
  <si>
    <t>PCD_DPWW3_SOES_S0</t>
  </si>
  <si>
    <t>PCD_DPWW3_SOES_DLY</t>
  </si>
  <si>
    <t>PCD_DPWW3_SOES_DIR</t>
  </si>
  <si>
    <t>PCD_DPWW3_SOES_DSCR</t>
  </si>
  <si>
    <t>PCD_DPWW3_SOES_DCS</t>
  </si>
  <si>
    <t>PCD_DPWW3_SOES_DSCS</t>
  </si>
  <si>
    <t>PCD_DPWW3_SOES_DPP</t>
  </si>
  <si>
    <t>PCD_DPWW3_SOES_DTPI</t>
  </si>
  <si>
    <t>PCD_DPWW3_SOES_DCI</t>
  </si>
  <si>
    <t>PCD_DPWW3_SOES_DSI</t>
  </si>
  <si>
    <t>PCD_DPWW3_SOES_DER</t>
  </si>
  <si>
    <t>PCD_DPWW3_SOES_RS</t>
  </si>
  <si>
    <t>PCD_DPWW3_SOES_DPLE</t>
  </si>
  <si>
    <t>PCD_DPWW3_SOES_S1</t>
  </si>
  <si>
    <t>PCD_DPWW3_SOES_S2</t>
  </si>
  <si>
    <t>PCD_DPWW3_SOES_S3</t>
  </si>
  <si>
    <t>PCD_DPWW3_SOES_S4</t>
  </si>
  <si>
    <t>PCD_DPWW3_SOES_S5</t>
  </si>
  <si>
    <t>PCD_DPWW3_SOES_S6</t>
  </si>
  <si>
    <t>PCD_DPWW3_SOES_S7</t>
  </si>
  <si>
    <t>PCD_DPWW3_SOES_ST</t>
  </si>
  <si>
    <t>DPWW3.11</t>
  </si>
  <si>
    <t>PCD_DPWW3_FTFT</t>
  </si>
  <si>
    <t>PCD_DPWW3_FTFT_NR</t>
  </si>
  <si>
    <t>PCD_DPWW3_FTFT_S0</t>
  </si>
  <si>
    <t>PCD_DPWW3_FTFT_DLY</t>
  </si>
  <si>
    <t>PCD_DPWW3_FTFT_DIR</t>
  </si>
  <si>
    <t>PCD_DPWW3_FTFT_DSCR</t>
  </si>
  <si>
    <t>PCD_DPWW3_FTFT_DCS</t>
  </si>
  <si>
    <t>PCD_DPWW3_FTFT_DSCS</t>
  </si>
  <si>
    <t>PCD_DPWW3_FTFT_DPP</t>
  </si>
  <si>
    <t>PCD_DPWW3_FTFT_DTPI</t>
  </si>
  <si>
    <t>PCD_DPWW3_FTFT_DCI</t>
  </si>
  <si>
    <t>PCD_DPWW3_FTFT_DSI</t>
  </si>
  <si>
    <t>PCD_DPWW3_FTFT_DER</t>
  </si>
  <si>
    <t>PCD_DPWW3_FTFT_RS</t>
  </si>
  <si>
    <t>PCD_DPWW3_FTFT_DPLE</t>
  </si>
  <si>
    <t>PCD_DPWW3_FTFT_S1</t>
  </si>
  <si>
    <t>PCD_DPWW3_FTFT_S2</t>
  </si>
  <si>
    <t>PCD_DPWW3_FTFT_S3</t>
  </si>
  <si>
    <t>PCD_DPWW3_FTFT_S4</t>
  </si>
  <si>
    <t>PCD_DPWW3_FTFT_S5</t>
  </si>
  <si>
    <t>PCD_DPWW3_FTFT_S6</t>
  </si>
  <si>
    <t>PCD_DPWW3_FTFT_S7</t>
  </si>
  <si>
    <t>PCD_DPWW3_FTFT_ST</t>
  </si>
  <si>
    <t>DPWW3.12</t>
  </si>
  <si>
    <t>PCD_DPWW3_PRMVL</t>
  </si>
  <si>
    <t>PCD_DPWW3_PRMVL_NR</t>
  </si>
  <si>
    <t>PCD_DPWW3_PRMVL_S0</t>
  </si>
  <si>
    <t>PCD_DPWW3_PRMVL_DLY</t>
  </si>
  <si>
    <t>PCD_DPWW3_PRMVL_DIR</t>
  </si>
  <si>
    <t>PCD_DPWW3_PRMVL_DSCR</t>
  </si>
  <si>
    <t>PCD_DPWW3_PRMVL_DCS</t>
  </si>
  <si>
    <t>PCD_DPWW3_PRMVL_DSCS</t>
  </si>
  <si>
    <t>PCD_DPWW3_PRMVL_DPP</t>
  </si>
  <si>
    <t>PCD_DPWW3_PRMVL_DTPI</t>
  </si>
  <si>
    <t>PCD_DPWW3_PRMVL_DCI</t>
  </si>
  <si>
    <t>PCD_DPWW3_PRMVL_DSI</t>
  </si>
  <si>
    <t>PCD_DPWW3_PRMVL_DER</t>
  </si>
  <si>
    <t>PCD_DPWW3_PRMVL_RS</t>
  </si>
  <si>
    <t>PCD_DPWW3_PRMVL_DPLE</t>
  </si>
  <si>
    <t>PCD_DPWW3_PRMVL_S1</t>
  </si>
  <si>
    <t>PCD_DPWW3_PRMVL_S2</t>
  </si>
  <si>
    <t>PCD_DPWW3_PRMVL_S3</t>
  </si>
  <si>
    <t>PCD_DPWW3_PRMVL_S4</t>
  </si>
  <si>
    <t>PCD_DPWW3_PRMVL_S5</t>
  </si>
  <si>
    <t>PCD_DPWW3_PRMVL_S6</t>
  </si>
  <si>
    <t>PCD_DPWW3_PRMVL_S7</t>
  </si>
  <si>
    <t>PCD_DPWW3_PRMVL_ST</t>
  </si>
  <si>
    <t>DPWW3.13</t>
  </si>
  <si>
    <t>PCD_DPWW3_GSTW</t>
  </si>
  <si>
    <t>PCD_DPWW3_GSTW_NR</t>
  </si>
  <si>
    <t>PCD_DPWW3_GSTW_S0</t>
  </si>
  <si>
    <t>PCD_DPWW3_GSTW_DLY</t>
  </si>
  <si>
    <t>PCD_DPWW3_GSTW_DIR</t>
  </si>
  <si>
    <t>PCD_DPWW3_GSTW_DSCR</t>
  </si>
  <si>
    <t>PCD_DPWW3_GSTW_DCS</t>
  </si>
  <si>
    <t>PCD_DPWW3_GSTW_DSCS</t>
  </si>
  <si>
    <t>PCD_DPWW3_GSTW_DPP</t>
  </si>
  <si>
    <t>PCD_DPWW3_GSTW_DTPI</t>
  </si>
  <si>
    <t>PCD_DPWW3_GSTW_DCI</t>
  </si>
  <si>
    <t>PCD_DPWW3_GSTW_DSI</t>
  </si>
  <si>
    <t>PCD_DPWW3_GSTW_DER</t>
  </si>
  <si>
    <t>PCD_DPWW3_GSTW_RS</t>
  </si>
  <si>
    <t>PCD_DPWW3_GSTW_DPLE</t>
  </si>
  <si>
    <t>PCD_DPWW3_GSTW_S1</t>
  </si>
  <si>
    <t>PCD_DPWW3_GSTW_S2</t>
  </si>
  <si>
    <t>PCD_DPWW3_GSTW_S3</t>
  </si>
  <si>
    <t>PCD_DPWW3_GSTW_S4</t>
  </si>
  <si>
    <t>PCD_DPWW3_GSTW_S5</t>
  </si>
  <si>
    <t>PCD_DPWW3_GSTW_S6</t>
  </si>
  <si>
    <t>PCD_DPWW3_GSTW_S7</t>
  </si>
  <si>
    <t>PCD_DPWW3_GSTW_ST</t>
  </si>
  <si>
    <t>DPWW3.14</t>
  </si>
  <si>
    <t>PCD_DPWW3_TTSP</t>
  </si>
  <si>
    <t>PCD_DPWW3_TTSP_NR</t>
  </si>
  <si>
    <t>PCD_DPWW3_TTSP_S0</t>
  </si>
  <si>
    <t>PCD_DPWW3_TTSP_DLY</t>
  </si>
  <si>
    <t>PCD_DPWW3_TTSP_DIR</t>
  </si>
  <si>
    <t>PCD_DPWW3_TTSP_DSCR</t>
  </si>
  <si>
    <t>PCD_DPWW3_TTSP_DCS</t>
  </si>
  <si>
    <t>PCD_DPWW3_TTSP_DSCS</t>
  </si>
  <si>
    <t>PCD_DPWW3_TTSP_DPP</t>
  </si>
  <si>
    <t>PCD_DPWW3_TTSP_DTPI</t>
  </si>
  <si>
    <t>PCD_DPWW3_TTSP_DCI</t>
  </si>
  <si>
    <t>PCD_DPWW3_TTSP_DSI</t>
  </si>
  <si>
    <t>PCD_DPWW3_TTSP_DER</t>
  </si>
  <si>
    <t>PCD_DPWW3_TTSP_RS</t>
  </si>
  <si>
    <t>PCD_DPWW3_TTSP_DPLE</t>
  </si>
  <si>
    <t>PCD_DPWW3_TTSP_S1</t>
  </si>
  <si>
    <t>PCD_DPWW3_TTSP_S2</t>
  </si>
  <si>
    <t>PCD_DPWW3_TTSP_S3</t>
  </si>
  <si>
    <t>PCD_DPWW3_TTSP_S4</t>
  </si>
  <si>
    <t>PCD_DPWW3_TTSP_S5</t>
  </si>
  <si>
    <t>PCD_DPWW3_TTSP_S6</t>
  </si>
  <si>
    <t>PCD_DPWW3_TTSP_S7</t>
  </si>
  <si>
    <t>PCD_DPWW3_TTSP_ST</t>
  </si>
  <si>
    <t>DPWW3.15</t>
  </si>
  <si>
    <t>PCD_DPWW3_PR19WINCA</t>
  </si>
  <si>
    <t>PCD_DPWW3_PR19WINCA_NR</t>
  </si>
  <si>
    <t>PCD_DPWW3_PR19WINCA_S0</t>
  </si>
  <si>
    <t>PCD_DPWW3_PR19WINCA_DLY</t>
  </si>
  <si>
    <t>PCD_DPWW3_PR19WINCA_DIR</t>
  </si>
  <si>
    <t>PCD_DPWW3_PR19WINCA_DSCR</t>
  </si>
  <si>
    <t>PCD_DPWW3_PR19WINCA_DCS</t>
  </si>
  <si>
    <t>PCD_DPWW3_PR19WINCA_DSCS</t>
  </si>
  <si>
    <t>PCD_DPWW3_PR19WINCA_DPP</t>
  </si>
  <si>
    <t>PCD_DPWW3_PR19WINCA_DTPI</t>
  </si>
  <si>
    <t>PCD_DPWW3_PR19WINCA_DCI</t>
  </si>
  <si>
    <t>PCD_DPWW3_PR19WINCA_DSI</t>
  </si>
  <si>
    <t>PCD_DPWW3_PR19WINCA_DER</t>
  </si>
  <si>
    <t>PCD_DPWW3_PR19WINCA_RS</t>
  </si>
  <si>
    <t>PCD_DPWW3_PR19WINCA_DPLE</t>
  </si>
  <si>
    <t>PCD_DPWW3_PR19WINCA_S1</t>
  </si>
  <si>
    <t>PCD_DPWW3_PR19WINCA_S2</t>
  </si>
  <si>
    <t>PCD_DPWW3_PR19WINCA_S3</t>
  </si>
  <si>
    <t>PCD_DPWW3_PR19WINCA_S4</t>
  </si>
  <si>
    <t>PCD_DPWW3_PR19WINCA_S5</t>
  </si>
  <si>
    <t>PCD_DPWW3_PR19WINCA_S6</t>
  </si>
  <si>
    <t>PCD_DPWW3_PR19WINCA_S7</t>
  </si>
  <si>
    <t>PCD_DPWW3_PR19WINCA_ST</t>
  </si>
  <si>
    <t>DPWW3.16</t>
  </si>
  <si>
    <t>PCD_DPWW3_GGR1</t>
  </si>
  <si>
    <t>PCD_DPWW3_GGR1_NR</t>
  </si>
  <si>
    <t>PCD_DPWW3_GGR1_S0</t>
  </si>
  <si>
    <t>PCD_DPWW3_GGR1_DLY</t>
  </si>
  <si>
    <t>PCD_DPWW3_GGR1_DIR</t>
  </si>
  <si>
    <t>PCD_DPWW3_GGR1_DSCR</t>
  </si>
  <si>
    <t>PCD_DPWW3_GGR1_DCS</t>
  </si>
  <si>
    <t>PCD_DPWW3_GGR1_DSCS</t>
  </si>
  <si>
    <t>PCD_DPWW3_GGR1_DPP</t>
  </si>
  <si>
    <t>PCD_DPWW3_GGR1_DTPI</t>
  </si>
  <si>
    <t>PCD_DPWW3_GGR1_DCI</t>
  </si>
  <si>
    <t>PCD_DPWW3_GGR1_DSI</t>
  </si>
  <si>
    <t>PCD_DPWW3_GGR1_DER</t>
  </si>
  <si>
    <t>PCD_DPWW3_GGR1_RS</t>
  </si>
  <si>
    <t>PCD_DPWW3_GGR1_DPLE</t>
  </si>
  <si>
    <t>PCD_DPWW3_GGR1_S1</t>
  </si>
  <si>
    <t>PCD_DPWW3_GGR1_S2</t>
  </si>
  <si>
    <t>PCD_DPWW3_GGR1_S3</t>
  </si>
  <si>
    <t>PCD_DPWW3_GGR1_S4</t>
  </si>
  <si>
    <t>PCD_DPWW3_GGR1_S5</t>
  </si>
  <si>
    <t>PCD_DPWW3_GGR1_S6</t>
  </si>
  <si>
    <t>PCD_DPWW3_GGR1_S7</t>
  </si>
  <si>
    <t>PCD_DPWW3_GGR1_ST</t>
  </si>
  <si>
    <t>Data_End</t>
  </si>
  <si>
    <t>BON_End</t>
  </si>
  <si>
    <t>Scheme-level data - Water - Enhanced engagement, Large gated, Critical High-profile schemes</t>
  </si>
  <si>
    <t>Scheme name</t>
  </si>
  <si>
    <t>Scheme ID</t>
  </si>
  <si>
    <t>WINEP/NEP ID</t>
  </si>
  <si>
    <t>Enhancement line description</t>
  </si>
  <si>
    <t>PCD reference</t>
  </si>
  <si>
    <t>Type of scheme (retained/dropped/added)</t>
  </si>
  <si>
    <t>Name of the substituted scheme</t>
  </si>
  <si>
    <t>Original regulatory date [if relevant]</t>
  </si>
  <si>
    <t>Current regulatory date [if relevant]</t>
  </si>
  <si>
    <t>Interim milestone completion dates - Baseline</t>
  </si>
  <si>
    <t>Current interim milestone</t>
  </si>
  <si>
    <t>Interim milestone completion dates - Forecast</t>
  </si>
  <si>
    <t xml:space="preserve">Primary reson for delay where IM date moves more than 90 days later than baseline </t>
  </si>
  <si>
    <r>
      <t>Spend to date (</t>
    </r>
    <r>
      <rPr>
        <b/>
        <sz val="12"/>
        <color rgb="FF0078C9"/>
        <rFont val="Arial"/>
        <family val="2"/>
      </rPr>
      <t>£</t>
    </r>
    <r>
      <rPr>
        <b/>
        <sz val="12"/>
        <color rgb="FF0078C9"/>
        <rFont val="Aptos Narrow"/>
        <family val="2"/>
      </rPr>
      <t>m)</t>
    </r>
    <r>
      <rPr>
        <b/>
        <sz val="12"/>
        <color rgb="FF0078C9"/>
        <rFont val="Aptos Narrow"/>
        <family val="2"/>
        <scheme val="minor"/>
      </rPr>
      <t xml:space="preserve"> - cumulative</t>
    </r>
  </si>
  <si>
    <t>Forecast expenditure to complete scheme (£m) - cumulative</t>
  </si>
  <si>
    <t>Forecast outturn cost (£m)</t>
  </si>
  <si>
    <t>% Spend to date</t>
  </si>
  <si>
    <t>Baseline expenditure profile (£m) - cumulative</t>
  </si>
  <si>
    <t>Forecast expenditure profile (£m) - cumulative</t>
  </si>
  <si>
    <t>Critical high profile 
(Yes/No)</t>
  </si>
  <si>
    <t>Type of scheme (enhanced engagement, large gated, other)</t>
  </si>
  <si>
    <t>AMP</t>
  </si>
  <si>
    <t>IM1</t>
  </si>
  <si>
    <t>IM2</t>
  </si>
  <si>
    <t>IM3</t>
  </si>
  <si>
    <t>IM4</t>
  </si>
  <si>
    <t>IM5</t>
  </si>
  <si>
    <t>IM6</t>
  </si>
  <si>
    <t>IM7</t>
  </si>
  <si>
    <t>Total</t>
  </si>
  <si>
    <t>TMS</t>
  </si>
  <si>
    <t>Metering Programme</t>
  </si>
  <si>
    <t>Multiple</t>
  </si>
  <si>
    <t/>
  </si>
  <si>
    <t>Retained</t>
  </si>
  <si>
    <t>N/A</t>
  </si>
  <si>
    <t>No</t>
  </si>
  <si>
    <t>Other</t>
  </si>
  <si>
    <t>Network PS Power Restart</t>
  </si>
  <si>
    <t>UBA8.WAT.S30939</t>
  </si>
  <si>
    <t>Faringdon Suction Main Transfer Cap</t>
  </si>
  <si>
    <t>UBA8.WAT.S37590</t>
  </si>
  <si>
    <t>Bradfield College Sluice Fish Pass Stdy</t>
  </si>
  <si>
    <t>UBA8.WAT.S40860</t>
  </si>
  <si>
    <t>08TW100205a</t>
  </si>
  <si>
    <t>Bradfield WTW Sustainability Reduction</t>
  </si>
  <si>
    <t>UBA8.WAT.S38441</t>
  </si>
  <si>
    <t>08TW100003a</t>
  </si>
  <si>
    <t>Coppermills UV Treatment Design Work</t>
  </si>
  <si>
    <t>UBA8.WAT.S40977</t>
  </si>
  <si>
    <t>Large Gated</t>
  </si>
  <si>
    <t>DrWPA INV Nitrate in groundwater Cleeve</t>
  </si>
  <si>
    <t>UBA8.WAT.S38741</t>
  </si>
  <si>
    <t>08TW100047a</t>
  </si>
  <si>
    <t>Fish pass at Everington R. Pang Study</t>
  </si>
  <si>
    <t>UBA8.WAT.S40861</t>
  </si>
  <si>
    <t>08TW100206a</t>
  </si>
  <si>
    <t>Hornsey Bromate Removal (New Gauge Abs)</t>
  </si>
  <si>
    <t>L784</t>
  </si>
  <si>
    <t>08TW100032a</t>
  </si>
  <si>
    <t>INNS Company wide plan</t>
  </si>
  <si>
    <t>UBA8.WAT.S38605</t>
  </si>
  <si>
    <t>08TW100041a</t>
  </si>
  <si>
    <t>Kempton UV Treatment Design Work</t>
  </si>
  <si>
    <t>UBA8.WAT.S40978</t>
  </si>
  <si>
    <t>Lead Strategy</t>
  </si>
  <si>
    <t>Low Flow investigations</t>
  </si>
  <si>
    <t>UBA8.WAT.S38636</t>
  </si>
  <si>
    <t>08TW100040a, 08TW100039a, 08TW100038a, 08TW100037a, 08TW100036a, 08TW100035a, 08TW100034a, 08TW100031a, 08TW100030a, 08TW100029a, 08TW100029b, 08TW100029c, 08TW100030b, 08TW100030d,  08TW100030c, 08TW100030e, 08TW100030f</t>
  </si>
  <si>
    <t>Netley WTW Sustain license reduction</t>
  </si>
  <si>
    <t>UBA8.WAT.S38445</t>
  </si>
  <si>
    <t>08TW100002a</t>
  </si>
  <si>
    <t>Non-SRO Additional fund for DD Response</t>
  </si>
  <si>
    <t>UBA8.WAT.S42273</t>
  </si>
  <si>
    <t>PFAS Strategy</t>
  </si>
  <si>
    <t>PR24 Digital Cyber Enhancement Case</t>
  </si>
  <si>
    <t>UBA8.WAT.S41624, UBA8.WAT.S41624.OX</t>
  </si>
  <si>
    <t>PR24 SEMD - ESS/OT</t>
  </si>
  <si>
    <t>UBA8.WAT.S41877</t>
  </si>
  <si>
    <t>Gated scheme - NO PCD</t>
  </si>
  <si>
    <t>PR24 SEMD - Patrol and Response</t>
  </si>
  <si>
    <t>UBA8.WAT.S41876</t>
  </si>
  <si>
    <t>PR24 WINEP New gauge investigation</t>
  </si>
  <si>
    <t>UBA8.WAT.S40116</t>
  </si>
  <si>
    <t>PR24 WINEP WFD_IMP_PHYSHAB GSK weir</t>
  </si>
  <si>
    <t>UBA8.WAT.S40792</t>
  </si>
  <si>
    <t>08TW101456a</t>
  </si>
  <si>
    <t>PR24 WINEP WFD_IMP_PHYSHAB Newmans Weir</t>
  </si>
  <si>
    <t>UBA8.WAT.S40790</t>
  </si>
  <si>
    <t>08TW101458a</t>
  </si>
  <si>
    <t>PR24 WINEP WFD_INV_PHYSHAB Ware Lock</t>
  </si>
  <si>
    <t>UBA8.WAT.S40793</t>
  </si>
  <si>
    <t>08TW101455a</t>
  </si>
  <si>
    <t>PR24 WINEP WFD_INV_WRFlow Crane</t>
  </si>
  <si>
    <t>UBA8.WAT.S40123</t>
  </si>
  <si>
    <t>08TW101379a</t>
  </si>
  <si>
    <t>Reduce Abstraction vulnerable source INV</t>
  </si>
  <si>
    <t>UBA8.WAT.S39358</t>
  </si>
  <si>
    <t>08TW101405b, 08TW101405c, 08TW101405d, 08TW101405e, 08TW101405f, 08TW101405g, 08TW101405h, 08TW101405i, 08TW101405j, 08TW101405k, 08TW101405l, 08TW101405m, 08TW101405a</t>
  </si>
  <si>
    <t>Reducing the risk of lead</t>
  </si>
  <si>
    <t>UBA8.WAT.S39253</t>
  </si>
  <si>
    <t>River Restoration (RR) LND</t>
  </si>
  <si>
    <t>L898</t>
  </si>
  <si>
    <t>08TW100028a, 08TW100027a, 09TW100013a, 09TW100014a, 08TW100020a, 08TW100025a, 08TW100026a, 08TW100033a</t>
  </si>
  <si>
    <t>River Restoration (RR) TV</t>
  </si>
  <si>
    <t>L896</t>
  </si>
  <si>
    <t>08TW100023a, 08TW100022a, 08TW104006a, 08TW104007a, 08TW100024a, 08TW100021a</t>
  </si>
  <si>
    <t>08TW100207a, 08TW100208a, 08TW100209a, 08TW100210a</t>
  </si>
  <si>
    <t>SEMD - CAT 3-5</t>
  </si>
  <si>
    <t>L827</t>
  </si>
  <si>
    <t>SEMD Alternative water supply</t>
  </si>
  <si>
    <t>UBA8.WAT.S41951</t>
  </si>
  <si>
    <t>SEMD Ashford Common WTW</t>
  </si>
  <si>
    <t>L744</t>
  </si>
  <si>
    <t>SEMD Systems and sites CNI Package 11</t>
  </si>
  <si>
    <t>UBA8.WAT.S40056</t>
  </si>
  <si>
    <t>Tidmarsh Mill Fish Pass feasibility</t>
  </si>
  <si>
    <t>UBA8.WAT.S41654</t>
  </si>
  <si>
    <t>08TW100212a</t>
  </si>
  <si>
    <t>Upper Swells -Donnington Main Upsize</t>
  </si>
  <si>
    <t>UBA8.WAT.S37803</t>
  </si>
  <si>
    <t>08TW100046a</t>
  </si>
  <si>
    <t>Whelford Mill Fish Pass feasibility</t>
  </si>
  <si>
    <t>UBA8.WAT.S41653</t>
  </si>
  <si>
    <t>08TW100214a</t>
  </si>
  <si>
    <t>WINEP Flow Investi deterioration risk</t>
  </si>
  <si>
    <t>UBA8.WAT.S40788</t>
  </si>
  <si>
    <t>08TW101460a</t>
  </si>
  <si>
    <t>WINEP Flow investn into deterioration WB</t>
  </si>
  <si>
    <t>UBA8.WAT.S40781</t>
  </si>
  <si>
    <t>08TW101467a</t>
  </si>
  <si>
    <t>WINEP Flow Upper Kennet investigation</t>
  </si>
  <si>
    <t>UBA8.WAT.S40770</t>
  </si>
  <si>
    <t>08TW104005a</t>
  </si>
  <si>
    <t>WINEP Hogsmill Enviro Destination Invest</t>
  </si>
  <si>
    <t>UBA8.WAT.S40786</t>
  </si>
  <si>
    <t>08TW101462a</t>
  </si>
  <si>
    <t>WINEP INV Environmental Destination</t>
  </si>
  <si>
    <t>UBA8.WAT.S40117</t>
  </si>
  <si>
    <t>08TW101373a</t>
  </si>
  <si>
    <t>WINEP modified WB Grimsbury Reservoir</t>
  </si>
  <si>
    <t>UBA8.WAT.S40120</t>
  </si>
  <si>
    <t>08TW101376a</t>
  </si>
  <si>
    <t>WINEP modified WB Thames Cookham Egham</t>
  </si>
  <si>
    <t>UBA8.WAT.S40121</t>
  </si>
  <si>
    <t>08TW101377a</t>
  </si>
  <si>
    <t>WINEP modified WB Thames Egham Teddingto</t>
  </si>
  <si>
    <t>UBA8.WAT.S40122</t>
  </si>
  <si>
    <t>08TW101378a</t>
  </si>
  <si>
    <t>WINEP Nrt New River Wells Chinnor licenc</t>
  </si>
  <si>
    <t>UBA8.WAT.S38732</t>
  </si>
  <si>
    <t>08TW100045a, 08TW100044a</t>
  </si>
  <si>
    <t>WINEP Swan and Pike Weir</t>
  </si>
  <si>
    <t>UBA8.WAT.S40791</t>
  </si>
  <si>
    <t>08TW101457a</t>
  </si>
  <si>
    <t>WINEP WR Flow Unused licence investigate</t>
  </si>
  <si>
    <t>UBA8.WAT.S40767</t>
  </si>
  <si>
    <t>08TW104009a</t>
  </si>
  <si>
    <t>WRFlow Woods Farm licence growth INV</t>
  </si>
  <si>
    <t>UBA8.SEW.S40771</t>
  </si>
  <si>
    <t>08TW104004a</t>
  </si>
  <si>
    <t>WRMP19_ML_ Didcot Raw Water Purchase</t>
  </si>
  <si>
    <t>UBA8.WAT.S36984</t>
  </si>
  <si>
    <t>WRMP19_ML_ Groundwater Addington</t>
  </si>
  <si>
    <t>UBA8.WAT.S24423</t>
  </si>
  <si>
    <t>Hampton UV Treatment</t>
  </si>
  <si>
    <t>L479</t>
  </si>
  <si>
    <t>Yes</t>
  </si>
  <si>
    <t>Ashford UV Treatment</t>
  </si>
  <si>
    <t>L844</t>
  </si>
  <si>
    <t>Coppermills System Resilience</t>
  </si>
  <si>
    <t>K665</t>
  </si>
  <si>
    <t>WSSRP</t>
  </si>
  <si>
    <t>AMP7 Delivery Plan (no AMP8 PCD)</t>
  </si>
  <si>
    <t>AMP7 carryover</t>
  </si>
  <si>
    <t>Hampton WTW TWRM Structural Fault WSSRP</t>
  </si>
  <si>
    <t>L169.01</t>
  </si>
  <si>
    <t>Hampton WTW GJ Vehicle Barrier (WSSRP)</t>
  </si>
  <si>
    <t>L191.01</t>
  </si>
  <si>
    <t>Hampton WTW Bulk Recycling (WSSRP)</t>
  </si>
  <si>
    <t>L193.01</t>
  </si>
  <si>
    <t>Mogden TWRM Shaft Pump Out (WSSRP)</t>
  </si>
  <si>
    <t>L204.01</t>
  </si>
  <si>
    <t>Pentonville Road? Trunk Main Replacement</t>
  </si>
  <si>
    <t>K371.01</t>
  </si>
  <si>
    <t>LWICA</t>
  </si>
  <si>
    <t>K372 Fortis Green to Cockfosters Trunk M</t>
  </si>
  <si>
    <t>K372.01</t>
  </si>
  <si>
    <t>Victoria Station 30in? Trunk Main</t>
  </si>
  <si>
    <t>K374.01</t>
  </si>
  <si>
    <t>Surbiton 30in no 1 &amp; 3? Trunk Mains</t>
  </si>
  <si>
    <t>K375.01</t>
  </si>
  <si>
    <t>Mile End Park &amp; Station</t>
  </si>
  <si>
    <t>K493.01</t>
  </si>
  <si>
    <t>Scheme-level data - Wastewater - Enhanced engagement, Large gated and Critical High-profile schemes</t>
  </si>
  <si>
    <t>WINEP ID</t>
  </si>
  <si>
    <t>PCD ref</t>
  </si>
  <si>
    <t>Original regulatory date</t>
  </si>
  <si>
    <t>Current regulatory date</t>
  </si>
  <si>
    <t>Type of scheme (enhanced engagement, large gated, delivery mechanism, other)</t>
  </si>
  <si>
    <t>Guildford STW Relocation Delivery</t>
  </si>
  <si>
    <t>J009</t>
  </si>
  <si>
    <t>THM00529</t>
  </si>
  <si>
    <t>P - Amber NOT in Plan</t>
  </si>
  <si>
    <t>This part of the AMP7 project is not PCDWW35</t>
  </si>
  <si>
    <t>East Hyde AMP7 Growth</t>
  </si>
  <si>
    <t>J568</t>
  </si>
  <si>
    <t>HNL00214</t>
  </si>
  <si>
    <t>Kingston Bagpuize STW Growth and Quality</t>
  </si>
  <si>
    <t>J971.01</t>
  </si>
  <si>
    <t>FLO01277</t>
  </si>
  <si>
    <t>Storm Tank</t>
  </si>
  <si>
    <t>THM00536</t>
  </si>
  <si>
    <t>Ammonia</t>
  </si>
  <si>
    <t>Haslemere STW Early Procurement</t>
  </si>
  <si>
    <t>J983.01</t>
  </si>
  <si>
    <t>THM00531</t>
  </si>
  <si>
    <t>Cranleigh STW Flow Compliance &amp;P-Removal</t>
  </si>
  <si>
    <t>J984.01</t>
  </si>
  <si>
    <t>THM00514</t>
  </si>
  <si>
    <t>THM00659</t>
  </si>
  <si>
    <t>P - Green</t>
  </si>
  <si>
    <t>Harpenden STW Flow compliance and Low P</t>
  </si>
  <si>
    <t>J988</t>
  </si>
  <si>
    <t>HNL00215</t>
  </si>
  <si>
    <t>Burstow STW Growth &amp; Flow Compliance</t>
  </si>
  <si>
    <t>J991.01</t>
  </si>
  <si>
    <t>KSL00235</t>
  </si>
  <si>
    <t>Shutford STW - G2G Flow Compliance</t>
  </si>
  <si>
    <t>K082.01</t>
  </si>
  <si>
    <t>THM00554</t>
  </si>
  <si>
    <t>P - Amber in Plan</t>
  </si>
  <si>
    <t>Bordon Flow Compliance</t>
  </si>
  <si>
    <t>K104.01</t>
  </si>
  <si>
    <t>THM00497</t>
  </si>
  <si>
    <t>Maple Lodge STW Quality AMP7 New Permit</t>
  </si>
  <si>
    <t>K298</t>
  </si>
  <si>
    <t>HNL00234 (7TW200123)</t>
  </si>
  <si>
    <t>HNL00192 (7TW200093)</t>
  </si>
  <si>
    <t>WWNI Alton STW P-removal</t>
  </si>
  <si>
    <t>K444.01</t>
  </si>
  <si>
    <t>THM00575</t>
  </si>
  <si>
    <t>WWNI Fleet STW P-removal</t>
  </si>
  <si>
    <t>K444.04</t>
  </si>
  <si>
    <t>THM00096</t>
  </si>
  <si>
    <t>FTFT</t>
  </si>
  <si>
    <t>THM00599</t>
  </si>
  <si>
    <t>Blackbirds STW Quality AMP7 New Permit?</t>
  </si>
  <si>
    <t>K537.01</t>
  </si>
  <si>
    <t>HNL00233</t>
  </si>
  <si>
    <t>Brentwood STW WAAP and P-Removal</t>
  </si>
  <si>
    <t>L477.01</t>
  </si>
  <si>
    <t>HNL00207</t>
  </si>
  <si>
    <t>Farnham STW WAAP and P-Removal</t>
  </si>
  <si>
    <t>L516.01</t>
  </si>
  <si>
    <t>THM00598</t>
  </si>
  <si>
    <t>WWNI Barkway STW P-removal</t>
  </si>
  <si>
    <t>L742.01</t>
  </si>
  <si>
    <t>HNL00221</t>
  </si>
  <si>
    <t>WWNI Ripley STW G2G and Low P</t>
  </si>
  <si>
    <t>K672.01</t>
  </si>
  <si>
    <t>THM00550</t>
  </si>
  <si>
    <t>WWNI Woking STW Storm Tank &amp; Low P</t>
  </si>
  <si>
    <t>K677.01</t>
  </si>
  <si>
    <t>THM00572</t>
  </si>
  <si>
    <t>THM00109</t>
  </si>
  <si>
    <t>WWNI Watlington STW FTFT &amp; Low P</t>
  </si>
  <si>
    <t>K759.01</t>
  </si>
  <si>
    <t>THM00567</t>
  </si>
  <si>
    <t>FLO01298</t>
  </si>
  <si>
    <t>WWNI Thornwood STW G2G &amp; P-removal</t>
  </si>
  <si>
    <t>K831.01</t>
  </si>
  <si>
    <t>HNL00209</t>
  </si>
  <si>
    <t>Stansted Mountfitchet STW Growth &amp; Low P</t>
  </si>
  <si>
    <t>K936.01</t>
  </si>
  <si>
    <t>HNL00225</t>
  </si>
  <si>
    <t>WWNI Wingrave Compliance First &amp; Low P</t>
  </si>
  <si>
    <t>K984.01</t>
  </si>
  <si>
    <t>THM00570</t>
  </si>
  <si>
    <t>Theydon Bois STW WAAP and P-Removal</t>
  </si>
  <si>
    <t>L470.01</t>
  </si>
  <si>
    <t>HNL00213</t>
  </si>
  <si>
    <t>Burghfield STW WAAP and P-Removal</t>
  </si>
  <si>
    <t>L483.01</t>
  </si>
  <si>
    <t>THM00587</t>
  </si>
  <si>
    <t>Waddesdon STW WAAP and P-Removal</t>
  </si>
  <si>
    <t>L484.01</t>
  </si>
  <si>
    <t>THM00564</t>
  </si>
  <si>
    <t>Shamley Green STW WAAP &amp; P-Removal</t>
  </si>
  <si>
    <t>L487.01</t>
  </si>
  <si>
    <t>THM00552</t>
  </si>
  <si>
    <t>North Weald STW PRemoval&amp;Flow Compliance</t>
  </si>
  <si>
    <t>L511.01</t>
  </si>
  <si>
    <t>HNL00208</t>
  </si>
  <si>
    <t>Wisley STW G2G and P-Removal</t>
  </si>
  <si>
    <t>L514.01</t>
  </si>
  <si>
    <t>THM00571</t>
  </si>
  <si>
    <t>Weston on the Green STW Low P</t>
  </si>
  <si>
    <t>L692.01</t>
  </si>
  <si>
    <t>THM00569</t>
  </si>
  <si>
    <t>Blunsdon STW Low P</t>
  </si>
  <si>
    <t>L694.01</t>
  </si>
  <si>
    <t>THM00585</t>
  </si>
  <si>
    <t>Barford St Michael STW Low P</t>
  </si>
  <si>
    <t>L695.01</t>
  </si>
  <si>
    <t>THM00494</t>
  </si>
  <si>
    <t>Marsh Gibbon STW Low P</t>
  </si>
  <si>
    <t>L696.01</t>
  </si>
  <si>
    <t>THM00543</t>
  </si>
  <si>
    <t>Dorton STW Low P</t>
  </si>
  <si>
    <t>L698.01</t>
  </si>
  <si>
    <t>THM00520</t>
  </si>
  <si>
    <t>Tetsworth STW Low P</t>
  </si>
  <si>
    <t>L699.01</t>
  </si>
  <si>
    <t>THM00562</t>
  </si>
  <si>
    <t>South Leigh STW Low P</t>
  </si>
  <si>
    <t>L700.01</t>
  </si>
  <si>
    <t>THM00558</t>
  </si>
  <si>
    <t>Stanton Harcourt STW Low P</t>
  </si>
  <si>
    <t>L701.01</t>
  </si>
  <si>
    <t>THM00561</t>
  </si>
  <si>
    <t>Weston (Herts) STW Low P</t>
  </si>
  <si>
    <t>L702.01</t>
  </si>
  <si>
    <t>HNL00217</t>
  </si>
  <si>
    <t>Bishops Stortford STW Low P</t>
  </si>
  <si>
    <t>L703.01</t>
  </si>
  <si>
    <t>HNL00226</t>
  </si>
  <si>
    <t>Hartley Wintney STW Low P</t>
  </si>
  <si>
    <t>L704.01</t>
  </si>
  <si>
    <t>THM00602</t>
  </si>
  <si>
    <t>Godalming STW Low P</t>
  </si>
  <si>
    <t>L705.01</t>
  </si>
  <si>
    <t>THM00525</t>
  </si>
  <si>
    <t>Hockford STW Low P</t>
  </si>
  <si>
    <t>L706.01</t>
  </si>
  <si>
    <t>THM00754</t>
  </si>
  <si>
    <t>Merstham STW Low P</t>
  </si>
  <si>
    <t>L707.01</t>
  </si>
  <si>
    <t>KSL00234</t>
  </si>
  <si>
    <t>Elstead STW Low P</t>
  </si>
  <si>
    <t>L708.01</t>
  </si>
  <si>
    <t>THM00521</t>
  </si>
  <si>
    <t>Stanford Rivers STW Low P</t>
  </si>
  <si>
    <t>L709.01</t>
  </si>
  <si>
    <t>HNL00212</t>
  </si>
  <si>
    <t>Standon STW Low P</t>
  </si>
  <si>
    <t>L712.01</t>
  </si>
  <si>
    <t>HNL00222</t>
  </si>
  <si>
    <t>Epping (Fiddlers Hamlet) STW Low P</t>
  </si>
  <si>
    <t>L713.01</t>
  </si>
  <si>
    <t>HNL00252</t>
  </si>
  <si>
    <t>merge ok</t>
  </si>
  <si>
    <t>HNL00211</t>
  </si>
  <si>
    <t>Braughing STW Low P</t>
  </si>
  <si>
    <t>L718.01</t>
  </si>
  <si>
    <t>HNL00220</t>
  </si>
  <si>
    <t>Holmwood STW WAAP and P-Removal</t>
  </si>
  <si>
    <t>L745.01</t>
  </si>
  <si>
    <t>KSL00233</t>
  </si>
  <si>
    <t>Bexley WTW – Alleviation of Low Flows (W</t>
  </si>
  <si>
    <t>K035.01</t>
  </si>
  <si>
    <t>KSL00046</t>
  </si>
  <si>
    <t xml:space="preserve">Closure of the North Orpington abstraction to protect the environment in the river Cray. </t>
  </si>
  <si>
    <t>KSL00044</t>
  </si>
  <si>
    <t>River restoration to improve flow conditions in the lower Cray</t>
  </si>
  <si>
    <t>LF Mitigation TV - Continue the river restoration work from AMP7 for Farmoor (Oxford Water Course)</t>
  </si>
  <si>
    <t>K560.01</t>
  </si>
  <si>
    <t>THM00759</t>
  </si>
  <si>
    <t xml:space="preserve">River restoration to improve environmental resiliance on the Oxford Watercourses. </t>
  </si>
  <si>
    <t>LF Mitigation TV - Continue the river restoration work from AMP7 for Pangbourne on the Sulham Brook</t>
  </si>
  <si>
    <t>K560.02</t>
  </si>
  <si>
    <t>THM00758</t>
  </si>
  <si>
    <t>River restoration to improve environmental resiliance on the Sulham Brook.</t>
  </si>
  <si>
    <t>LF Mitigation TV - Continue the river restoration work from AMP7 for Pann Mill</t>
  </si>
  <si>
    <t>K560.03</t>
  </si>
  <si>
    <t>THM00760</t>
  </si>
  <si>
    <t>River restoration to improve environmental resiliance on the river Wye</t>
  </si>
  <si>
    <t>LF Mitigation TV - RIVER RESTORATION PROJECTS - CHESS</t>
  </si>
  <si>
    <t>K560.04</t>
  </si>
  <si>
    <t>HNL00095</t>
  </si>
  <si>
    <t>River restoration to improve environmental resiliance on the river Chess</t>
  </si>
  <si>
    <t>Hawridge - Alleviation of Low Flows</t>
  </si>
  <si>
    <t>K036.01</t>
  </si>
  <si>
    <t>HNL00092</t>
  </si>
  <si>
    <t xml:space="preserve">Closure of the abstraction at Hawridge in the Chess catchment </t>
  </si>
  <si>
    <t>Lower Lee River Improvements</t>
  </si>
  <si>
    <t>K559.01</t>
  </si>
  <si>
    <t>HNL00096</t>
  </si>
  <si>
    <t xml:space="preserve">River restoration and improvements to fish passage in the Lower lee to improve environmental resilience </t>
  </si>
  <si>
    <t>LF Mitigation London - Upper Cray Restoration</t>
  </si>
  <si>
    <t>K561.01</t>
  </si>
  <si>
    <t>KSL00401</t>
  </si>
  <si>
    <t xml:space="preserve">River restoration to improve environmental resilience on the river Cray. </t>
  </si>
  <si>
    <t>LF Mitigation London - Upper Darent Restoration - SUNDRIDGE PUMPING STATION</t>
  </si>
  <si>
    <t>K561.02</t>
  </si>
  <si>
    <t>KSL00045</t>
  </si>
  <si>
    <t xml:space="preserve">River restoration to improve environmental resilience on the river Darent. </t>
  </si>
  <si>
    <t>LF Mitigation London - Upper Darent Restoration - WESTERHAM HILL PS</t>
  </si>
  <si>
    <t>K561.03</t>
  </si>
  <si>
    <t>KSL00049</t>
  </si>
  <si>
    <t>LF Mitigation London - Wandle Restoration - BRANTWOOD ROAD, CROYDON</t>
  </si>
  <si>
    <t>K561.04</t>
  </si>
  <si>
    <t>KSL00047</t>
  </si>
  <si>
    <t>River restoration to improve environmental resilience on the river Wandle</t>
  </si>
  <si>
    <t>LF Mitigation London - Wandle Restoration - WADDON PUMPING STATION - WELLS &amp; BOREHOLES</t>
  </si>
  <si>
    <t>K561.05</t>
  </si>
  <si>
    <t>KSL00048</t>
  </si>
  <si>
    <t>BENTLEY STW</t>
  </si>
  <si>
    <t>K932.01</t>
  </si>
  <si>
    <t>THM00581</t>
  </si>
  <si>
    <t>BRENTWOOD SEWAGE TREATMENT WORKS</t>
  </si>
  <si>
    <t>K556.03</t>
  </si>
  <si>
    <t>HNL00253</t>
  </si>
  <si>
    <t>WINEP - Catchment Management</t>
  </si>
  <si>
    <t>K360</t>
  </si>
  <si>
    <t>HNL00087</t>
  </si>
  <si>
    <t>HNL00088</t>
  </si>
  <si>
    <t>HNL00089</t>
  </si>
  <si>
    <t>HNL00090</t>
  </si>
  <si>
    <t>HNL00094</t>
  </si>
  <si>
    <t>Lewknor STW Low P</t>
  </si>
  <si>
    <t>L697</t>
  </si>
  <si>
    <t>THM00538</t>
  </si>
  <si>
    <t>WWNI Mill Green STW G2G and Low P</t>
  </si>
  <si>
    <t>K649.01</t>
  </si>
  <si>
    <t>HNL00216</t>
  </si>
  <si>
    <t>Abbess Roding STW Phos Dosing TT + Alkal</t>
  </si>
  <si>
    <t>UBA8.SEW.S38981</t>
  </si>
  <si>
    <t>08TW100967a</t>
  </si>
  <si>
    <t>Delivery Mechanism</t>
  </si>
  <si>
    <t>Aldershot STW Phos Dosing TT + Alkalini</t>
  </si>
  <si>
    <t>UBA8.SEW.S38954</t>
  </si>
  <si>
    <t>08TW100862a</t>
  </si>
  <si>
    <t>Andoversford STW - AMP8 Growth</t>
  </si>
  <si>
    <t>UBA8.SEW.S40433</t>
  </si>
  <si>
    <t>Appleton STW Phosphorus Dosing and TT</t>
  </si>
  <si>
    <t>UBA8.SEW.S39552</t>
  </si>
  <si>
    <t>08TW100863a</t>
  </si>
  <si>
    <t>Arborfield STW - AMP8 Growth</t>
  </si>
  <si>
    <t>UBA8.SEW.S38253</t>
  </si>
  <si>
    <t>Arborfield STW Cypermethrin - IMP &amp; ND</t>
  </si>
  <si>
    <t>UBA8.SEW.S40667</t>
  </si>
  <si>
    <t>08TW101448a</t>
  </si>
  <si>
    <t>Arborfield STW Phos Dosing TT + Alkalin</t>
  </si>
  <si>
    <t>UBA8.SEW.S39006</t>
  </si>
  <si>
    <t>08TW100864a</t>
  </si>
  <si>
    <t>Ascot STW Phosphorus Dosing and TT</t>
  </si>
  <si>
    <t>UBA8.SEW.S39004</t>
  </si>
  <si>
    <t>08TW100865a</t>
  </si>
  <si>
    <t>Ash Vale STW Phosphorus Dosing TT + PST</t>
  </si>
  <si>
    <t>UBA8.SEW.S39056</t>
  </si>
  <si>
    <t>08TW100866a</t>
  </si>
  <si>
    <t>Ashendon STW - Phosphorus - Dosing Only</t>
  </si>
  <si>
    <t>UBA8.SEW.S39551</t>
  </si>
  <si>
    <t>08TW100953a</t>
  </si>
  <si>
    <t>Aston Le Walls STW Phosphorus Dosing</t>
  </si>
  <si>
    <t>UBA8.SEW.S39031</t>
  </si>
  <si>
    <t>08TW100960a</t>
  </si>
  <si>
    <t>Banbury STW - Phosphorus - Bio-P and TT</t>
  </si>
  <si>
    <t>UBA8.SEW.S38967</t>
  </si>
  <si>
    <t>08TW100869a</t>
  </si>
  <si>
    <t>BASILDON PARK STW</t>
  </si>
  <si>
    <t>UBA8.SEW.S41639</t>
  </si>
  <si>
    <t>08TW101402a</t>
  </si>
  <si>
    <t>Basingstoke STW Phos TT + Alkalinity</t>
  </si>
  <si>
    <t>UBA8.SEW.S38948</t>
  </si>
  <si>
    <t>09TW100022a</t>
  </si>
  <si>
    <t>Beckton STW Upgraded THP - SAS only</t>
  </si>
  <si>
    <t>UBA8.SEW.S39830</t>
  </si>
  <si>
    <t>Large gated</t>
  </si>
  <si>
    <t>Berkhamstead STW - Phosphorus - New TT</t>
  </si>
  <si>
    <t>UBA8.SEW.S38965</t>
  </si>
  <si>
    <t>09TW100023a</t>
  </si>
  <si>
    <t>Bicester STW - AMP8 Growth</t>
  </si>
  <si>
    <t>UBA8.SEW.S40437</t>
  </si>
  <si>
    <t>Bicester STW Phos Dosing TT + Alkalinity</t>
  </si>
  <si>
    <t>UBA8.SEW.S38939</t>
  </si>
  <si>
    <t>08TW100872a</t>
  </si>
  <si>
    <t>Bledington STW Phosphorus Dosing Only</t>
  </si>
  <si>
    <t>UBA8.SEW.S39023</t>
  </si>
  <si>
    <t>08TW100873a</t>
  </si>
  <si>
    <t>Bletchingdon STW Phosphorus Stretch Targ</t>
  </si>
  <si>
    <t>UBA8.SEW.S41885</t>
  </si>
  <si>
    <t>08TW100874a</t>
  </si>
  <si>
    <t>Bloxham STW Phosphorus Dosing TT + Alkal</t>
  </si>
  <si>
    <t>UBA8.SEW.S41908</t>
  </si>
  <si>
    <t>08TW100875a</t>
  </si>
  <si>
    <t>Blunsdon STW - AMP8 Growth</t>
  </si>
  <si>
    <t>UBA8.SEW.S38261</t>
  </si>
  <si>
    <t>Bourton on the Water STW Low P &amp; TT</t>
  </si>
  <si>
    <t>L956</t>
  </si>
  <si>
    <t>08TW100877a</t>
  </si>
  <si>
    <t>Bracknell STW AMP8 Low P BOD and Chem</t>
  </si>
  <si>
    <t>L842</t>
  </si>
  <si>
    <t>09TW100015a, 08TW100878a</t>
  </si>
  <si>
    <t>08TW101449a</t>
  </si>
  <si>
    <t>08TW101384a</t>
  </si>
  <si>
    <t>Broadwell STW Phosphorus Stretch Target</t>
  </si>
  <si>
    <t>UBA8.SEW.S41886</t>
  </si>
  <si>
    <t>08TW100879a</t>
  </si>
  <si>
    <t>Broughton STW - Phosphorus - Dosing Only</t>
  </si>
  <si>
    <t>UBA8.SEW.S39728</t>
  </si>
  <si>
    <t>09TW100025a</t>
  </si>
  <si>
    <t>Buckland STW Phosphorus Dosing and TT</t>
  </si>
  <si>
    <t>UBA8.SEW.S38806</t>
  </si>
  <si>
    <t>08TW100954a</t>
  </si>
  <si>
    <t>Burstow STW engineered reed beds</t>
  </si>
  <si>
    <t>UBA8.SEW.S38363</t>
  </si>
  <si>
    <t>08TW101113a</t>
  </si>
  <si>
    <t>Byfield STW Phosphorus Dosing and TT</t>
  </si>
  <si>
    <t>UBA8.SEW.S38843</t>
  </si>
  <si>
    <t>08TW100880a</t>
  </si>
  <si>
    <t>Camberley STW Phosphorus Dosing and TT</t>
  </si>
  <si>
    <t>UBA8.SEW.S39052</t>
  </si>
  <si>
    <t>08TW100881a</t>
  </si>
  <si>
    <t>Cassington STW - AMP8 Growth</t>
  </si>
  <si>
    <t>UBA8.SEW.S40428</t>
  </si>
  <si>
    <t>Chacombe STW Phosphorus Dosing TT + FST</t>
  </si>
  <si>
    <t>UBA8.SEW.S38841</t>
  </si>
  <si>
    <t>08TW100882a</t>
  </si>
  <si>
    <t>Chadlington STW Phosphorus Dosing &amp; TT</t>
  </si>
  <si>
    <t>UBA8.SEW.S39016</t>
  </si>
  <si>
    <t>08TW100883a</t>
  </si>
  <si>
    <t>Chalgrove STW - AMP8 Growth</t>
  </si>
  <si>
    <t>L838</t>
  </si>
  <si>
    <t>08TW100884a</t>
  </si>
  <si>
    <t>08TW101387a</t>
  </si>
  <si>
    <t>Charlbury STW - Phosphorus - Dosing Only</t>
  </si>
  <si>
    <t>UBA8.SEW.S39024</t>
  </si>
  <si>
    <t>08TW100885a</t>
  </si>
  <si>
    <t>Charlton-on-Otmoor STW Phos Dosing &amp; TT</t>
  </si>
  <si>
    <t>UBA8.SEW.S39049</t>
  </si>
  <si>
    <t>08TW100861a</t>
  </si>
  <si>
    <t>Chertsey STW AMP8 WINEP Low P and Chem</t>
  </si>
  <si>
    <t>L837</t>
  </si>
  <si>
    <t>08TW100157a, 08TW100886a</t>
  </si>
  <si>
    <t>08TW100474a</t>
  </si>
  <si>
    <t>Chinnor STW Phosphorus Dosing and TT</t>
  </si>
  <si>
    <t>UBA8.SEW.S38991</t>
  </si>
  <si>
    <t>08TW100887a</t>
  </si>
  <si>
    <t>Chipping Norton STW - AMP8 Growth</t>
  </si>
  <si>
    <t>UBA8.SEW.S38259</t>
  </si>
  <si>
    <t>Chipping Norton STW Phos Dosing TT &amp; PST</t>
  </si>
  <si>
    <t>UBA8.SEW.S38836</t>
  </si>
  <si>
    <t>08TW100158a, 08TW100888a</t>
  </si>
  <si>
    <t>Chobham STW Low P &amp; TT</t>
  </si>
  <si>
    <t>L892</t>
  </si>
  <si>
    <t>09TW100028a</t>
  </si>
  <si>
    <t>Church Hanborough STW Phosphorus Stretch</t>
  </si>
  <si>
    <t>UBA8.SEW.S41884</t>
  </si>
  <si>
    <t>08TW100889a</t>
  </si>
  <si>
    <t>Cirencester STW Phosphorus Dosing and TT</t>
  </si>
  <si>
    <t>UBA8.SEW.S38929</t>
  </si>
  <si>
    <t>08TW100890a</t>
  </si>
  <si>
    <t>CODICOTE CSO</t>
  </si>
  <si>
    <t>UBA8.SEW.S41663</t>
  </si>
  <si>
    <t>08TW101402j</t>
  </si>
  <si>
    <t>College Green Groundwater MD</t>
  </si>
  <si>
    <t>UBA8.SEW.S38859</t>
  </si>
  <si>
    <t>08TW100280a</t>
  </si>
  <si>
    <t>Continuos Water Quality Monitoring WCQM</t>
  </si>
  <si>
    <t>L798</t>
  </si>
  <si>
    <t>08TW101406a</t>
  </si>
  <si>
    <t>Continuous Discharge Lower Thames MD</t>
  </si>
  <si>
    <t>UBA8.SEW.S38862</t>
  </si>
  <si>
    <t>08TW100280d</t>
  </si>
  <si>
    <t>Crawley STW Phosphorus Dosing and TT</t>
  </si>
  <si>
    <t>UBA8.SEW.S38969</t>
  </si>
  <si>
    <t>08TW100893a</t>
  </si>
  <si>
    <t>Cropredy STW Phosphorus Dosing and TT</t>
  </si>
  <si>
    <t>UBA8.SEW.S39726</t>
  </si>
  <si>
    <t>09TW100031a</t>
  </si>
  <si>
    <t>Cuddesdon STW Phosphorus Dosing and TT</t>
  </si>
  <si>
    <t>UBA8.SEW.S39028</t>
  </si>
  <si>
    <t>08TW100895a</t>
  </si>
  <si>
    <t>Cuddington STW Phosphorus Dosing and TT</t>
  </si>
  <si>
    <t>UBA8.SEW.S38990</t>
  </si>
  <si>
    <t>08TW100896a</t>
  </si>
  <si>
    <t>CULHAM STW</t>
  </si>
  <si>
    <t>UBA8.SEW.S40712</t>
  </si>
  <si>
    <t>08TW101393a, 08TW101392a</t>
  </si>
  <si>
    <t>Culham STW - AMP8 Growth</t>
  </si>
  <si>
    <t>UBA8.SEW.S40429</t>
  </si>
  <si>
    <t>Culham STW Phosphorus Dosing and TT</t>
  </si>
  <si>
    <t>UBA8.SEW.S38909</t>
  </si>
  <si>
    <t>08TW100897a</t>
  </si>
  <si>
    <t>Culworth STW Phosphorus Dosing and TT</t>
  </si>
  <si>
    <t>UBA8.SEW.S38978</t>
  </si>
  <si>
    <t>08TW100898a</t>
  </si>
  <si>
    <t>Cypermethrin Milton-Under-Wychwood STW</t>
  </si>
  <si>
    <t>UBA8.SEW.S40203</t>
  </si>
  <si>
    <t>08TW100489a</t>
  </si>
  <si>
    <t>Didcot STW - AMP8 Growth</t>
  </si>
  <si>
    <t>UBA8.SEW.S40439, J954, UBA8.SEW.S38256</t>
  </si>
  <si>
    <t>Enhanced engagement</t>
  </si>
  <si>
    <t>Didcot STW Phosphorus Dosing and TT</t>
  </si>
  <si>
    <t>UBA8.SEW.S38821</t>
  </si>
  <si>
    <t>08TW100899a</t>
  </si>
  <si>
    <t>Dollis Brook Leeside Crescent - Option 1</t>
  </si>
  <si>
    <t>UBA8.SEW.S38357</t>
  </si>
  <si>
    <t>08TW101068a</t>
  </si>
  <si>
    <t>Dorking STW Phosphorus Dosing and TT</t>
  </si>
  <si>
    <t>UBA8.SEW.S39050</t>
  </si>
  <si>
    <t>08TW100900a</t>
  </si>
  <si>
    <t>Easthampstead Park STW P Removal (2 WINEP Actions)</t>
  </si>
  <si>
    <t>UBA8.SEW.S38827</t>
  </si>
  <si>
    <t>08TW100163a, 08TW100901a</t>
  </si>
  <si>
    <t>Esher STW - Phosphorus - Bio-P and TT</t>
  </si>
  <si>
    <t>UBA8.SEW.S39496</t>
  </si>
  <si>
    <t>08TW100902a</t>
  </si>
  <si>
    <t>F909_Streatham Vale Storm Relief CSO</t>
  </si>
  <si>
    <t>UBA8.SEW.S38373</t>
  </si>
  <si>
    <t>08TW101065a</t>
  </si>
  <si>
    <t>Farnborough STW Phosphorus Dosing Only</t>
  </si>
  <si>
    <t>UBA8.SEW.S38976</t>
  </si>
  <si>
    <t>08TW100955a</t>
  </si>
  <si>
    <t>Farnham STW - No Build</t>
  </si>
  <si>
    <t>S39086</t>
  </si>
  <si>
    <t>08TW100174a</t>
  </si>
  <si>
    <t>Finstock STW Phosphorus Dosing &amp; TT</t>
  </si>
  <si>
    <t>UBA8.SEW.S39015</t>
  </si>
  <si>
    <t>08TW100903a</t>
  </si>
  <si>
    <t>Gerrards Cross STW Cypermethrin - IMP</t>
  </si>
  <si>
    <t>UBA8.SEW.S40608</t>
  </si>
  <si>
    <t>08TW100479a</t>
  </si>
  <si>
    <t>Great Milton STW Phosphorus Dosing &amp; TT</t>
  </si>
  <si>
    <t>UBA8.SEW.S39029</t>
  </si>
  <si>
    <t>08TW100905a</t>
  </si>
  <si>
    <t>Great Rollright STW Phosphor Dosing &amp; TT</t>
  </si>
  <si>
    <t>UBA8.SEW.S39026</t>
  </si>
  <si>
    <t>08TW100929a</t>
  </si>
  <si>
    <t>Greatworth STW Phosphorus Dosing &amp; TT</t>
  </si>
  <si>
    <t>UBA8.SEW.S38908</t>
  </si>
  <si>
    <t>08TW100906a</t>
  </si>
  <si>
    <t>Grendon Underwood STW Phosphorus Dosing</t>
  </si>
  <si>
    <t>UBA8.SEW.S40987</t>
  </si>
  <si>
    <t>08TW100218a</t>
  </si>
  <si>
    <t>Haddenham STW Phos Dosing &amp; TT + FST</t>
  </si>
  <si>
    <t>UBA8.SEW.S38987</t>
  </si>
  <si>
    <t>08TW100907a</t>
  </si>
  <si>
    <t>HANNINGTON (HANTS) STW</t>
  </si>
  <si>
    <t>UBA8.SEW.S41632</t>
  </si>
  <si>
    <t>08TW101402b</t>
  </si>
  <si>
    <t>HANNINGTON (WILTS) STW</t>
  </si>
  <si>
    <t>UBA8.SEW.S41633</t>
  </si>
  <si>
    <t>08TW101402c</t>
  </si>
  <si>
    <t>Hanwell STW Phosphorus Dosing and TT</t>
  </si>
  <si>
    <t>UBA8.SEW.S38915</t>
  </si>
  <si>
    <t>08TW100956a</t>
  </si>
  <si>
    <t>Hatfield Mill Green STW Phos Dosing &amp; TT</t>
  </si>
  <si>
    <t>UBA8.SEW.S39011</t>
  </si>
  <si>
    <t>09TW100035a</t>
  </si>
  <si>
    <t>HEADLEY STW (08TW100164a)</t>
  </si>
  <si>
    <t>UBA8.SEW.S38438</t>
  </si>
  <si>
    <t>08TW100164a</t>
  </si>
  <si>
    <t>HEADLEY STW (08TW101402d)</t>
  </si>
  <si>
    <t>UBA8.SEW.S41634</t>
  </si>
  <si>
    <t>08TW101402d</t>
  </si>
  <si>
    <t>Henley STW Phosphorus Dosing and TT</t>
  </si>
  <si>
    <t>UBA8.SEW.S38842</t>
  </si>
  <si>
    <t>08TW100908a</t>
  </si>
  <si>
    <t>Heyford STW Phosphorus Dosing and TT</t>
  </si>
  <si>
    <t>UBA8.SEW.S40986</t>
  </si>
  <si>
    <t>08TW100217a</t>
  </si>
  <si>
    <t>HIGHWORTH EASTROP CSO</t>
  </si>
  <si>
    <t>UBA8.SEW.S40798</t>
  </si>
  <si>
    <t>08TW101402k</t>
  </si>
  <si>
    <t>Highworth STW - AMP8 Growth</t>
  </si>
  <si>
    <t>UBA8.SEW.S38245</t>
  </si>
  <si>
    <t>Highworth STW P Removal (2 WINEP Actions)</t>
  </si>
  <si>
    <t>UBA8.SEW.S38984</t>
  </si>
  <si>
    <t>08TW100162a, 08TW100909a</t>
  </si>
  <si>
    <t>Hogsmill STW P Removal (2 WINEP Actions)</t>
  </si>
  <si>
    <t>UBA8.SEW.S38959</t>
  </si>
  <si>
    <t>08TW100910a, 08TW100220</t>
  </si>
  <si>
    <t>Horley STW Oxon Phosphorus Dosing and TT</t>
  </si>
  <si>
    <t>UBA8.SEW.S39840</t>
  </si>
  <si>
    <t>09TW100052a</t>
  </si>
  <si>
    <t>Horley STW Storm Overflow - Option 2</t>
  </si>
  <si>
    <t>UBA8.SEW.S38366</t>
  </si>
  <si>
    <t>08TW101017a</t>
  </si>
  <si>
    <t>Horley STW Surrey Phosphorus Dosing &amp; TT</t>
  </si>
  <si>
    <t>UBA8.SEW.S38945</t>
  </si>
  <si>
    <t>08TW100911a</t>
  </si>
  <si>
    <t>IED - Aylesbury</t>
  </si>
  <si>
    <t>UBA8.SEW.S42154, UBA8.SEW.S39555, UBA8.SEW.S42156, UBA8.SEW.S42155</t>
  </si>
  <si>
    <t>IED - Banbury</t>
  </si>
  <si>
    <t>UBA8.SEW.S39557, UBA8.SEW.S42152, UBA8.SEW.S42150</t>
  </si>
  <si>
    <t>IED - Basingstoke</t>
  </si>
  <si>
    <t>UBA8.SEW.S42146, UBA8.SEW.S39559, UBA8.SEW.S42147</t>
  </si>
  <si>
    <t>IED - Beckton</t>
  </si>
  <si>
    <t>UBA8.SEW.S39604, UBA8.SEW.S42142</t>
  </si>
  <si>
    <t>IED - Beddington</t>
  </si>
  <si>
    <t>UBA8.SEW.S42138, UBA8.SEW.S39561, UBA8.SEW.S42139</t>
  </si>
  <si>
    <t>IED - Bishops Stortford</t>
  </si>
  <si>
    <t>UBA8.SEW.S42134, UBA8.SEW.S39563, UBA8.SEW.S42136, UBA8.SEW.S42135</t>
  </si>
  <si>
    <t>IED - Bracknell</t>
  </si>
  <si>
    <t>UBA8.SEW.S42130, UBA8.SEW.S39565, UBA8.SEW.S42132, UBA8.SEW.S42131</t>
  </si>
  <si>
    <t>IED - Camberley</t>
  </si>
  <si>
    <t>L902, UBA8.SEW.S42126</t>
  </si>
  <si>
    <t>IED - Chertsey</t>
  </si>
  <si>
    <t>UBA8.SEW.S42122, UBA8.SEW.S39569, UBA8.SEW.S42123</t>
  </si>
  <si>
    <t>IED - Crawley</t>
  </si>
  <si>
    <t>UBA8.SEW.S39571, UBA8.SEW.S42119, UBA8.SEW.S42118</t>
  </si>
  <si>
    <t>IED - Crossness</t>
  </si>
  <si>
    <t>UBA8.SEW.S42114, UBA8.SEW.S39606, UBA8.SEW.S42115</t>
  </si>
  <si>
    <t>IED - Deephams</t>
  </si>
  <si>
    <t>UBA8.SEW.S42110, UBA8.SEW.S39573, UBA8.SEW.S42112, UBA8.SEW.S42111</t>
  </si>
  <si>
    <t>IED - Didcot</t>
  </si>
  <si>
    <t>UBA8.SEW.S39575, UBA8.SEW.S42108, UBA8.SEW.S42107, UBA8.SEW.S42106</t>
  </si>
  <si>
    <t>IED - East Hyde</t>
  </si>
  <si>
    <t>UBA8.SEW.S42102</t>
  </si>
  <si>
    <t>IED - Hogsmill</t>
  </si>
  <si>
    <t>UBA8.SEW.S42098, UBA8.SEW.S39579, UBA8.SEW.S42099</t>
  </si>
  <si>
    <t>IED - Long Reach</t>
  </si>
  <si>
    <t>UBA8.SEW.S42094, UBA8.SEW.S39581</t>
  </si>
  <si>
    <t>IED - Maple Lodge</t>
  </si>
  <si>
    <t>UBA8.SEW.S42090, UBA8.SEW.S39584, UBA8.SEW.S42092, UBA8.SEW.S42091</t>
  </si>
  <si>
    <t>IED - Mogden</t>
  </si>
  <si>
    <t>UBA8.SEW.S39587, UBA8.SEW.S42087, UBA8.SEW.S42086</t>
  </si>
  <si>
    <t>IED - Oxford</t>
  </si>
  <si>
    <t>UBA8.SEW.S39589, UBA8.SEW.S42083, UBA8.SEW.S42082</t>
  </si>
  <si>
    <t>IED - Reading</t>
  </si>
  <si>
    <t>UBA8.SEW.S42078, L903</t>
  </si>
  <si>
    <t>IED - Riverside</t>
  </si>
  <si>
    <t>UBA8.SEW.S42074, UBA8.SEW.S39594</t>
  </si>
  <si>
    <t>IED - Rye Meads</t>
  </si>
  <si>
    <t>UBA8.SEW.S42070, UBA8.SEW.S39596, UBA8.SEW.S42072, UBA8.SEW.S42071</t>
  </si>
  <si>
    <t>IED - Slough</t>
  </si>
  <si>
    <t>UBA8.SEW.S39598, UBA8.SEW.S42068, UBA8.SEW.S42067, UBA8.SEW.S42066</t>
  </si>
  <si>
    <t>IED - Swindon</t>
  </si>
  <si>
    <t>UBA8.SEW.S39600, UBA8.SEW.S42064, UBA8.SEW.S42062</t>
  </si>
  <si>
    <t>IED - Wargrave</t>
  </si>
  <si>
    <t>UBA8.SEW.S42058, UBA8.SEW.S39602, UBA8.SEW.S42060, UBA8.SEW.S42059</t>
  </si>
  <si>
    <t>INV4 Sites Storm Overflow Programme</t>
  </si>
  <si>
    <t>UBA8.SEW.S39995, L620</t>
  </si>
  <si>
    <t>08TW101108ft, 08TW101108ui, 08TW101108ni, 08TW101108uc, 08TW101108aa, 08TW101108it, 08TW101108es, 08TW101108ot, 08TW101108ac, 08TW101108nj, 08TW101108ad, 08TW101108do, 08TW101108nk, 08TW101108rm, 08TW101108nl, 08TW101108ta, 08TW101108uf, 08TW101108us, 08TW101108os, 08TW101108qa, 08TW101108ol, 08TW101108tt, 08TW101108ed, 08TW101108cv, 08TW101108tw, 08TW101108ae, 08TW101108pt, 08TW101108ag, 08TW101108pv, 08TW101108fv, 08TW101108rk, 08TW101108ah, 08TW101108tb, 08TW101108ai, 08TW101108tc, 08TW101108iv, 08TW101108om, 08TW101108nm, 08TW101108ix, 08TW101108iz, 08TW101108hd, 08TW101108ep, 08TW101108cb, 08TW101108ak, 08TW101108ja, 08TW101108no, 08TW101108gb, 08TW101108dp, 08TW101108nn, 08TW101108fw, 08TW101108al, 08TW101108fx, 08TW101108dx, 08TW101108pf, 08TW101108rb, 08TW101108pg, 08TW101108gr, 08TW101108am, 08TW101108td, 08TW101108np, 08TW101108an, 08TW101108ao, 08TW101108ap, 08TW101108jk, 08TW101108nc, 08TW101108nb, 08TW101108na, 08TW101108mz, 08TW101108my, 08TW101108mx, 08TW101108mw, 08TW101108mv, 08TW101108fk, 08TW101108aq, 08TW101108nq, 08TW101108uq, 08TW101108te, 08TW101108nr, 08TW101108fl, 08TW101108jo, 08TW101108jm, 08TW101108ar, 08TW101108gg, 08TW101108ou, 08TW101108rh, 08TW101108jq, 08TW101108at, 08TW101108gm, 08TW101108qe, 08TW101108jr, 08TW101108qz, 08TW101108js, 08TW101108ns, 08TW101108uk, 08TW101108ud, 08TW101108el, 08TW101108qf, 08TW101108ny, 08TW101108rc, 08TW101108au, 08TW101108fh, 08TW101108pi, 08TW101108hi, 08TW101108hj, 08TW101108fo, 08TW101108nt, 08TW101108ez, 08TW101108nu, 08TW101108gd, 08TW101108aw, 08TW101108tz, 08TW101108jx, 08TW101108jw, 08TW101108jy, 08TW101108dz, 08TW101108tf, 08TW101108gf, 08TW101108ba, 08TW101108kb, 08TW101108bd, 08TW101108ew, 08TW101108tg, 08TW101108ul, 08TW101108ut, 08TW101108uu, 08TW101108uv, 08TW101108uw, 08TW101108ux, 08TW101108uy, 08TW101108uz, 08TW101108dm, 08TW101108ke, 08TW101108up, 08TW101108nw, 08TW101108ei, 08TW101108be, 08TW101108gj, 08TW101108cc, 08TW101108bf, 08TW101108uh, 08TW101108kf, 08TW101108th, 08TW101108qg, 08TW101108kj, 08TW101108et, 08TW101108nx, 08TW101108kk, 08TW101108tu, 08TW101108bg, 08TW101108du, 08TW101108ey, 08TW101108pj, 08TW101108pk, 08TW101108bh, 08TW101108ue, 08TW101108ko, 08TW101108ti, 08TW101108re, 08TW101108gx, 08TW101108gh, 08TW101108bk, 08TW101108bl, 08TW101108ev, 08TW101108bm, 08TW101108bn, 08TW101108qi, 08TW101108gk, 08TW101108rf, 08TW101108of, 08TW101108ks, 08TW101108dn, 08TW101108or, 08TW101108fc, 08TW101108op, 08TW101108dl, 08TW101108ee, 08TW101108bo, 08TW101108fu, 08TW101108kt, 08TW101108fd, 08TW101108bp, 08TW101108bq, 08TW101108gu, 08TW101108hp, 08TW101108br, 08TW101108ku, 08TW101108bs, 08TW101108nz, 08TW101108oq, 08TW101108pn, 08TW101108po, 08TW101108pp, 08TW101108ex, 08TW101108dk, 08TW101108ri, 08TW101108on, 08TW101108dj, 08TW101108qk, 08TW101108oa, 08TW101108eg, 08TW101108pq, 08TW101108ky, 08TW101108ua, 08TW101108bu, 08TW101108di, 08TW101108lb, 08TW101108ff, 08TW101108tj, 08TW101108bv, 08TW101108bw, 08TW101108rg, 08TW101108rj, 08TW101108qs, 08TW101108ql, 08TW101108dh, 08TW101108va, 08TW101108dt, 08TW101108dg, 08TW101108dr, 08TW101108bb, 08TW101108fg, 08TW101108fp, 08TW101108ub, 08TW101108eh, 08TW101108bx, 08TW101108ds, 08TW101108by, 08TW101108ca, 08TW101108bz, 08TW101108ro, 08TW101108qw, 08TW101108qx, 08TW101108lf, 08TW101108lg, 08TW101108ps, 08TW101108li, 08TW101108de, 08TW101108lj, 08TW101108lk, 08TW101108nv, 08TW101108ug, 08TW101108gp, 08TW101108ab, 08TW101108ln, 08TW101108gq, 08TW101108cd, 08TW101108dc, 08TW101108lo, 08TW101108pw, 08TW101108rl, 08TW101108fi, 08TW101108eo, 08TW101108ob, 08TW101108tk, 08TW101108lq, 08TW101108lr, 08TW101108bc, 08TW101108lv, 08TW101108dv, 08TW101108un, 08TW101108fq, 08TW101108ek, 08TW101108da, 08TW101108gs, 08TW101108eq, 08TW101108tx, 08TW101108cz, 08TW101108hx, 08TW101108fm, 08TW101108ce, 08TW101108cy, 08TW101108oc, 08TW101108dq, 08TW101108gl, 08TW101108fs, 08TW101108ef, 08TW101108dw, 08TW101108ia, 08TW101108mb, 08TW101108ga, 08TW101108cf, 08TW101108az, 08TW101108cg, 08TW101108gv, 08TW101108gw, 08TW101108qn, 08TW101108od, 08TW101108ch, 08TW101108ic, 08TW101108mf, 08TW101108ty, 08TW101108tl, 08TW101108em, 08TW101108cx, 08TW101108gc, 08TW101108cw, 08TW101108ej, 08TW101108mi, 08TW101108mj, 08TW101108cj, 08TW101108ck, 08TW101108cm, 08TW101108ie, 08TW101108qo, 08TW101108df, 08TW101108ax, 08TW101108vb, 08TW101108gz, 08TW101108ih, 08TW101108ii, 08TW101108ij, 08TW101108ik, 08TW101108if, 08TW101108dy, 08TW101108ig, 08TW101108ea, 08TW101108fb, 08TW101108cn, 08TW101108qt, 08TW101108co, 08TW101108oe, 08TW101108cu, 08TW101108cp, 08TW101108cq, 08TW101108fj, 08TW101108cr, 08TW101108ml, 08TW101108mm, 08TW101108jl, 08TW101108fa, 08TW101108ra, 08TW101108ur, 08TW101108gn, 08TW101108tm, 08TW101108og, 08TW101108fz, 08TW101108rp, 08TW101108tn, 08TW101108oo, 08TW101108qp, 08TW101108mq, 08TW101108gi, 08TW101108tv, 08TW101108fn, 08TW101108to, 08TW101108ip, 08TW101108eb, 08TW101108oh, 08TW101108iq, 08TW101108qq, 08TW101108oi, 08TW101108cs, 08TW101108ct, 08TW101108tp, 08TW101108ms, 08TW101108mt, 08TW101108ci, 08TW101108tq, 08TW101108gy, 08TW101108qr, 08TW101108pz, 08TW101108tr, 08TW101108db, 08TW101108ts, 08TW101108ec, 08TW101108gt, MULTIPLE!!</t>
  </si>
  <si>
    <t>Iver North 2 P limit</t>
  </si>
  <si>
    <t>UBA8.SEW.S38386</t>
  </si>
  <si>
    <t>08TW100159a</t>
  </si>
  <si>
    <t>Kings Sutton STW Phosphorus Dosing &amp; TT</t>
  </si>
  <si>
    <t>UBA8.SEW.S38906</t>
  </si>
  <si>
    <t>09TW100038a</t>
  </si>
  <si>
    <t>Leaking sewers Investigation Epsom MD</t>
  </si>
  <si>
    <t>UBA8.SEW.S38864</t>
  </si>
  <si>
    <t>08TW100280f</t>
  </si>
  <si>
    <t>Leaking sewers Medway MD</t>
  </si>
  <si>
    <t>UBA8.SEW.S38863</t>
  </si>
  <si>
    <t>08TW100280g</t>
  </si>
  <si>
    <t>Leatherhead STW Phos Dosing TT + Alkalin</t>
  </si>
  <si>
    <t>UBA8.SEW.S38970</t>
  </si>
  <si>
    <t>08TW100914a</t>
  </si>
  <si>
    <t>Leatherhead STW Storm Overflow</t>
  </si>
  <si>
    <t>UBA8.SEW.S42167</t>
  </si>
  <si>
    <t>10TW100025a</t>
  </si>
  <si>
    <t>LECKHAMPSTEAD STW</t>
  </si>
  <si>
    <t>UBA8.SEW.S41635</t>
  </si>
  <si>
    <t>08TW101402e</t>
  </si>
  <si>
    <t>Lee Chalk continuous discharge MD</t>
  </si>
  <si>
    <t>UBA8.SEW.S38861</t>
  </si>
  <si>
    <t>08TW100280e</t>
  </si>
  <si>
    <t>Little Compton STW Phosphor Dosing &amp; TT</t>
  </si>
  <si>
    <t>UBA8.SEW.S39025</t>
  </si>
  <si>
    <t>08TW100916a</t>
  </si>
  <si>
    <t>Little Marlow STW Phosphorus Dosing &amp; TT</t>
  </si>
  <si>
    <t>UBA8.SEW.S39715</t>
  </si>
  <si>
    <t>09TW100040a, 08TW101485a</t>
  </si>
  <si>
    <t>LITTLE MILTON STW- Phosphorus Dosing TT</t>
  </si>
  <si>
    <t>UBA8.SEW.S38796</t>
  </si>
  <si>
    <t>08TW100917a</t>
  </si>
  <si>
    <t>Longborough STW Phosphorus Dosing &amp; TT</t>
  </si>
  <si>
    <t>UBA8.SEW.S39027</t>
  </si>
  <si>
    <t>08TW100918a</t>
  </si>
  <si>
    <t>Lots Road SPS Electrical Upgrade</t>
  </si>
  <si>
    <t>L883</t>
  </si>
  <si>
    <t>Lower Middleton Cheney Phos Dosing &amp; TT</t>
  </si>
  <si>
    <t>UBA8.SEW.S38975</t>
  </si>
  <si>
    <t>08TW100919a</t>
  </si>
  <si>
    <t>MAIDENHEAD STW</t>
  </si>
  <si>
    <t>UBA8.SEW.S37931</t>
  </si>
  <si>
    <t>08TW100165a</t>
  </si>
  <si>
    <t>Maidenhead STW P Removal (2 WINEP Actions)</t>
  </si>
  <si>
    <t>UBA8.SEW.S38931</t>
  </si>
  <si>
    <t>08TW100160a, 08TW100921a</t>
  </si>
  <si>
    <t>Marsh Gibbon STW AMP8 Ammonia</t>
  </si>
  <si>
    <t>L840</t>
  </si>
  <si>
    <t>08TW101398a</t>
  </si>
  <si>
    <t>Mid-Chiltern Continuous Discharge MD</t>
  </si>
  <si>
    <t>UBA8.SEW.S38860</t>
  </si>
  <si>
    <t>08TW100280c</t>
  </si>
  <si>
    <t>Middleton Cheney STW Cypermethrin</t>
  </si>
  <si>
    <t>UBA8.SEW.S40580</t>
  </si>
  <si>
    <t>08TW101452a</t>
  </si>
  <si>
    <t>MiltonUnderWychwood STW Phos Dosing TT</t>
  </si>
  <si>
    <t>UBA8.SEW.S38888</t>
  </si>
  <si>
    <t>08TW100922a</t>
  </si>
  <si>
    <t>Mollington STW Phosphorus Dosing and TT</t>
  </si>
  <si>
    <t>UBA8.SEW.S38974</t>
  </si>
  <si>
    <t>08TW100957a</t>
  </si>
  <si>
    <t>Moreton in Marsh STW - AMP8 Growth</t>
  </si>
  <si>
    <t>UBA8.SEW.S39487</t>
  </si>
  <si>
    <t>Moreton-in-Marsh STW - Phos Dose TT+FST</t>
  </si>
  <si>
    <t>UBA8.SEW.S41910</t>
  </si>
  <si>
    <t>08TW100923a</t>
  </si>
  <si>
    <t>Oxford STW AMP 7</t>
  </si>
  <si>
    <t>K245</t>
  </si>
  <si>
    <t>08TW100924a</t>
  </si>
  <si>
    <t>08TW100166a</t>
  </si>
  <si>
    <t>PANGBOURNE STW</t>
  </si>
  <si>
    <t>UBA8.SEW.S38523</t>
  </si>
  <si>
    <t>08TW100176a</t>
  </si>
  <si>
    <t>Phosphorus Investigations</t>
  </si>
  <si>
    <t>UBA8.SEW.S39057</t>
  </si>
  <si>
    <t>08TW100204a, 08TW100202a, 08TW100201a, 08TW100198a, 08TW100197a, 08TW100203a, 08TW100200a, 08TW100199a</t>
  </si>
  <si>
    <t>PR24 WINEP Ammonia Investigations</t>
  </si>
  <si>
    <t>UBA8.SEW.S38655</t>
  </si>
  <si>
    <t>08TW100180a, 08TW100178a, 08TW100179a</t>
  </si>
  <si>
    <t>PR24 WINEP DO</t>
  </si>
  <si>
    <t>UBA8.SEW.S38654</t>
  </si>
  <si>
    <t>08TW100193a, 08TW100189a, 08TW100188a, 08TW100185a, 08TW100184a, 08TW100183a, 08TW100182a, 08TW100196a, 08TW100195a, 08TW100191a, 08TW100190a, 08TW100187a, 08TW100186a</t>
  </si>
  <si>
    <t>PR24 WINEP Kennett DO Investigation</t>
  </si>
  <si>
    <t>UBA8.SEW.S38661</t>
  </si>
  <si>
    <t>08TW100152a</t>
  </si>
  <si>
    <t>PR24 WINEP Silk Stream Investigation</t>
  </si>
  <si>
    <t>UBA8.SEW.S38569</t>
  </si>
  <si>
    <t>08TW100149a</t>
  </si>
  <si>
    <t>PR24 WINEP UMON6d</t>
  </si>
  <si>
    <t>UBA8.SEW.S40421B</t>
  </si>
  <si>
    <t>08TW100734d</t>
  </si>
  <si>
    <t>Princes Risborough STW Phos Dosing &amp; TT</t>
  </si>
  <si>
    <t>UBA8.SEW.S38936</t>
  </si>
  <si>
    <t>08TW100925a</t>
  </si>
  <si>
    <t>Priors Marston STW Phosphorus Wetlands</t>
  </si>
  <si>
    <t>UBA8.SEW.S38896</t>
  </si>
  <si>
    <t>08TW100926a</t>
  </si>
  <si>
    <t>Purton STW Phosphorus Dosing TT + FST</t>
  </si>
  <si>
    <t>UBA8.SEW.S38928</t>
  </si>
  <si>
    <t>08TW101887a</t>
  </si>
  <si>
    <t>Reading STW Phos Dosing TT + Alkalinity</t>
  </si>
  <si>
    <t>UBA8.SEW.S38971</t>
  </si>
  <si>
    <t>08TW100928a</t>
  </si>
  <si>
    <t>Reigate STW Phosphorus Dosing and TT</t>
  </si>
  <si>
    <t>UBA8.SEW.S39022</t>
  </si>
  <si>
    <t>08TW101888a</t>
  </si>
  <si>
    <t>River Mole_Ironsbottom CSO_Option 2b</t>
  </si>
  <si>
    <t>UBA8.SEW.S38557</t>
  </si>
  <si>
    <t>08TW101021a</t>
  </si>
  <si>
    <t>River Mole_Stonebridge CSO_Option 2</t>
  </si>
  <si>
    <t>UBA8.SEW.S38361</t>
  </si>
  <si>
    <t>08TW101003a</t>
  </si>
  <si>
    <t>River Wandle Streatham Relief CSO B</t>
  </si>
  <si>
    <t>UBA8.SEW.S38550</t>
  </si>
  <si>
    <t>08TW101064a   08TW101096a</t>
  </si>
  <si>
    <t>River Wandle Streatham Relief CSO E</t>
  </si>
  <si>
    <t>UBA8.SEW.S38372</t>
  </si>
  <si>
    <t>08TW101097a</t>
  </si>
  <si>
    <t>Rye Meads STW Phosphorus Bio-P and TT</t>
  </si>
  <si>
    <t>UBA8.SEW.S39010</t>
  </si>
  <si>
    <t>09TW100046a</t>
  </si>
  <si>
    <t>Sandhurst STW Phosphorus Dosing and TT</t>
  </si>
  <si>
    <t>UBA8.SEW.S39054</t>
  </si>
  <si>
    <t>08TW100930a</t>
  </si>
  <si>
    <t>SHERBORNE ST JOHN STW Phos Dosing and TT</t>
  </si>
  <si>
    <t>UBA8.SEW.S39053</t>
  </si>
  <si>
    <t>08TW100932a</t>
  </si>
  <si>
    <t>SHIRBURN STW</t>
  </si>
  <si>
    <t>UBA8.SEW.S41636</t>
  </si>
  <si>
    <t>08TW101402f</t>
  </si>
  <si>
    <t>Shrivenham STW - Phosphorus - Actiflo</t>
  </si>
  <si>
    <t>UBA8.SEW.S41911</t>
  </si>
  <si>
    <t>08TW100933a</t>
  </si>
  <si>
    <t>Silchester STW Phos Dosing and TT</t>
  </si>
  <si>
    <t>UBA8.SEW.S38955</t>
  </si>
  <si>
    <t>08TW100934a</t>
  </si>
  <si>
    <t>Slough STW WW Quality AMP7 New Permit</t>
  </si>
  <si>
    <t>K222</t>
  </si>
  <si>
    <t>08TW100935a</t>
  </si>
  <si>
    <t>SO A3 Roehampton Vale CSO</t>
  </si>
  <si>
    <t>UBA8.SEW.S39096</t>
  </si>
  <si>
    <t>08TW101063a</t>
  </si>
  <si>
    <t>SO Abbess Roding STW</t>
  </si>
  <si>
    <t>UBA8.SEW.S39087</t>
  </si>
  <si>
    <t>08TW101072a</t>
  </si>
  <si>
    <t>SO Alicia Avenue CSO Unpermitted CSO</t>
  </si>
  <si>
    <t>UBA8.SEW.S39182</t>
  </si>
  <si>
    <t>08TW101099a</t>
  </si>
  <si>
    <t>SO Andoversford STW - Option 1</t>
  </si>
  <si>
    <t>UBA8.SEW.S39216</t>
  </si>
  <si>
    <t>08TW100978a</t>
  </si>
  <si>
    <t>SO Auckland Rd Storm Tk SPS</t>
  </si>
  <si>
    <t>UBA8.SEW.S39100</t>
  </si>
  <si>
    <t>08TW101059a</t>
  </si>
  <si>
    <t>SO Beech Hall Crescent, Walthamstow CSO</t>
  </si>
  <si>
    <t>UBA8.SEW.S39109</t>
  </si>
  <si>
    <t>08TW101050a</t>
  </si>
  <si>
    <t>SO Bentley STW - Option 1 Suds</t>
  </si>
  <si>
    <t>UBA8.SEW.S39213</t>
  </si>
  <si>
    <t>08TW100981a</t>
  </si>
  <si>
    <t>SO Bledington STW - Option 1</t>
  </si>
  <si>
    <t>UBA8.SEW.S39212</t>
  </si>
  <si>
    <t>08TW100982a</t>
  </si>
  <si>
    <t>SO Boddington STW - Option 1</t>
  </si>
  <si>
    <t>UBA8.SEW.S39199</t>
  </si>
  <si>
    <t>08TW100985a</t>
  </si>
  <si>
    <t>SO Brickendon STW - Option 1</t>
  </si>
  <si>
    <t>UBA8.SEW.S39177</t>
  </si>
  <si>
    <t>08TW100987a</t>
  </si>
  <si>
    <t>SO Brook Way Chigwell CSO</t>
  </si>
  <si>
    <t>UBA8.SEW.S39099</t>
  </si>
  <si>
    <t>08TW101060a</t>
  </si>
  <si>
    <t>SO Burghfield STW - Option 2</t>
  </si>
  <si>
    <t>UBA8.SEW.S39172</t>
  </si>
  <si>
    <t>08TW100988a</t>
  </si>
  <si>
    <t>SO Cassington STW - Option 1</t>
  </si>
  <si>
    <t>UBA8.SEW.S39194</t>
  </si>
  <si>
    <t>08TW101087a</t>
  </si>
  <si>
    <t>SO Chadlington STW - Option 1</t>
  </si>
  <si>
    <t>UBA8.SEW.S39171</t>
  </si>
  <si>
    <t>08TW100989a</t>
  </si>
  <si>
    <t>SO Charlton-On-Otmoor STW - Option 2</t>
  </si>
  <si>
    <t>UBA8.SEW.S39168</t>
  </si>
  <si>
    <t>08TW100992a</t>
  </si>
  <si>
    <t>SO Cobham Bridge, Adj Cobham PS CSO</t>
  </si>
  <si>
    <t>UBA8.SEW.S39200</t>
  </si>
  <si>
    <t>08TW101082a</t>
  </si>
  <si>
    <t>SO Compton (Berks) STW - Option 1</t>
  </si>
  <si>
    <t>UBA8.SEW.S39162</t>
  </si>
  <si>
    <t>08TW100998a</t>
  </si>
  <si>
    <t>SO Crofton Rd Sunnydale CSO</t>
  </si>
  <si>
    <t>UBA8.SEW.S39093</t>
  </si>
  <si>
    <t>08TW101066a</t>
  </si>
  <si>
    <t>SO Crondall STW - Option 1</t>
  </si>
  <si>
    <t>UBA8.SEW.S39160</t>
  </si>
  <si>
    <t>08TW101000a</t>
  </si>
  <si>
    <t>SO Cropredy STW - Option 1</t>
  </si>
  <si>
    <t>UBA8.SEW.S39203</t>
  </si>
  <si>
    <t>08TW101079a</t>
  </si>
  <si>
    <t>SO Cuddington STW - Option 1</t>
  </si>
  <si>
    <t>UBA8.SEW.S39159</t>
  </si>
  <si>
    <t>08TW101001a</t>
  </si>
  <si>
    <t>SO Daintry Close CSO</t>
  </si>
  <si>
    <t>UBA8.SEW.S39088</t>
  </si>
  <si>
    <t>08TW101071a</t>
  </si>
  <si>
    <t>SO East Garston SPS - Option 1</t>
  </si>
  <si>
    <t>UBA8.SEW.S39201</t>
  </si>
  <si>
    <t>08TW101081a</t>
  </si>
  <si>
    <t>SO East Grafton STW - Option 1</t>
  </si>
  <si>
    <t>UBA8.SEW.S39155</t>
  </si>
  <si>
    <t>08TW101005a</t>
  </si>
  <si>
    <t>SO East Shefford STW - Option 2</t>
  </si>
  <si>
    <t>UBA8.SEW.S39154</t>
  </si>
  <si>
    <t>08TW101006a</t>
  </si>
  <si>
    <t>SO Fyfield (Wilts) STW - Option 1</t>
  </si>
  <si>
    <t>UBA8.SEW.S39152</t>
  </si>
  <si>
    <t>08TW101008a</t>
  </si>
  <si>
    <t>SO Gerrards Cross STW - Option 1</t>
  </si>
  <si>
    <t>UBA8.SEW.S39151</t>
  </si>
  <si>
    <t>08TW101009a</t>
  </si>
  <si>
    <t>SO Hadham Mill SPS - Option 1</t>
  </si>
  <si>
    <t>UBA8.SEW.S39190</t>
  </si>
  <si>
    <t>08TW101091a</t>
  </si>
  <si>
    <t>SO Hampstead Norreys STW - Option 2</t>
  </si>
  <si>
    <t>UBA8.SEW.S39148</t>
  </si>
  <si>
    <t>08TW101012a</t>
  </si>
  <si>
    <t>SO Hamstead Marshall STW - Option 1</t>
  </si>
  <si>
    <t>UBA8.SEW.S39147</t>
  </si>
  <si>
    <t>08TW101013a</t>
  </si>
  <si>
    <t>SO High Road, Woodford CSO</t>
  </si>
  <si>
    <t>UBA8.SEW.S39101</t>
  </si>
  <si>
    <t>08TW101058a</t>
  </si>
  <si>
    <t>SO Holybourne SPS - Option 1</t>
  </si>
  <si>
    <t>UBA8.SEW.S39209</t>
  </si>
  <si>
    <t>08TW101073a</t>
  </si>
  <si>
    <t>SO Honeypot Lane CSO</t>
  </si>
  <si>
    <t>UBA8.SEW.S39090</t>
  </si>
  <si>
    <t>08TW101069a</t>
  </si>
  <si>
    <t>SO Horton-Cum-Studley STW - Option 1</t>
  </si>
  <si>
    <t>UBA8.SEW.S39141</t>
  </si>
  <si>
    <t>08TW101019a</t>
  </si>
  <si>
    <t>SO Hungerford STW - Option 1</t>
  </si>
  <si>
    <t>UBA8.SEW.S39140</t>
  </si>
  <si>
    <t>08TW101020a</t>
  </si>
  <si>
    <t>SO Little Hallingbury STW - Option 1</t>
  </si>
  <si>
    <t>UBA8.SEW.S39135</t>
  </si>
  <si>
    <t>08TW101024a</t>
  </si>
  <si>
    <t>SO Longbridge Road CSO - Option 1</t>
  </si>
  <si>
    <t>UBA8.SEW.S39102</t>
  </si>
  <si>
    <t>08TW101057a</t>
  </si>
  <si>
    <t>SO Markyate STW - Option 1</t>
  </si>
  <si>
    <t>UBA8.SEW.S39134</t>
  </si>
  <si>
    <t>08TW101025a</t>
  </si>
  <si>
    <t>SO Mulberry Court, Hall Road CSO</t>
  </si>
  <si>
    <t>UBA8.SEW.S39103</t>
  </si>
  <si>
    <t>08TW101056a</t>
  </si>
  <si>
    <t>SO Newmans Lane SPS - Option 1</t>
  </si>
  <si>
    <t>UBA8.SEW.S39218</t>
  </si>
  <si>
    <t>08TW100976a</t>
  </si>
  <si>
    <t>SO Prospect Rd Woodford Monkhams Ln CSO</t>
  </si>
  <si>
    <t>UBA8.SEW.S39106</t>
  </si>
  <si>
    <t>08TW101053a</t>
  </si>
  <si>
    <t>SO Ray Lodge Road (Ray Park 1) CSO</t>
  </si>
  <si>
    <t>UBA8.SEW.S39107</t>
  </si>
  <si>
    <t>08TW101052a</t>
  </si>
  <si>
    <t>SO Redbridge Ln West Wanstead CSO</t>
  </si>
  <si>
    <t>UBA8.SEW.S39098</t>
  </si>
  <si>
    <t>08TW101061a</t>
  </si>
  <si>
    <t>SO Selborne STW - Option 1</t>
  </si>
  <si>
    <t>UBA8.SEW.S39192</t>
  </si>
  <si>
    <t>08TW101089a</t>
  </si>
  <si>
    <t>SO Sevenhampton Village STW - Option 1</t>
  </si>
  <si>
    <t>UBA8.SEW.S39191</t>
  </si>
  <si>
    <t>08TW101090a</t>
  </si>
  <si>
    <t>SO South Park, Ilford CSO - Option 1</t>
  </si>
  <si>
    <t>UBA8.SEW.S39108</t>
  </si>
  <si>
    <t>08TW101051a</t>
  </si>
  <si>
    <t>SO Stewkley STW - Option 1</t>
  </si>
  <si>
    <t>UBA8.SEW.S39124</t>
  </si>
  <si>
    <t>08TW101035a</t>
  </si>
  <si>
    <t>SO Therfield STW - Option 1</t>
  </si>
  <si>
    <t>UBA8.SEW.S39121</t>
  </si>
  <si>
    <t>08TW101038a</t>
  </si>
  <si>
    <t>SO Thornwood STW - Option 1</t>
  </si>
  <si>
    <t>UBA8.SEW.S39119</t>
  </si>
  <si>
    <t>08TW101040a</t>
  </si>
  <si>
    <t>SO Wardington SPS - Option 1</t>
  </si>
  <si>
    <t>UBA8.SEW.S39205</t>
  </si>
  <si>
    <t>08TW101077a</t>
  </si>
  <si>
    <t>SO Wealdbridge, North Weald SPS</t>
  </si>
  <si>
    <t>UBA8.SEW.S39195</t>
  </si>
  <si>
    <t>08TW101086a</t>
  </si>
  <si>
    <t>SO Wheatley STW - Option 1</t>
  </si>
  <si>
    <t>UBA8.SEW.S39114</t>
  </si>
  <si>
    <t>08TW101045a</t>
  </si>
  <si>
    <t>SO Whitwell STW - Option 1</t>
  </si>
  <si>
    <t>UBA8.SEW.S39113</t>
  </si>
  <si>
    <t>08TW101046a</t>
  </si>
  <si>
    <t>SO Widford And Wareside STW - Option 1</t>
  </si>
  <si>
    <t>UBA8.SEW.S39112</t>
  </si>
  <si>
    <t>08TW101047a</t>
  </si>
  <si>
    <t>SO Winn Valley SPS LB Redbridge 1 CSO</t>
  </si>
  <si>
    <t>UBA8.SEW.S39181</t>
  </si>
  <si>
    <t>08TW101100a</t>
  </si>
  <si>
    <t>SO Winn Valley SPS LB Redbridge 2 CSO</t>
  </si>
  <si>
    <t>UBA8.SEW.S39180</t>
  </si>
  <si>
    <t>08TW101101a</t>
  </si>
  <si>
    <t>SO Winn Valley SPS LB Redbridge 3 CSO</t>
  </si>
  <si>
    <t>UBA8.SEW.S39179</t>
  </si>
  <si>
    <t>08TW101102a</t>
  </si>
  <si>
    <t>SO Winn Valley SPS LB Redbridge 4 CSO</t>
  </si>
  <si>
    <t>UBA8.SEW.S39178</t>
  </si>
  <si>
    <t>08TW101103a</t>
  </si>
  <si>
    <t>SO Winn Valley SPS LB Redbridge 5 CSO</t>
  </si>
  <si>
    <t>UBA8.SEW.S39176</t>
  </si>
  <si>
    <t>08TW101104a</t>
  </si>
  <si>
    <t>SO Winn Valley SPS LB Redbridge 6 CSO</t>
  </si>
  <si>
    <t>UBA8.SEW.S39175</t>
  </si>
  <si>
    <t>08TW101105a</t>
  </si>
  <si>
    <t>SO Winn Valley SPS LB Redbridge 7 CSO</t>
  </si>
  <si>
    <t>UBA8.SEW.S39174</t>
  </si>
  <si>
    <t>08TW101106a</t>
  </si>
  <si>
    <t>SO Winn Valley SPS LB Redbridge 8 CSO</t>
  </si>
  <si>
    <t>UBA8.SEW.S39173</t>
  </si>
  <si>
    <t>08TW101107a</t>
  </si>
  <si>
    <t>SO Winterbourne STW - Option 1</t>
  </si>
  <si>
    <t>UBA8.SEW.S39189</t>
  </si>
  <si>
    <t>08TW101092a</t>
  </si>
  <si>
    <t>SO Worcester Crescent CSO - Option 1</t>
  </si>
  <si>
    <t>UBA8.SEW.S39105</t>
  </si>
  <si>
    <t>08TW101054a</t>
  </si>
  <si>
    <t>Stansted Mountifitchet STW- AMP8 Growth</t>
  </si>
  <si>
    <t>UBA8.SEW.S40435, UBA8.SEW.S38269</t>
  </si>
  <si>
    <t>Storm OF Bucklebury (Briff Lane) STW</t>
  </si>
  <si>
    <t>UBA8.SEW.S40747</t>
  </si>
  <si>
    <t>08TW100980a</t>
  </si>
  <si>
    <t>Storm OF Huckers Lane (Selbourne) SPS</t>
  </si>
  <si>
    <t>UBA8.SEW.S40743</t>
  </si>
  <si>
    <t>08TW101030a</t>
  </si>
  <si>
    <t>Storm Over Cascade Rd Buckhurst Hill CSO</t>
  </si>
  <si>
    <t>UBA8.SEW.S41156</t>
  </si>
  <si>
    <t>11TW100190a</t>
  </si>
  <si>
    <t>Storm Over Constable's Piece Beckley STW</t>
  </si>
  <si>
    <t>UBA8.SEW.S41499</t>
  </si>
  <si>
    <t>11TW100087a</t>
  </si>
  <si>
    <t>Storm Overflow Snakes Lane</t>
  </si>
  <si>
    <t>UBA8.SEW.S41337</t>
  </si>
  <si>
    <t>09TW100081a</t>
  </si>
  <si>
    <t>Storm Overflows - Bampton STW</t>
  </si>
  <si>
    <t>UBA8.SEW.S40740</t>
  </si>
  <si>
    <t>11TW100004a</t>
  </si>
  <si>
    <t>Storm Overflows - Barkway STW - Option 1</t>
  </si>
  <si>
    <t>UBA8.SEW.S39214</t>
  </si>
  <si>
    <t>11TW100011a</t>
  </si>
  <si>
    <t>Storm Overflows - Charlbury STW</t>
  </si>
  <si>
    <t>UBA8.SEW.S40746</t>
  </si>
  <si>
    <t>08TW101016a</t>
  </si>
  <si>
    <t>Storm Overflows - Chinnor STW - Option 1</t>
  </si>
  <si>
    <t>UBA8.SEW.S39167</t>
  </si>
  <si>
    <t>08TW100993a</t>
  </si>
  <si>
    <t>Storm Overflows - Churt SPS - Option 1</t>
  </si>
  <si>
    <t>UBA8.SEW.S39188</t>
  </si>
  <si>
    <t>08TW100986a</t>
  </si>
  <si>
    <t>Storm Overflows - Combe STW - Option 1</t>
  </si>
  <si>
    <t>UBA8.SEW.S39163</t>
  </si>
  <si>
    <t>08TW100997a</t>
  </si>
  <si>
    <t>Storm Overflows - Eydon STW - Option 1</t>
  </si>
  <si>
    <t>UBA8.SEW.S39153</t>
  </si>
  <si>
    <t>08TW101007a</t>
  </si>
  <si>
    <t>Storm Overflows - Finstock STW</t>
  </si>
  <si>
    <t>UBA8.SEW.S40745</t>
  </si>
  <si>
    <t>08TW101018a</t>
  </si>
  <si>
    <t>Storm Overflows - Hanwell STW - Option 1</t>
  </si>
  <si>
    <t>UBA8.SEW.S39146</t>
  </si>
  <si>
    <t>08TW101014a</t>
  </si>
  <si>
    <t>Storm Overflows - Newbury STW - Option 1</t>
  </si>
  <si>
    <t>UBA8.SEW.S39196</t>
  </si>
  <si>
    <t>08TW101085a</t>
  </si>
  <si>
    <t>Storm Overflows - North Weald STW</t>
  </si>
  <si>
    <t>UBA8.SEW.S40742</t>
  </si>
  <si>
    <t>10TW100031a</t>
  </si>
  <si>
    <t>Storm Overflows - Rusper STW - Option 1</t>
  </si>
  <si>
    <t>UBA8.SEW.S39204</t>
  </si>
  <si>
    <t>08TW101078a</t>
  </si>
  <si>
    <t>Storm Overflows - Stone STW - Option 1</t>
  </si>
  <si>
    <t>UBA8.SEW.S39123</t>
  </si>
  <si>
    <t>08TW101036a</t>
  </si>
  <si>
    <t>Storm Overflows - Takeley STW - Option 1</t>
  </si>
  <si>
    <t>UBA8.SEW.S39122</t>
  </si>
  <si>
    <t>08TW101037a</t>
  </si>
  <si>
    <t>Storm Overflows Benson STW</t>
  </si>
  <si>
    <t>UBA8.SEW.S41609</t>
  </si>
  <si>
    <t>11TW100007a</t>
  </si>
  <si>
    <t>Storm Overflows Bletchingdon STW</t>
  </si>
  <si>
    <t>UBA8.SEW.S39211</t>
  </si>
  <si>
    <t>08TW100983a</t>
  </si>
  <si>
    <t>Storm Overflows Chapel Row (Berks) STW</t>
  </si>
  <si>
    <t>UBA8.SEW.S39169</t>
  </si>
  <si>
    <t>08TW100991a</t>
  </si>
  <si>
    <t>Storm Overflows Farnham STW</t>
  </si>
  <si>
    <t>UBA8.SEW.S41575</t>
  </si>
  <si>
    <t>11TW100035a</t>
  </si>
  <si>
    <t>Storm Overflows Grendon Underwood STW</t>
  </si>
  <si>
    <t>UBA8.SEW.S39149</t>
  </si>
  <si>
    <t>08TW101011a</t>
  </si>
  <si>
    <t>Storm Overflows Hambleden STW</t>
  </si>
  <si>
    <t>UBA8.SEW.S39197</t>
  </si>
  <si>
    <t>08TW101084a</t>
  </si>
  <si>
    <t>Storm Overflows Holmwood STW</t>
  </si>
  <si>
    <t>UBA8.SEW.S41562</t>
  </si>
  <si>
    <t>10TW100024a</t>
  </si>
  <si>
    <t>Storm Overflows Little Compton STW</t>
  </si>
  <si>
    <t>UBA8.SEW.S39136</t>
  </si>
  <si>
    <t>08TW101023a</t>
  </si>
  <si>
    <t>Storm Overflows Little Milton STW</t>
  </si>
  <si>
    <t>UBA8.SEW.S41490</t>
  </si>
  <si>
    <t>12TW100070a</t>
  </si>
  <si>
    <t>Storm Overflows South Leigh STW</t>
  </si>
  <si>
    <t>UBA8.SEW.S39127</t>
  </si>
  <si>
    <t>08TW101032a</t>
  </si>
  <si>
    <t>Storm Overflows Standlake STW - Option 2</t>
  </si>
  <si>
    <t>UBA8.SEW.S40422</t>
  </si>
  <si>
    <t>08TW101033a</t>
  </si>
  <si>
    <t>Storm Overflows Waddesdon STW</t>
  </si>
  <si>
    <t>UBA8.SEW.S39116</t>
  </si>
  <si>
    <t>08TW101043a</t>
  </si>
  <si>
    <t>Storm Overflows Weston (Herts) STW</t>
  </si>
  <si>
    <t>UBA8.SEW.S39115</t>
  </si>
  <si>
    <t>08TW101044a</t>
  </si>
  <si>
    <t>Storm Overflows Willingale STW</t>
  </si>
  <si>
    <t>UBA8.SEW.S39111</t>
  </si>
  <si>
    <t>08TW101048a</t>
  </si>
  <si>
    <t>Storm Overflows Wingrave STW</t>
  </si>
  <si>
    <t>UBA8.SEW.S39110</t>
  </si>
  <si>
    <t>08TW101049a</t>
  </si>
  <si>
    <t>Stratfield Mortimer STW Phos dosing + TT</t>
  </si>
  <si>
    <t>UBA8.SEW.S40733</t>
  </si>
  <si>
    <t>09TW100180a</t>
  </si>
  <si>
    <t>Swindon STW Phos Dosing TT + Alkalinity</t>
  </si>
  <si>
    <t>UBA8.SEW.S38926</t>
  </si>
  <si>
    <t>08TW100939a</t>
  </si>
  <si>
    <t>TEMPLE GUITING STW</t>
  </si>
  <si>
    <t>UBA8.SEW.S41637</t>
  </si>
  <si>
    <t>08TW101402g</t>
  </si>
  <si>
    <t>Thame STW - AMP8 Growth</t>
  </si>
  <si>
    <t>UBA8.SEW.S38270</t>
  </si>
  <si>
    <t>Thame STW Phos Dosing TT + Alkalinity</t>
  </si>
  <si>
    <t>UBA8.SEW.S38933</t>
  </si>
  <si>
    <t>08TW101889a</t>
  </si>
  <si>
    <t>TIDDINGTON STW Phosphorus Dosing and TT</t>
  </si>
  <si>
    <t>UBA8.SEW.S38986</t>
  </si>
  <si>
    <t>08TW100940a</t>
  </si>
  <si>
    <t>TOWERSEY STW Phosphorus Dosing and TT</t>
  </si>
  <si>
    <t>UBA8.SEW.S39030</t>
  </si>
  <si>
    <t>08TW100941a</t>
  </si>
  <si>
    <t>Tring STW Phos Dosing TT + Alkalinity</t>
  </si>
  <si>
    <t>UBA8.SEW.S38932</t>
  </si>
  <si>
    <t>08TW100942a</t>
  </si>
  <si>
    <t>Wallingford Inland Bathing Water Invest</t>
  </si>
  <si>
    <t>UBA8.SEW.S38660</t>
  </si>
  <si>
    <t>08TW100264a</t>
  </si>
  <si>
    <t>Wantage STW - AMP8 Growth</t>
  </si>
  <si>
    <t>UBA8.SEW.S40436, UBA8.SEW.S38271, UBA8.SEW.S41830</t>
  </si>
  <si>
    <t>Wantage STW Phosphorus Dosing and TT</t>
  </si>
  <si>
    <t>UBA8.SEW.S38997</t>
  </si>
  <si>
    <t>09TW100048a</t>
  </si>
  <si>
    <t>WARMINGTON STW Phosphorus Dosing and TT</t>
  </si>
  <si>
    <t>UBA8.SEW.S38973</t>
  </si>
  <si>
    <t>08TW100959a</t>
  </si>
  <si>
    <t>Wash Water STW Low P, TT &amp; FST</t>
  </si>
  <si>
    <t>L897</t>
  </si>
  <si>
    <t>08TW100946a</t>
  </si>
  <si>
    <t>WATLINGTON STW</t>
  </si>
  <si>
    <t>UBA8.SEW.S40809</t>
  </si>
  <si>
    <t>08TW101401a</t>
  </si>
  <si>
    <t>WELFORD STW</t>
  </si>
  <si>
    <t>UBA8.SEW.S41638</t>
  </si>
  <si>
    <t>08TW101402h</t>
  </si>
  <si>
    <t>Weybridge STW Phosphorus Dosing and TT</t>
  </si>
  <si>
    <t>UBA8.SEW.S38921</t>
  </si>
  <si>
    <t>09TW100049a</t>
  </si>
  <si>
    <t>Wheatley STW - AMP8 Growth</t>
  </si>
  <si>
    <t>UBA8.SEW.S40434</t>
  </si>
  <si>
    <t>White Waltham STW Phos Dosing and TT</t>
  </si>
  <si>
    <t>UBA8.SEW.S39002</t>
  </si>
  <si>
    <t>08TW100947a</t>
  </si>
  <si>
    <t>Widford STW Phos Dosing TT + Alkalinity</t>
  </si>
  <si>
    <t>UBA8.SEW.S38952</t>
  </si>
  <si>
    <t>08TW100948a</t>
  </si>
  <si>
    <t>WINEP Emergency Overflows monitoring</t>
  </si>
  <si>
    <t>UBA8.SEW.S40131</t>
  </si>
  <si>
    <t>08TW100733a</t>
  </si>
  <si>
    <t>WINEP Groundwater Darent Leaking Sewers</t>
  </si>
  <si>
    <t>UBA8.SEW.S38858</t>
  </si>
  <si>
    <t>08TW100280h</t>
  </si>
  <si>
    <t>WINEP Groundwater Needs Windmill Hill</t>
  </si>
  <si>
    <t>UBA8.SEW.S38857</t>
  </si>
  <si>
    <t>08TW100280b</t>
  </si>
  <si>
    <t>WINEP Lambourn N and P TAL East Shefford</t>
  </si>
  <si>
    <t>UBA8.SEW.S38508</t>
  </si>
  <si>
    <t>08TW100860a</t>
  </si>
  <si>
    <t>WINEP Lambourn P &amp; N TAL Chieveley STW</t>
  </si>
  <si>
    <t>UBA8.SEW.S38072</t>
  </si>
  <si>
    <t>08TW100859a</t>
  </si>
  <si>
    <t>WINEP SSSI Roding Valley Meadows Invest</t>
  </si>
  <si>
    <t>UBA8.SEW.S40785</t>
  </si>
  <si>
    <t>08TW101463a</t>
  </si>
  <si>
    <t>WINEP SSSI Rye Meads Improve Units</t>
  </si>
  <si>
    <t>UBA8.SEW.S40789</t>
  </si>
  <si>
    <t>08TW101459a</t>
  </si>
  <si>
    <t>Witney STW Phosphorus Dosing and TT</t>
  </si>
  <si>
    <t>UBA8.SEW.S38802</t>
  </si>
  <si>
    <t>08TW100949a</t>
  </si>
  <si>
    <t>Wokingham Ash Ridge Phos Dosing TT + Alk</t>
  </si>
  <si>
    <t>UBA8.SEW.S39007</t>
  </si>
  <si>
    <t>08TW100950a</t>
  </si>
  <si>
    <t>Wokingham STW Cypermethrin - IMP &amp; ND</t>
  </si>
  <si>
    <t>UBA8.SEW.S40653</t>
  </si>
  <si>
    <t>08TW100102a</t>
  </si>
  <si>
    <t>Wolvercote Stream Bathing Water Invest</t>
  </si>
  <si>
    <t>UBA8.SEW.S38659</t>
  </si>
  <si>
    <t>08TW100262a</t>
  </si>
  <si>
    <t>WOLVERTON COMMON STW</t>
  </si>
  <si>
    <t>UBA8.SEW.S41640</t>
  </si>
  <si>
    <t>08TW101402i</t>
  </si>
  <si>
    <t>Dorking STW Storm Compliance</t>
  </si>
  <si>
    <t>J982.01</t>
  </si>
  <si>
    <t>FLO01261</t>
  </si>
  <si>
    <t>Heath Lake SSSI Enhancements</t>
  </si>
  <si>
    <t>J985.01</t>
  </si>
  <si>
    <t>THM00074</t>
  </si>
  <si>
    <t>Phosphorous</t>
  </si>
  <si>
    <t>WINEP FtFT Witney STW</t>
  </si>
  <si>
    <t>K081.01</t>
  </si>
  <si>
    <t>FLO01303</t>
  </si>
  <si>
    <t>THM00672 (7TW200833)
THM00099 (7TW200261)</t>
  </si>
  <si>
    <t>Ammonia
FTFT</t>
  </si>
  <si>
    <t>7TW200883
7TW200912</t>
  </si>
  <si>
    <t>Croughton STW P-Removal</t>
  </si>
  <si>
    <t>K428.01</t>
  </si>
  <si>
    <t>THM00660</t>
  </si>
  <si>
    <t>Banbury STW FTFT and Low P</t>
  </si>
  <si>
    <t>K435.01</t>
  </si>
  <si>
    <t>THM00088</t>
  </si>
  <si>
    <t>THM00078</t>
  </si>
  <si>
    <t>WWNI Therfield STW Storm Tank &amp; Low P</t>
  </si>
  <si>
    <t>K440.01</t>
  </si>
  <si>
    <t>HNL00219</t>
  </si>
  <si>
    <t>FLO01297</t>
  </si>
  <si>
    <t>Bourton on the Water STW FTFT &amp; St. Tank</t>
  </si>
  <si>
    <t>K445.01</t>
  </si>
  <si>
    <t>FLO01241</t>
  </si>
  <si>
    <t>FLO01242</t>
  </si>
  <si>
    <t>WWNI Bampton STW FTFT</t>
  </si>
  <si>
    <t>K450.01</t>
  </si>
  <si>
    <t>FLO01235</t>
  </si>
  <si>
    <t>WWNI Fairford STW FTFT</t>
  </si>
  <si>
    <t>K452.01</t>
  </si>
  <si>
    <t>THM00095</t>
  </si>
  <si>
    <t>WWNI Cricklade STW FTFT &amp; Storm Tank</t>
  </si>
  <si>
    <t>K455.01</t>
  </si>
  <si>
    <t>FLO01257</t>
  </si>
  <si>
    <t>FLO01256</t>
  </si>
  <si>
    <t>WWNI Milton Under Wychwood STW FTFT</t>
  </si>
  <si>
    <t>K540.01</t>
  </si>
  <si>
    <t>FLO01283</t>
  </si>
  <si>
    <t>WWNI Drayton STW FTFT Storm Tank &amp; G2G</t>
  </si>
  <si>
    <t>K543.01</t>
  </si>
  <si>
    <t>THM00105</t>
  </si>
  <si>
    <t>THM00094</t>
  </si>
  <si>
    <t>WWNI Cirencester STW FtFT &amp; Storm Tank</t>
  </si>
  <si>
    <t>K552.01</t>
  </si>
  <si>
    <t>FLO01254</t>
  </si>
  <si>
    <t>THM00093</t>
  </si>
  <si>
    <t>WWNI LITTLE HALLINGBURY STW P-removal</t>
  </si>
  <si>
    <t>K556.08</t>
  </si>
  <si>
    <t>HNL00227</t>
  </si>
  <si>
    <t>WWNI Upper Heyford STW FTFT</t>
  </si>
  <si>
    <t>K568.01</t>
  </si>
  <si>
    <t>FLO01272</t>
  </si>
  <si>
    <t>Takeley STW WAAP</t>
  </si>
  <si>
    <t>K645.01</t>
  </si>
  <si>
    <t>HNL00228</t>
  </si>
  <si>
    <t>WWNI Henley STW FTFT</t>
  </si>
  <si>
    <t>K650.01</t>
  </si>
  <si>
    <t>FLO01271</t>
  </si>
  <si>
    <t>WWNI Leatherhead STW FTFT</t>
  </si>
  <si>
    <t>K676.01</t>
  </si>
  <si>
    <t>KSL00279</t>
  </si>
  <si>
    <t>Moreton in Marsh STW G2G &amp; Storm Tank</t>
  </si>
  <si>
    <t>K758.01</t>
  </si>
  <si>
    <t>FLO01284</t>
  </si>
  <si>
    <t>WWNI Hogsmill STW Storm Tank</t>
  </si>
  <si>
    <t>K760.01</t>
  </si>
  <si>
    <t>FLO01273</t>
  </si>
  <si>
    <t>WWNI Earlswood (Reigate) STW FtFT</t>
  </si>
  <si>
    <t>K934.01</t>
  </si>
  <si>
    <t>FLO01264</t>
  </si>
  <si>
    <t>WWNI Chieveley STW Low P &amp; DWF</t>
  </si>
  <si>
    <t>K982.01</t>
  </si>
  <si>
    <t>THM00065</t>
  </si>
  <si>
    <t>WWNI Chinnor STW Pollutions scope</t>
  </si>
  <si>
    <t>L040.01</t>
  </si>
  <si>
    <t>FLO01251</t>
  </si>
  <si>
    <t>Faringdon Storm and Siphon</t>
  </si>
  <si>
    <t>L057.01</t>
  </si>
  <si>
    <t>FLO01267</t>
  </si>
  <si>
    <t>Hatfield Heath STW WAAP and P-Removal</t>
  </si>
  <si>
    <t>L473.01</t>
  </si>
  <si>
    <t>HNL00229</t>
  </si>
  <si>
    <t>Boxford STW Low P</t>
  </si>
  <si>
    <t>L693.01</t>
  </si>
  <si>
    <t>THM00064</t>
  </si>
  <si>
    <t>Manuden STW Low P</t>
  </si>
  <si>
    <t>L710.01</t>
  </si>
  <si>
    <t>HNL00224</t>
  </si>
  <si>
    <t>Moreton STW Low P</t>
  </si>
  <si>
    <t>L711.01</t>
  </si>
  <si>
    <t>HNL00210</t>
  </si>
  <si>
    <t>Clavering STW Low P</t>
  </si>
  <si>
    <t>L719.01</t>
  </si>
  <si>
    <t>HNL00223</t>
  </si>
  <si>
    <t>Cholsey - FtFT &amp; ST</t>
  </si>
  <si>
    <t>K098.01</t>
  </si>
  <si>
    <t>FLO01252</t>
  </si>
  <si>
    <t>Fish passage at Fobney Turbine House</t>
  </si>
  <si>
    <t>K558.01</t>
  </si>
  <si>
    <t>THM00690</t>
  </si>
  <si>
    <t xml:space="preserve">Improving fish passage on the river Kennet at the turbine house structure. </t>
  </si>
  <si>
    <t>Fish passage at Glenfield Gate weir on the Cherwell d/s of Grimsbury Reservoir abstraction</t>
  </si>
  <si>
    <t>K558.02</t>
  </si>
  <si>
    <t>THM00691</t>
  </si>
  <si>
    <t>Improving fish passage on the river Cherwell at Glenfield Gate</t>
  </si>
  <si>
    <t>Fish Passage at River Pang at Pangbourne WTW</t>
  </si>
  <si>
    <t>K558.03</t>
  </si>
  <si>
    <t>THM00692</t>
  </si>
  <si>
    <t>Improving fish passage on the river Pang at Pang Water Treatment Works</t>
  </si>
  <si>
    <t>Fish Passage on the River Thames at Tangier Mill</t>
  </si>
  <si>
    <t>K558.04</t>
  </si>
  <si>
    <t>THM00694</t>
  </si>
  <si>
    <t xml:space="preserve">Improving fish passage on the river Thames at Tangier Mill </t>
  </si>
  <si>
    <t>Hogsmill Biodiversity (WINEP)</t>
  </si>
  <si>
    <t>L443.01</t>
  </si>
  <si>
    <t>KSL00092</t>
  </si>
  <si>
    <t>Improving habitat for water voles on riparian habitat around the Hogsmill STW discharge</t>
  </si>
  <si>
    <t>Nitrates Reduction Lee (Rye Meads)</t>
  </si>
  <si>
    <t>K562.01</t>
  </si>
  <si>
    <t>HNL00262</t>
  </si>
  <si>
    <t>Reduction in nitrates in Rye Meads STW effluent discharge to improve water quality at lower Lee abstraction points</t>
  </si>
  <si>
    <t>Base PCD outputs</t>
  </si>
  <si>
    <t>PR24CA105 Base PCDs</t>
  </si>
  <si>
    <t>PCDB1a</t>
  </si>
  <si>
    <t>Mains renewals - base</t>
  </si>
  <si>
    <t>Base wholesale water model funded renewals in kilometres</t>
  </si>
  <si>
    <t>DPB1.1</t>
  </si>
  <si>
    <t>PCD_DPB1_MRBASE</t>
  </si>
  <si>
    <t>PCD_DPB1_MRBASE_T</t>
  </si>
  <si>
    <t>PCD_DPB1_MRBASE_O</t>
  </si>
  <si>
    <t>PCD_DPB1_MRBASE_OT</t>
  </si>
  <si>
    <t>PCD_DPB1_MRBASE_P</t>
  </si>
  <si>
    <t>PCDB1b</t>
  </si>
  <si>
    <t>Mains renewals - asset health adjustment</t>
  </si>
  <si>
    <t>Base asset health adjustment renewals in kilometres</t>
  </si>
  <si>
    <t>DPB1.2</t>
  </si>
  <si>
    <t>PCD_DPB1_MRAH</t>
  </si>
  <si>
    <t>PCD_DPB1_MRAH_T</t>
  </si>
  <si>
    <t>PCD_DPB1_MRAH_O</t>
  </si>
  <si>
    <t>PCD_DPB1_MRAH_OT</t>
  </si>
  <si>
    <t>PCD_DPB1_MRAH_P</t>
  </si>
  <si>
    <t>PCDB1c</t>
  </si>
  <si>
    <t>Mains renewals - enhancement leakage</t>
  </si>
  <si>
    <t>Enhancement leakage renewals in kilometres</t>
  </si>
  <si>
    <t>DPB1.3</t>
  </si>
  <si>
    <t>PCD_DPB1_MRENHLEA</t>
  </si>
  <si>
    <t>PCD_DPB1_MRENHLEA_T</t>
  </si>
  <si>
    <t>PCD_DPB1_MRENHLEA_O</t>
  </si>
  <si>
    <t>PCD_DPB1_MRENHLEA_OT</t>
  </si>
  <si>
    <t>PCD_DPB1_MRENHLEA_P</t>
  </si>
  <si>
    <t>Base wholesale water model funded renewals in kilometres - Thames Valley</t>
  </si>
  <si>
    <t>Base wholesale water model funded renewals in kilometres - London</t>
  </si>
  <si>
    <t>Base PCD expenditure</t>
  </si>
  <si>
    <r>
      <t xml:space="preserve">Base wholesale water model funded renewals </t>
    </r>
    <r>
      <rPr>
        <sz val="11"/>
        <color theme="1"/>
        <rFont val="Arial"/>
        <family val="2"/>
      </rPr>
      <t>expenditure</t>
    </r>
  </si>
  <si>
    <t xml:space="preserve">£m </t>
  </si>
  <si>
    <t>DPB2.1</t>
  </si>
  <si>
    <t>PCD_DPB2_MR_BASE_NP</t>
  </si>
  <si>
    <t>PCD_DPB2_MR_BASE</t>
  </si>
  <si>
    <t>PCD_DPB2_MR_BASE_T</t>
  </si>
  <si>
    <t>PCD_DPB2_MR_BASE_O</t>
  </si>
  <si>
    <t>PCD_DPB2_MR_BASE_OT</t>
  </si>
  <si>
    <t>PCD_DPB2_MR_BASE_P</t>
  </si>
  <si>
    <r>
      <t xml:space="preserve">Base asset health adjustment renewals </t>
    </r>
    <r>
      <rPr>
        <sz val="11"/>
        <color theme="1"/>
        <rFont val="Arial"/>
        <family val="2"/>
      </rPr>
      <t>expenditure</t>
    </r>
  </si>
  <si>
    <t>DPB2.2</t>
  </si>
  <si>
    <t>PCD_DPB2_MR_AH_NP</t>
  </si>
  <si>
    <t>PCD_DPB2_MR_AH</t>
  </si>
  <si>
    <t>PCD_DPB2_MR_AH_T</t>
  </si>
  <si>
    <t>PCD_DPB2_MR_AH_O</t>
  </si>
  <si>
    <t>PCD_DPB2_MR_AH_OT</t>
  </si>
  <si>
    <t>PCD_DPB2_MR_AH_P</t>
  </si>
  <si>
    <t>Enhancement leakage renewals expenditure</t>
  </si>
  <si>
    <t>DPB2.3</t>
  </si>
  <si>
    <t>PCD_DPB2_MR_ENHLEA_NP</t>
  </si>
  <si>
    <t>PCD_DPB2_MR_ENHLEA</t>
  </si>
  <si>
    <t>PCD_DPB2_MR_ENHLEA_T</t>
  </si>
  <si>
    <t>PCD_DPB2_MR_ENHLEA_O</t>
  </si>
  <si>
    <t>PCD_DPB2_MR_ENHLEA_OT</t>
  </si>
  <si>
    <t>PCD_DPB2_MR_ENHLEA_P</t>
  </si>
  <si>
    <t>PCDB3a</t>
  </si>
  <si>
    <t>Water network reinforcement</t>
  </si>
  <si>
    <t>Water network reinforcement expenditure</t>
  </si>
  <si>
    <t>DPB2.4</t>
  </si>
  <si>
    <t>PCD_DPB2_WN_RFT_NP</t>
  </si>
  <si>
    <t>PCD_DPB2_WN_RFT</t>
  </si>
  <si>
    <t>PCD_DPB2_WN_RFT_T</t>
  </si>
  <si>
    <t>PCD_DPB2_WN_RFT_O</t>
  </si>
  <si>
    <t>PCD_DPB2_WN_RFT_OT</t>
  </si>
  <si>
    <t>PCD_DPB2_WN_RFT_P</t>
  </si>
  <si>
    <t>PCDB3b</t>
  </si>
  <si>
    <t>Wastewater network reinforcement</t>
  </si>
  <si>
    <t>Wastewater network reinforcement expenditure</t>
  </si>
  <si>
    <t>DPB2.5</t>
  </si>
  <si>
    <t>PCD_DPB2_WWN_RFT_NP</t>
  </si>
  <si>
    <t>PCD_DPB2_WWN_RFT</t>
  </si>
  <si>
    <t>PCD_DPB2_WWN_RFT_T</t>
  </si>
  <si>
    <t>PCD_DPB2_WWN_RFT_O</t>
  </si>
  <si>
    <t>PCD_DPB2_WWN_RFT_OT</t>
  </si>
  <si>
    <t>PCD_DPB2_WWN_RFT_P</t>
  </si>
  <si>
    <r>
      <t xml:space="preserve">Base wholesale water model funded renewals </t>
    </r>
    <r>
      <rPr>
        <sz val="11"/>
        <color rgb="FFFF0000"/>
        <rFont val="Arial"/>
        <family val="2"/>
      </rPr>
      <t>expenditure</t>
    </r>
    <r>
      <rPr>
        <sz val="11"/>
        <color theme="1"/>
        <rFont val="Arial"/>
        <family val="2"/>
      </rPr>
      <t xml:space="preserve"> - Thames Valley</t>
    </r>
  </si>
  <si>
    <r>
      <t xml:space="preserve">Base wholesale water model funded renewals </t>
    </r>
    <r>
      <rPr>
        <sz val="11"/>
        <color rgb="FFFF0000"/>
        <rFont val="Arial"/>
        <family val="2"/>
      </rPr>
      <t>expenditure</t>
    </r>
    <r>
      <rPr>
        <sz val="11"/>
        <color theme="1"/>
        <rFont val="Arial"/>
        <family val="2"/>
      </rPr>
      <t xml:space="preserve"> - London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</si>
</sst>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#,##0.000"/>
    <numFmt numFmtId="166" formatCode="0.000"/>
    <numFmt numFmtId="167" formatCode="0.0000"/>
    <numFmt numFmtId="168" formatCode="0.00000"/>
  </numFmts>
  <fonts count="32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5"/>
      <color rgb="FF003479"/>
      <name val="Arial"/>
      <family val="2"/>
    </font>
    <font>
      <sz val="15"/>
      <name val="Arial"/>
      <family val="2"/>
    </font>
    <font>
      <b/>
      <sz val="15"/>
      <color rgb="FFFFFFFF"/>
      <name val="Arial"/>
      <family val="2"/>
    </font>
    <font>
      <sz val="11"/>
      <color theme="0" tint="-0.249977111117893"/>
      <name val="Arial"/>
      <family val="2"/>
    </font>
    <font>
      <b/>
      <sz val="12"/>
      <color rgb="FF0078C9"/>
      <name val="Aptos Narrow"/>
      <family val="2"/>
      <scheme val="minor"/>
    </font>
    <font>
      <sz val="12"/>
      <color rgb="FF0078C9"/>
      <name val="Aptos Narrow"/>
      <family val="2"/>
      <scheme val="minor"/>
    </font>
    <font>
      <sz val="11"/>
      <color rgb="FF000000"/>
      <name val="Arial"/>
      <family val="2"/>
    </font>
    <font>
      <b/>
      <sz val="12"/>
      <name val="Arial"/>
      <family val="2"/>
    </font>
    <font>
      <b/>
      <sz val="12"/>
      <color rgb="FF0078C9"/>
      <name val="Arial"/>
      <family val="2"/>
    </font>
    <font>
      <b/>
      <sz val="11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2"/>
      <color rgb="FFFF0000"/>
      <name val="Arial"/>
      <family val="2"/>
    </font>
    <font>
      <strike/>
      <sz val="11"/>
      <color theme="1"/>
      <name val="Arial"/>
      <family val="2"/>
    </font>
    <font>
      <sz val="12"/>
      <color rgb="FF0E2841"/>
      <name val="Arial"/>
      <family val="2"/>
    </font>
    <font>
      <b/>
      <sz val="15"/>
      <name val="Arial"/>
      <family val="2"/>
    </font>
    <font>
      <b/>
      <sz val="12"/>
      <name val="Aptos Narrow"/>
      <family val="2"/>
      <scheme val="minor"/>
    </font>
    <font>
      <b/>
      <sz val="11"/>
      <name val="Arial"/>
      <family val="2"/>
    </font>
    <font>
      <u/>
      <sz val="11"/>
      <color theme="10"/>
      <name val="Arial"/>
      <family val="2"/>
    </font>
    <font>
      <b/>
      <sz val="12"/>
      <color rgb="FF000000"/>
      <name val="Arial"/>
      <family val="2"/>
    </font>
    <font>
      <sz val="12"/>
      <color rgb="FF0078C9"/>
      <name val="Arial"/>
      <family val="2"/>
    </font>
    <font>
      <sz val="11"/>
      <color theme="2" tint="-9.9978637043366805E-2"/>
      <name val="Arial"/>
      <family val="2"/>
    </font>
    <font>
      <b/>
      <sz val="12"/>
      <color rgb="FF0078C9"/>
      <name val="Aptos Narrow"/>
      <family val="2"/>
    </font>
    <font>
      <b/>
      <sz val="11"/>
      <color rgb="FF0078C9"/>
      <name val="Aptos Narrow"/>
      <family val="2"/>
      <scheme val="minor"/>
    </font>
    <font>
      <sz val="11"/>
      <color rgb="FF0078C9"/>
      <name val="Aptos Narrow"/>
      <family val="2"/>
      <scheme val="minor"/>
    </font>
    <font>
      <b/>
      <sz val="11"/>
      <color rgb="FF0078C9"/>
      <name val="Arial"/>
      <family val="2"/>
    </font>
    <font>
      <b/>
      <sz val="12"/>
      <color rgb="FFFF0000"/>
      <name val="Aptos Narrow"/>
      <family val="2"/>
      <scheme val="minor"/>
    </font>
    <font>
      <b/>
      <sz val="12"/>
      <color rgb="FFFF0000"/>
      <name val="Arial"/>
      <family val="2"/>
    </font>
    <font>
      <sz val="8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3595"/>
        <bgColor indexed="64"/>
      </patternFill>
    </fill>
    <fill>
      <patternFill patternType="solid">
        <fgColor rgb="FFE0DCD8"/>
        <bgColor indexed="64"/>
      </patternFill>
    </fill>
    <fill>
      <patternFill patternType="solid">
        <fgColor rgb="FFE0DCD8"/>
        <bgColor rgb="FF000000"/>
      </patternFill>
    </fill>
    <fill>
      <patternFill patternType="solid">
        <fgColor rgb="FFFFEFCA"/>
        <bgColor rgb="FF000000"/>
      </patternFill>
    </fill>
    <fill>
      <patternFill patternType="solid">
        <fgColor rgb="FF84CEFF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FF84D3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808080"/>
      </bottom>
      <diagonal/>
    </border>
    <border>
      <left style="medium">
        <color indexed="64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medium">
        <color indexed="64"/>
      </right>
      <top/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/>
      <bottom style="thin">
        <color rgb="FF80808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rgb="FF808080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indexed="64"/>
      </top>
      <bottom/>
      <diagonal/>
    </border>
    <border>
      <left style="thin">
        <color theme="1" tint="0.499984740745262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 style="medium">
        <color indexed="64"/>
      </right>
      <top/>
      <bottom/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/>
      <top/>
      <bottom/>
      <diagonal/>
    </border>
    <border>
      <left style="medium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 style="medium">
        <color rgb="FF808080"/>
      </right>
      <top/>
      <bottom/>
      <diagonal/>
    </border>
    <border>
      <left style="thin">
        <color indexed="64"/>
      </left>
      <right style="thin">
        <color theme="1" tint="0.499984740745262"/>
      </right>
      <top style="thin">
        <color indexed="64"/>
      </top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indexed="64"/>
      </top>
      <bottom style="medium">
        <color indexed="64"/>
      </bottom>
      <diagonal/>
    </border>
    <border>
      <left style="thin">
        <color theme="1" tint="0.499984740745262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808080"/>
      </right>
      <top/>
      <bottom style="medium">
        <color indexed="64"/>
      </bottom>
      <diagonal/>
    </border>
    <border>
      <left style="thin">
        <color rgb="FF808080"/>
      </left>
      <right style="thin">
        <color rgb="FF808080"/>
      </right>
      <top/>
      <bottom style="medium">
        <color indexed="64"/>
      </bottom>
      <diagonal/>
    </border>
    <border>
      <left style="thin">
        <color rgb="FF808080"/>
      </left>
      <right/>
      <top/>
      <bottom style="medium">
        <color indexed="64"/>
      </bottom>
      <diagonal/>
    </border>
    <border>
      <left style="thin">
        <color rgb="FF808080"/>
      </left>
      <right style="medium">
        <color indexed="64"/>
      </right>
      <top/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 tint="0.499984740745262"/>
      </left>
      <right style="thin">
        <color indexed="64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indexed="64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 tint="0.499984740745262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80808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rgb="FF80808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808080"/>
      </right>
      <top style="medium">
        <color indexed="64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indexed="64"/>
      </top>
      <bottom style="thin">
        <color rgb="FF808080"/>
      </bottom>
      <diagonal/>
    </border>
    <border>
      <left style="thin">
        <color rgb="FF808080"/>
      </left>
      <right/>
      <top style="medium">
        <color indexed="64"/>
      </top>
      <bottom style="thin">
        <color rgb="FF808080"/>
      </bottom>
      <diagonal/>
    </border>
    <border>
      <left style="medium">
        <color rgb="FF000000"/>
      </left>
      <right style="thin">
        <color rgb="FF808080"/>
      </right>
      <top style="medium">
        <color indexed="64"/>
      </top>
      <bottom style="thin">
        <color rgb="FF808080"/>
      </bottom>
      <diagonal/>
    </border>
    <border>
      <left style="thin">
        <color rgb="FF808080"/>
      </left>
      <right style="medium">
        <color indexed="64"/>
      </right>
      <top style="medium">
        <color indexed="64"/>
      </top>
      <bottom style="thin">
        <color rgb="FF808080"/>
      </bottom>
      <diagonal/>
    </border>
    <border>
      <left style="medium">
        <color rgb="FF000000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 style="medium">
        <color rgb="FF00000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medium">
        <color indexed="64"/>
      </right>
      <top style="thin">
        <color rgb="FF808080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" fillId="0" borderId="0"/>
  </cellStyleXfs>
  <cellXfs count="880">
    <xf numFmtId="0" fontId="0" fillId="0" borderId="0" xfId="0"/>
    <xf numFmtId="0" fontId="2" fillId="2" borderId="0" xfId="0" applyFont="1" applyFill="1" applyProtection="1"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4" fillId="3" borderId="0" xfId="0" applyFont="1" applyFill="1" applyProtection="1">
      <protection locked="0"/>
    </xf>
    <xf numFmtId="0" fontId="4" fillId="0" borderId="0" xfId="0" applyFont="1" applyProtection="1">
      <protection locked="0"/>
    </xf>
    <xf numFmtId="0" fontId="5" fillId="0" borderId="0" xfId="0" applyFont="1"/>
    <xf numFmtId="0" fontId="6" fillId="4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8" fillId="0" borderId="0" xfId="0" applyFont="1"/>
    <xf numFmtId="0" fontId="6" fillId="0" borderId="0" xfId="0" applyFont="1" applyAlignment="1" applyProtection="1">
      <alignment horizontal="center" vertical="center" wrapText="1"/>
      <protection locked="0"/>
    </xf>
    <xf numFmtId="0" fontId="6" fillId="4" borderId="2" xfId="0" applyFont="1" applyFill="1" applyBorder="1" applyProtection="1">
      <protection locked="0"/>
    </xf>
    <xf numFmtId="0" fontId="6" fillId="4" borderId="1" xfId="0" applyFont="1" applyFill="1" applyBorder="1" applyProtection="1">
      <protection locked="0"/>
    </xf>
    <xf numFmtId="0" fontId="9" fillId="0" borderId="5" xfId="0" applyFont="1" applyBorder="1" applyProtection="1">
      <protection locked="0"/>
    </xf>
    <xf numFmtId="0" fontId="9" fillId="0" borderId="6" xfId="0" applyFont="1" applyBorder="1" applyProtection="1"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10" fillId="4" borderId="2" xfId="0" applyFont="1" applyFill="1" applyBorder="1" applyAlignment="1" applyProtection="1">
      <alignment horizontal="center" vertical="center" wrapText="1"/>
      <protection locked="0"/>
    </xf>
    <xf numFmtId="0" fontId="10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10" fillId="4" borderId="1" xfId="0" applyFont="1" applyFill="1" applyBorder="1" applyProtection="1">
      <protection locked="0"/>
    </xf>
    <xf numFmtId="0" fontId="10" fillId="4" borderId="2" xfId="0" applyFont="1" applyFill="1" applyBorder="1" applyProtection="1">
      <protection locked="0"/>
    </xf>
    <xf numFmtId="0" fontId="10" fillId="4" borderId="7" xfId="0" applyFont="1" applyFill="1" applyBorder="1" applyProtection="1">
      <protection locked="0"/>
    </xf>
    <xf numFmtId="0" fontId="9" fillId="0" borderId="8" xfId="0" applyFont="1" applyBorder="1" applyProtection="1">
      <protection locked="0"/>
    </xf>
    <xf numFmtId="0" fontId="0" fillId="0" borderId="1" xfId="0" applyBorder="1" applyAlignment="1">
      <alignment horizontal="center" vertical="center" wrapText="1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horizontal="left" vertical="center" wrapText="1"/>
    </xf>
    <xf numFmtId="0" fontId="0" fillId="0" borderId="10" xfId="0" applyBorder="1" applyAlignment="1">
      <alignment vertical="center" wrapText="1"/>
    </xf>
    <xf numFmtId="0" fontId="0" fillId="0" borderId="10" xfId="0" applyBorder="1" applyAlignment="1">
      <alignment vertical="center"/>
    </xf>
    <xf numFmtId="0" fontId="0" fillId="0" borderId="10" xfId="0" applyBorder="1" applyAlignment="1">
      <alignment horizontal="center" vertical="center"/>
    </xf>
    <xf numFmtId="165" fontId="12" fillId="5" borderId="11" xfId="0" applyNumberFormat="1" applyFont="1" applyFill="1" applyBorder="1" applyAlignment="1">
      <alignment horizontal="center" vertical="center" wrapText="1"/>
    </xf>
    <xf numFmtId="165" fontId="12" fillId="6" borderId="11" xfId="0" applyNumberFormat="1" applyFont="1" applyFill="1" applyBorder="1" applyAlignment="1">
      <alignment horizontal="center" vertical="center" wrapText="1"/>
    </xf>
    <xf numFmtId="165" fontId="12" fillId="7" borderId="12" xfId="0" applyNumberFormat="1" applyFont="1" applyFill="1" applyBorder="1" applyAlignment="1">
      <alignment horizontal="center" vertical="center" wrapText="1"/>
    </xf>
    <xf numFmtId="165" fontId="12" fillId="7" borderId="1" xfId="0" applyNumberFormat="1" applyFont="1" applyFill="1" applyBorder="1" applyAlignment="1">
      <alignment horizontal="center" vertical="center" wrapText="1"/>
    </xf>
    <xf numFmtId="165" fontId="12" fillId="0" borderId="0" xfId="0" applyNumberFormat="1" applyFont="1" applyAlignment="1">
      <alignment horizontal="center" vertical="center" wrapText="1"/>
    </xf>
    <xf numFmtId="165" fontId="12" fillId="5" borderId="1" xfId="0" applyNumberFormat="1" applyFont="1" applyFill="1" applyBorder="1" applyAlignment="1">
      <alignment horizontal="center" vertical="center" wrapText="1"/>
    </xf>
    <xf numFmtId="165" fontId="12" fillId="6" borderId="13" xfId="0" applyNumberFormat="1" applyFont="1" applyFill="1" applyBorder="1" applyAlignment="1" applyProtection="1">
      <alignment horizontal="center" vertical="center" wrapText="1"/>
      <protection locked="0"/>
    </xf>
    <xf numFmtId="165" fontId="12" fillId="6" borderId="11" xfId="0" applyNumberFormat="1" applyFont="1" applyFill="1" applyBorder="1" applyAlignment="1" applyProtection="1">
      <alignment horizontal="center" vertical="center" wrapText="1"/>
      <protection locked="0"/>
    </xf>
    <xf numFmtId="165" fontId="12" fillId="6" borderId="12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 vertical="center" wrapText="1"/>
    </xf>
    <xf numFmtId="9" fontId="12" fillId="7" borderId="14" xfId="2" applyFont="1" applyFill="1" applyBorder="1" applyAlignment="1">
      <alignment horizontal="center" vertical="center" wrapText="1"/>
    </xf>
    <xf numFmtId="0" fontId="12" fillId="6" borderId="15" xfId="0" applyFont="1" applyFill="1" applyBorder="1" applyAlignment="1">
      <alignment horizontal="center" vertical="center" wrapText="1"/>
    </xf>
    <xf numFmtId="165" fontId="12" fillId="0" borderId="1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65" fontId="12" fillId="5" borderId="11" xfId="0" applyNumberFormat="1" applyFont="1" applyFill="1" applyBorder="1"/>
    <xf numFmtId="165" fontId="12" fillId="6" borderId="11" xfId="0" applyNumberFormat="1" applyFont="1" applyFill="1" applyBorder="1"/>
    <xf numFmtId="165" fontId="12" fillId="7" borderId="12" xfId="0" applyNumberFormat="1" applyFont="1" applyFill="1" applyBorder="1"/>
    <xf numFmtId="165" fontId="12" fillId="7" borderId="1" xfId="0" applyNumberFormat="1" applyFont="1" applyFill="1" applyBorder="1"/>
    <xf numFmtId="165" fontId="12" fillId="0" borderId="0" xfId="0" applyNumberFormat="1" applyFont="1"/>
    <xf numFmtId="165" fontId="12" fillId="5" borderId="1" xfId="0" applyNumberFormat="1" applyFont="1" applyFill="1" applyBorder="1"/>
    <xf numFmtId="165" fontId="12" fillId="6" borderId="13" xfId="0" applyNumberFormat="1" applyFont="1" applyFill="1" applyBorder="1"/>
    <xf numFmtId="165" fontId="12" fillId="6" borderId="12" xfId="0" applyNumberFormat="1" applyFont="1" applyFill="1" applyBorder="1"/>
    <xf numFmtId="0" fontId="12" fillId="0" borderId="0" xfId="0" applyFont="1"/>
    <xf numFmtId="9" fontId="12" fillId="7" borderId="14" xfId="2" applyFont="1" applyFill="1" applyBorder="1" applyAlignment="1"/>
    <xf numFmtId="9" fontId="12" fillId="7" borderId="1" xfId="2" applyFont="1" applyFill="1" applyBorder="1" applyAlignment="1">
      <alignment horizontal="center" vertical="center" wrapText="1"/>
    </xf>
    <xf numFmtId="9" fontId="12" fillId="7" borderId="1" xfId="2" applyFont="1" applyFill="1" applyBorder="1" applyAlignment="1"/>
    <xf numFmtId="0" fontId="0" fillId="0" borderId="14" xfId="0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10" fillId="4" borderId="16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166" fontId="12" fillId="7" borderId="1" xfId="0" applyNumberFormat="1" applyFont="1" applyFill="1" applyBorder="1" applyAlignment="1">
      <alignment horizontal="center" vertical="center" wrapText="1"/>
    </xf>
    <xf numFmtId="0" fontId="12" fillId="5" borderId="17" xfId="0" applyFont="1" applyFill="1" applyBorder="1" applyAlignment="1">
      <alignment horizontal="center" vertical="center" wrapText="1"/>
    </xf>
    <xf numFmtId="0" fontId="12" fillId="6" borderId="17" xfId="0" applyFont="1" applyFill="1" applyBorder="1" applyAlignment="1" applyProtection="1">
      <alignment horizontal="center" vertical="center" wrapText="1"/>
      <protection locked="0"/>
    </xf>
    <xf numFmtId="0" fontId="12" fillId="6" borderId="18" xfId="0" applyFont="1" applyFill="1" applyBorder="1" applyAlignment="1" applyProtection="1">
      <alignment horizontal="center" vertical="center" wrapText="1"/>
      <protection locked="0"/>
    </xf>
    <xf numFmtId="0" fontId="12" fillId="7" borderId="1" xfId="0" applyFont="1" applyFill="1" applyBorder="1" applyAlignment="1">
      <alignment horizontal="center" vertical="center" wrapText="1"/>
    </xf>
    <xf numFmtId="0" fontId="12" fillId="5" borderId="1" xfId="0" applyFont="1" applyFill="1" applyBorder="1"/>
    <xf numFmtId="0" fontId="12" fillId="6" borderId="1" xfId="0" applyFont="1" applyFill="1" applyBorder="1"/>
    <xf numFmtId="0" fontId="12" fillId="6" borderId="2" xfId="0" applyFont="1" applyFill="1" applyBorder="1"/>
    <xf numFmtId="166" fontId="12" fillId="7" borderId="1" xfId="0" applyNumberFormat="1" applyFont="1" applyFill="1" applyBorder="1"/>
    <xf numFmtId="0" fontId="12" fillId="5" borderId="17" xfId="0" applyFont="1" applyFill="1" applyBorder="1"/>
    <xf numFmtId="0" fontId="12" fillId="6" borderId="17" xfId="0" applyFont="1" applyFill="1" applyBorder="1"/>
    <xf numFmtId="0" fontId="12" fillId="6" borderId="18" xfId="0" applyFont="1" applyFill="1" applyBorder="1"/>
    <xf numFmtId="0" fontId="12" fillId="7" borderId="1" xfId="0" applyFont="1" applyFill="1" applyBorder="1"/>
    <xf numFmtId="0" fontId="0" fillId="0" borderId="5" xfId="0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6" borderId="11" xfId="0" applyFont="1" applyFill="1" applyBorder="1" applyAlignment="1" applyProtection="1">
      <alignment horizontal="center" vertical="center" wrapText="1"/>
      <protection locked="0"/>
    </xf>
    <xf numFmtId="0" fontId="12" fillId="6" borderId="12" xfId="0" applyFont="1" applyFill="1" applyBorder="1" applyAlignment="1" applyProtection="1">
      <alignment horizontal="center" vertical="center" wrapText="1"/>
      <protection locked="0"/>
    </xf>
    <xf numFmtId="0" fontId="12" fillId="5" borderId="11" xfId="0" applyFont="1" applyFill="1" applyBorder="1"/>
    <xf numFmtId="0" fontId="12" fillId="6" borderId="11" xfId="0" applyFont="1" applyFill="1" applyBorder="1"/>
    <xf numFmtId="0" fontId="12" fillId="6" borderId="12" xfId="0" applyFont="1" applyFill="1" applyBorder="1"/>
    <xf numFmtId="0" fontId="0" fillId="0" borderId="14" xfId="0" applyBorder="1" applyAlignment="1">
      <alignment horizontal="center" vertical="center" wrapText="1"/>
    </xf>
    <xf numFmtId="0" fontId="6" fillId="4" borderId="20" xfId="0" applyFont="1" applyFill="1" applyBorder="1" applyAlignment="1" applyProtection="1">
      <alignment vertical="center" wrapText="1"/>
      <protection locked="0"/>
    </xf>
    <xf numFmtId="0" fontId="6" fillId="4" borderId="2" xfId="0" applyFont="1" applyFill="1" applyBorder="1" applyAlignment="1" applyProtection="1">
      <alignment vertical="center" wrapText="1"/>
      <protection locked="0"/>
    </xf>
    <xf numFmtId="0" fontId="10" fillId="4" borderId="21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wrapText="1"/>
    </xf>
    <xf numFmtId="165" fontId="12" fillId="8" borderId="11" xfId="0" applyNumberFormat="1" applyFont="1" applyFill="1" applyBorder="1" applyAlignment="1">
      <alignment horizontal="center" vertical="center" wrapText="1"/>
    </xf>
    <xf numFmtId="165" fontId="12" fillId="8" borderId="1" xfId="0" applyNumberFormat="1" applyFont="1" applyFill="1" applyBorder="1" applyAlignment="1">
      <alignment horizontal="center" vertical="center" wrapText="1"/>
    </xf>
    <xf numFmtId="165" fontId="12" fillId="6" borderId="13" xfId="0" applyNumberFormat="1" applyFont="1" applyFill="1" applyBorder="1" applyAlignment="1">
      <alignment horizontal="center" vertical="center" wrapText="1"/>
    </xf>
    <xf numFmtId="165" fontId="12" fillId="6" borderId="12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 applyProtection="1">
      <alignment vertical="center" wrapText="1"/>
      <protection locked="0"/>
    </xf>
    <xf numFmtId="0" fontId="0" fillId="0" borderId="2" xfId="0" applyBorder="1"/>
    <xf numFmtId="0" fontId="0" fillId="0" borderId="4" xfId="0" applyBorder="1" applyAlignment="1">
      <alignment vertical="center"/>
    </xf>
    <xf numFmtId="0" fontId="12" fillId="8" borderId="1" xfId="0" applyFont="1" applyFill="1" applyBorder="1" applyAlignment="1">
      <alignment horizontal="center" vertical="center" wrapText="1"/>
    </xf>
    <xf numFmtId="166" fontId="12" fillId="6" borderId="1" xfId="0" applyNumberFormat="1" applyFont="1" applyFill="1" applyBorder="1" applyAlignment="1">
      <alignment horizontal="center" vertical="center" wrapText="1"/>
    </xf>
    <xf numFmtId="0" fontId="12" fillId="8" borderId="17" xfId="0" applyFont="1" applyFill="1" applyBorder="1" applyAlignment="1">
      <alignment horizontal="center" vertical="center" wrapText="1"/>
    </xf>
    <xf numFmtId="0" fontId="12" fillId="6" borderId="17" xfId="0" applyFont="1" applyFill="1" applyBorder="1" applyAlignment="1">
      <alignment horizontal="center" vertical="center" wrapText="1"/>
    </xf>
    <xf numFmtId="0" fontId="12" fillId="6" borderId="18" xfId="0" applyFont="1" applyFill="1" applyBorder="1" applyAlignment="1">
      <alignment horizontal="center" vertical="center" wrapText="1"/>
    </xf>
    <xf numFmtId="9" fontId="12" fillId="7" borderId="17" xfId="2" applyFont="1" applyFill="1" applyBorder="1" applyAlignment="1">
      <alignment horizontal="center" vertical="center" wrapText="1"/>
    </xf>
    <xf numFmtId="0" fontId="0" fillId="3" borderId="0" xfId="0" applyFill="1"/>
    <xf numFmtId="0" fontId="9" fillId="0" borderId="0" xfId="0" applyFont="1" applyProtection="1">
      <protection locked="0"/>
    </xf>
    <xf numFmtId="0" fontId="10" fillId="4" borderId="4" xfId="0" applyFont="1" applyFill="1" applyBorder="1" applyProtection="1">
      <protection locked="0"/>
    </xf>
    <xf numFmtId="164" fontId="0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6" borderId="1" xfId="0" applyFont="1" applyFill="1" applyBorder="1" applyAlignment="1" applyProtection="1">
      <alignment horizontal="center" vertical="center" wrapText="1"/>
      <protection locked="0"/>
    </xf>
    <xf numFmtId="9" fontId="0" fillId="0" borderId="0" xfId="2" applyFont="1" applyFill="1" applyBorder="1" applyAlignment="1">
      <alignment vertical="center"/>
    </xf>
    <xf numFmtId="9" fontId="0" fillId="0" borderId="1" xfId="2" applyFont="1" applyFill="1" applyBorder="1" applyAlignment="1">
      <alignment vertical="center"/>
    </xf>
    <xf numFmtId="0" fontId="12" fillId="7" borderId="2" xfId="0" applyFont="1" applyFill="1" applyBorder="1"/>
    <xf numFmtId="0" fontId="12" fillId="0" borderId="5" xfId="0" applyFont="1" applyBorder="1"/>
    <xf numFmtId="0" fontId="12" fillId="6" borderId="4" xfId="0" applyFont="1" applyFill="1" applyBorder="1"/>
    <xf numFmtId="9" fontId="12" fillId="7" borderId="4" xfId="2" applyFont="1" applyFill="1" applyBorder="1" applyAlignment="1"/>
    <xf numFmtId="0" fontId="12" fillId="9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0" fontId="16" fillId="0" borderId="1" xfId="0" applyFont="1" applyBorder="1" applyAlignment="1">
      <alignment horizontal="center" vertical="center"/>
    </xf>
    <xf numFmtId="1" fontId="12" fillId="6" borderId="1" xfId="0" applyNumberFormat="1" applyFont="1" applyFill="1" applyBorder="1" applyAlignment="1">
      <alignment horizontal="center" vertical="center" wrapText="1"/>
    </xf>
    <xf numFmtId="1" fontId="12" fillId="6" borderId="1" xfId="0" applyNumberFormat="1" applyFont="1" applyFill="1" applyBorder="1"/>
    <xf numFmtId="2" fontId="12" fillId="6" borderId="1" xfId="2" applyNumberFormat="1" applyFont="1" applyFill="1" applyBorder="1" applyAlignment="1">
      <alignment horizontal="center" vertical="center" wrapText="1"/>
    </xf>
    <xf numFmtId="2" fontId="12" fillId="6" borderId="1" xfId="2" applyNumberFormat="1" applyFont="1" applyFill="1" applyBorder="1" applyAlignment="1"/>
    <xf numFmtId="0" fontId="0" fillId="0" borderId="1" xfId="0" applyBorder="1"/>
    <xf numFmtId="1" fontId="12" fillId="0" borderId="1" xfId="0" applyNumberFormat="1" applyFont="1" applyBorder="1" applyAlignment="1">
      <alignment horizontal="center" vertical="center" wrapText="1"/>
    </xf>
    <xf numFmtId="1" fontId="12" fillId="0" borderId="5" xfId="0" applyNumberFormat="1" applyFont="1" applyBorder="1"/>
    <xf numFmtId="0" fontId="0" fillId="0" borderId="5" xfId="0" applyBorder="1"/>
    <xf numFmtId="0" fontId="13" fillId="0" borderId="1" xfId="0" applyFont="1" applyBorder="1" applyAlignment="1">
      <alignment horizontal="center" vertical="center"/>
    </xf>
    <xf numFmtId="2" fontId="12" fillId="6" borderId="1" xfId="0" applyNumberFormat="1" applyFont="1" applyFill="1" applyBorder="1" applyAlignment="1">
      <alignment horizontal="center" vertical="center" wrapText="1"/>
    </xf>
    <xf numFmtId="2" fontId="12" fillId="6" borderId="1" xfId="0" applyNumberFormat="1" applyFont="1" applyFill="1" applyBorder="1"/>
    <xf numFmtId="0" fontId="17" fillId="6" borderId="1" xfId="0" applyFont="1" applyFill="1" applyBorder="1" applyAlignment="1">
      <alignment horizontal="center" vertical="center" wrapText="1"/>
    </xf>
    <xf numFmtId="0" fontId="2" fillId="2" borderId="0" xfId="0" applyFont="1" applyFill="1" applyAlignment="1" applyProtection="1">
      <alignment wrapText="1"/>
      <protection locked="0"/>
    </xf>
    <xf numFmtId="0" fontId="4" fillId="3" borderId="0" xfId="0" applyFont="1" applyFill="1" applyAlignment="1" applyProtection="1">
      <alignment wrapText="1"/>
      <protection locked="0"/>
    </xf>
    <xf numFmtId="0" fontId="18" fillId="3" borderId="0" xfId="0" applyFont="1" applyFill="1" applyProtection="1">
      <protection locked="0"/>
    </xf>
    <xf numFmtId="0" fontId="19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0" fillId="0" borderId="14" xfId="0" applyBorder="1" applyAlignment="1">
      <alignment horizontal="left" vertical="center" wrapText="1"/>
    </xf>
    <xf numFmtId="0" fontId="0" fillId="0" borderId="22" xfId="0" applyBorder="1" applyAlignment="1">
      <alignment vertical="center"/>
    </xf>
    <xf numFmtId="164" fontId="0" fillId="0" borderId="22" xfId="1" applyFont="1" applyBorder="1" applyAlignment="1">
      <alignment horizontal="center" vertical="center"/>
    </xf>
    <xf numFmtId="0" fontId="0" fillId="0" borderId="23" xfId="0" applyBorder="1" applyAlignment="1">
      <alignment horizontal="left" vertical="center" wrapText="1"/>
    </xf>
    <xf numFmtId="0" fontId="13" fillId="0" borderId="23" xfId="0" applyFont="1" applyBorder="1" applyAlignment="1">
      <alignment vertical="center" wrapText="1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horizontal="center" vertical="center"/>
    </xf>
    <xf numFmtId="166" fontId="12" fillId="7" borderId="14" xfId="0" applyNumberFormat="1" applyFont="1" applyFill="1" applyBorder="1" applyAlignment="1">
      <alignment horizontal="center" vertical="center" wrapText="1"/>
    </xf>
    <xf numFmtId="166" fontId="12" fillId="7" borderId="25" xfId="0" applyNumberFormat="1" applyFont="1" applyFill="1" applyBorder="1" applyAlignment="1">
      <alignment horizontal="center" vertical="center" wrapText="1"/>
    </xf>
    <xf numFmtId="2" fontId="12" fillId="6" borderId="14" xfId="0" applyNumberFormat="1" applyFont="1" applyFill="1" applyBorder="1"/>
    <xf numFmtId="166" fontId="12" fillId="7" borderId="14" xfId="0" applyNumberFormat="1" applyFont="1" applyFill="1" applyBorder="1"/>
    <xf numFmtId="166" fontId="12" fillId="7" borderId="25" xfId="0" applyNumberFormat="1" applyFont="1" applyFill="1" applyBorder="1"/>
    <xf numFmtId="166" fontId="12" fillId="7" borderId="26" xfId="0" applyNumberFormat="1" applyFont="1" applyFill="1" applyBorder="1"/>
    <xf numFmtId="2" fontId="12" fillId="7" borderId="1" xfId="0" applyNumberFormat="1" applyFont="1" applyFill="1" applyBorder="1"/>
    <xf numFmtId="0" fontId="0" fillId="0" borderId="27" xfId="0" applyBorder="1" applyAlignment="1">
      <alignment vertical="center" wrapText="1"/>
    </xf>
    <xf numFmtId="0" fontId="13" fillId="0" borderId="27" xfId="0" applyFont="1" applyBorder="1" applyAlignment="1">
      <alignment vertical="center" wrapText="1"/>
    </xf>
    <xf numFmtId="0" fontId="0" fillId="0" borderId="7" xfId="0" applyBorder="1" applyAlignment="1">
      <alignment horizontal="left" vertical="center" wrapText="1"/>
    </xf>
    <xf numFmtId="0" fontId="0" fillId="0" borderId="9" xfId="0" applyBorder="1"/>
    <xf numFmtId="0" fontId="0" fillId="0" borderId="5" xfId="0" applyBorder="1" applyAlignment="1">
      <alignment horizontal="left" vertical="center" wrapText="1"/>
    </xf>
    <xf numFmtId="0" fontId="0" fillId="0" borderId="28" xfId="0" applyBorder="1" applyAlignment="1">
      <alignment vertical="center" wrapText="1"/>
    </xf>
    <xf numFmtId="164" fontId="0" fillId="0" borderId="29" xfId="1" applyFont="1" applyBorder="1" applyAlignment="1">
      <alignment horizontal="center" vertical="center"/>
    </xf>
    <xf numFmtId="0" fontId="0" fillId="0" borderId="23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21" fillId="0" borderId="0" xfId="3" applyAlignment="1">
      <alignment vertical="center"/>
    </xf>
    <xf numFmtId="167" fontId="12" fillId="6" borderId="1" xfId="0" applyNumberFormat="1" applyFont="1" applyFill="1" applyBorder="1" applyAlignment="1">
      <alignment horizontal="center" vertical="center" wrapText="1"/>
    </xf>
    <xf numFmtId="167" fontId="12" fillId="6" borderId="1" xfId="0" applyNumberFormat="1" applyFont="1" applyFill="1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vertical="center" wrapText="1"/>
    </xf>
    <xf numFmtId="0" fontId="0" fillId="0" borderId="30" xfId="0" applyBorder="1" applyAlignment="1">
      <alignment horizontal="center" vertical="center"/>
    </xf>
    <xf numFmtId="2" fontId="12" fillId="5" borderId="1" xfId="0" applyNumberFormat="1" applyFont="1" applyFill="1" applyBorder="1" applyAlignment="1">
      <alignment horizontal="center" vertical="center" wrapText="1"/>
    </xf>
    <xf numFmtId="0" fontId="0" fillId="0" borderId="27" xfId="0" applyBorder="1" applyAlignment="1">
      <alignment vertical="center"/>
    </xf>
    <xf numFmtId="0" fontId="0" fillId="0" borderId="7" xfId="0" applyBorder="1"/>
    <xf numFmtId="0" fontId="0" fillId="0" borderId="31" xfId="0" applyBorder="1" applyAlignment="1">
      <alignment vertical="center"/>
    </xf>
    <xf numFmtId="0" fontId="0" fillId="0" borderId="16" xfId="0" applyBorder="1"/>
    <xf numFmtId="0" fontId="0" fillId="0" borderId="2" xfId="0" applyBorder="1" applyAlignment="1">
      <alignment vertical="center"/>
    </xf>
    <xf numFmtId="0" fontId="13" fillId="0" borderId="1" xfId="0" applyFont="1" applyBorder="1"/>
    <xf numFmtId="0" fontId="0" fillId="0" borderId="7" xfId="0" applyBorder="1" applyAlignment="1">
      <alignment wrapText="1"/>
    </xf>
    <xf numFmtId="0" fontId="0" fillId="0" borderId="7" xfId="0" applyBorder="1" applyAlignment="1">
      <alignment vertical="center"/>
    </xf>
    <xf numFmtId="0" fontId="0" fillId="0" borderId="16" xfId="0" applyBorder="1" applyAlignment="1">
      <alignment vertical="center"/>
    </xf>
    <xf numFmtId="0" fontId="11" fillId="0" borderId="1" xfId="0" applyFont="1" applyBorder="1" applyAlignment="1">
      <alignment wrapText="1"/>
    </xf>
    <xf numFmtId="0" fontId="11" fillId="0" borderId="1" xfId="0" applyFont="1" applyBorder="1" applyAlignment="1">
      <alignment vertical="center"/>
    </xf>
    <xf numFmtId="164" fontId="11" fillId="0" borderId="22" xfId="1" applyFont="1" applyFill="1" applyBorder="1" applyAlignment="1">
      <alignment horizontal="center" vertical="center"/>
    </xf>
    <xf numFmtId="0" fontId="13" fillId="0" borderId="2" xfId="0" applyFont="1" applyBorder="1" applyAlignment="1">
      <alignment vertical="center"/>
    </xf>
    <xf numFmtId="0" fontId="11" fillId="0" borderId="0" xfId="0" applyFont="1"/>
    <xf numFmtId="0" fontId="11" fillId="0" borderId="0" xfId="0" applyFont="1" applyAlignment="1">
      <alignment vertical="center"/>
    </xf>
    <xf numFmtId="9" fontId="14" fillId="0" borderId="1" xfId="2" applyFont="1" applyFill="1" applyBorder="1" applyAlignment="1">
      <alignment vertical="center"/>
    </xf>
    <xf numFmtId="166" fontId="12" fillId="7" borderId="2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6" fillId="4" borderId="36" xfId="0" applyFont="1" applyFill="1" applyBorder="1" applyAlignment="1" applyProtection="1">
      <alignment wrapText="1"/>
      <protection locked="0"/>
    </xf>
    <xf numFmtId="0" fontId="7" fillId="0" borderId="0" xfId="0" applyFont="1" applyProtection="1">
      <protection locked="0"/>
    </xf>
    <xf numFmtId="0" fontId="10" fillId="4" borderId="32" xfId="0" applyFont="1" applyFill="1" applyBorder="1" applyProtection="1">
      <protection locked="0"/>
    </xf>
    <xf numFmtId="0" fontId="10" fillId="4" borderId="46" xfId="0" applyFont="1" applyFill="1" applyBorder="1" applyAlignment="1" applyProtection="1">
      <alignment horizontal="center" vertical="center" wrapText="1"/>
      <protection locked="0"/>
    </xf>
    <xf numFmtId="0" fontId="10" fillId="4" borderId="47" xfId="0" applyFont="1" applyFill="1" applyBorder="1" applyAlignment="1" applyProtection="1">
      <alignment horizontal="center" vertical="center" wrapText="1"/>
      <protection locked="0"/>
    </xf>
    <xf numFmtId="0" fontId="10" fillId="4" borderId="48" xfId="0" applyFont="1" applyFill="1" applyBorder="1" applyAlignment="1" applyProtection="1">
      <alignment horizontal="center" vertical="center" wrapText="1"/>
      <protection locked="0"/>
    </xf>
    <xf numFmtId="0" fontId="10" fillId="4" borderId="49" xfId="0" applyFont="1" applyFill="1" applyBorder="1" applyAlignment="1" applyProtection="1">
      <alignment horizontal="center" vertical="center" wrapText="1"/>
      <protection locked="0"/>
    </xf>
    <xf numFmtId="0" fontId="10" fillId="4" borderId="50" xfId="0" applyFont="1" applyFill="1" applyBorder="1" applyAlignment="1" applyProtection="1">
      <alignment horizontal="center" vertical="center" wrapText="1"/>
      <protection locked="0"/>
    </xf>
    <xf numFmtId="0" fontId="10" fillId="4" borderId="51" xfId="0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0" fontId="10" fillId="4" borderId="52" xfId="0" applyFont="1" applyFill="1" applyBorder="1" applyAlignment="1" applyProtection="1">
      <alignment vertical="center" wrapText="1"/>
      <protection locked="0"/>
    </xf>
    <xf numFmtId="0" fontId="10" fillId="4" borderId="5" xfId="0" applyFont="1" applyFill="1" applyBorder="1" applyAlignment="1" applyProtection="1">
      <alignment vertical="center" wrapText="1"/>
      <protection locked="0"/>
    </xf>
    <xf numFmtId="0" fontId="10" fillId="4" borderId="6" xfId="0" applyFont="1" applyFill="1" applyBorder="1" applyAlignment="1" applyProtection="1">
      <alignment vertical="center" wrapText="1"/>
      <protection locked="0"/>
    </xf>
    <xf numFmtId="0" fontId="10" fillId="4" borderId="53" xfId="0" applyFont="1" applyFill="1" applyBorder="1" applyAlignment="1" applyProtection="1">
      <alignment vertical="center" wrapText="1"/>
      <protection locked="0"/>
    </xf>
    <xf numFmtId="0" fontId="6" fillId="4" borderId="36" xfId="0" applyFont="1" applyFill="1" applyBorder="1" applyProtection="1">
      <protection locked="0"/>
    </xf>
    <xf numFmtId="0" fontId="10" fillId="4" borderId="46" xfId="0" applyFont="1" applyFill="1" applyBorder="1" applyProtection="1">
      <protection locked="0"/>
    </xf>
    <xf numFmtId="0" fontId="10" fillId="4" borderId="47" xfId="0" applyFont="1" applyFill="1" applyBorder="1" applyProtection="1">
      <protection locked="0"/>
    </xf>
    <xf numFmtId="0" fontId="10" fillId="4" borderId="48" xfId="0" applyFont="1" applyFill="1" applyBorder="1" applyProtection="1">
      <protection locked="0"/>
    </xf>
    <xf numFmtId="0" fontId="10" fillId="4" borderId="51" xfId="0" applyFont="1" applyFill="1" applyBorder="1" applyProtection="1">
      <protection locked="0"/>
    </xf>
    <xf numFmtId="0" fontId="10" fillId="4" borderId="49" xfId="0" applyFont="1" applyFill="1" applyBorder="1" applyProtection="1">
      <protection locked="0"/>
    </xf>
    <xf numFmtId="0" fontId="23" fillId="0" borderId="0" xfId="0" applyFont="1" applyProtection="1">
      <protection locked="0"/>
    </xf>
    <xf numFmtId="0" fontId="10" fillId="4" borderId="42" xfId="0" applyFont="1" applyFill="1" applyBorder="1" applyProtection="1">
      <protection locked="0"/>
    </xf>
    <xf numFmtId="0" fontId="10" fillId="4" borderId="43" xfId="0" applyFont="1" applyFill="1" applyBorder="1" applyProtection="1">
      <protection locked="0"/>
    </xf>
    <xf numFmtId="0" fontId="10" fillId="4" borderId="8" xfId="0" applyFont="1" applyFill="1" applyBorder="1" applyProtection="1">
      <protection locked="0"/>
    </xf>
    <xf numFmtId="0" fontId="10" fillId="4" borderId="54" xfId="0" applyFont="1" applyFill="1" applyBorder="1" applyProtection="1">
      <protection locked="0"/>
    </xf>
    <xf numFmtId="0" fontId="10" fillId="4" borderId="55" xfId="0" applyFont="1" applyFill="1" applyBorder="1" applyProtection="1">
      <protection locked="0"/>
    </xf>
    <xf numFmtId="0" fontId="0" fillId="0" borderId="14" xfId="0" applyBorder="1" applyAlignment="1">
      <alignment vertical="center"/>
    </xf>
    <xf numFmtId="0" fontId="0" fillId="0" borderId="56" xfId="0" applyBorder="1" applyAlignment="1">
      <alignment horizontal="left" vertical="center"/>
    </xf>
    <xf numFmtId="0" fontId="0" fillId="0" borderId="56" xfId="0" applyBorder="1" applyAlignment="1">
      <alignment vertical="center"/>
    </xf>
    <xf numFmtId="164" fontId="0" fillId="0" borderId="56" xfId="1" applyFont="1" applyBorder="1" applyAlignment="1">
      <alignment horizontal="center" vertical="center"/>
    </xf>
    <xf numFmtId="0" fontId="0" fillId="0" borderId="57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0" fillId="0" borderId="58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12" fillId="6" borderId="59" xfId="0" applyFont="1" applyFill="1" applyBorder="1" applyAlignment="1">
      <alignment horizontal="center" vertical="center" wrapText="1"/>
    </xf>
    <xf numFmtId="0" fontId="12" fillId="6" borderId="60" xfId="0" applyFont="1" applyFill="1" applyBorder="1" applyAlignment="1">
      <alignment horizontal="center" vertical="center" wrapText="1"/>
    </xf>
    <xf numFmtId="0" fontId="12" fillId="6" borderId="61" xfId="0" applyFont="1" applyFill="1" applyBorder="1" applyAlignment="1">
      <alignment horizontal="center" vertical="center" wrapText="1"/>
    </xf>
    <xf numFmtId="0" fontId="12" fillId="6" borderId="62" xfId="0" applyFont="1" applyFill="1" applyBorder="1" applyAlignment="1">
      <alignment horizontal="center" vertical="center" wrapText="1"/>
    </xf>
    <xf numFmtId="0" fontId="12" fillId="6" borderId="63" xfId="0" applyFont="1" applyFill="1" applyBorder="1" applyAlignment="1">
      <alignment horizontal="center" vertical="center" wrapText="1"/>
    </xf>
    <xf numFmtId="0" fontId="12" fillId="6" borderId="64" xfId="0" applyFont="1" applyFill="1" applyBorder="1" applyAlignment="1">
      <alignment horizontal="center" vertical="center" wrapText="1"/>
    </xf>
    <xf numFmtId="0" fontId="12" fillId="6" borderId="19" xfId="0" applyFont="1" applyFill="1" applyBorder="1" applyAlignment="1">
      <alignment horizontal="center" vertical="center" wrapText="1"/>
    </xf>
    <xf numFmtId="0" fontId="12" fillId="6" borderId="35" xfId="0" applyFont="1" applyFill="1" applyBorder="1" applyAlignment="1">
      <alignment horizontal="center" vertical="center" wrapText="1"/>
    </xf>
    <xf numFmtId="0" fontId="0" fillId="0" borderId="32" xfId="0" applyBorder="1" applyAlignment="1">
      <alignment vertical="center"/>
    </xf>
    <xf numFmtId="0" fontId="12" fillId="6" borderId="32" xfId="0" applyFont="1" applyFill="1" applyBorder="1"/>
    <xf numFmtId="9" fontId="0" fillId="0" borderId="0" xfId="2" applyFont="1" applyFill="1" applyBorder="1" applyAlignment="1"/>
    <xf numFmtId="0" fontId="12" fillId="6" borderId="65" xfId="0" applyFont="1" applyFill="1" applyBorder="1"/>
    <xf numFmtId="0" fontId="12" fillId="6" borderId="66" xfId="0" applyFont="1" applyFill="1" applyBorder="1"/>
    <xf numFmtId="0" fontId="12" fillId="6" borderId="14" xfId="0" applyFont="1" applyFill="1" applyBorder="1"/>
    <xf numFmtId="0" fontId="12" fillId="6" borderId="67" xfId="0" applyFont="1" applyFill="1" applyBorder="1"/>
    <xf numFmtId="0" fontId="12" fillId="6" borderId="25" xfId="0" applyFont="1" applyFill="1" applyBorder="1"/>
    <xf numFmtId="0" fontId="12" fillId="6" borderId="68" xfId="0" applyFont="1" applyFill="1" applyBorder="1"/>
    <xf numFmtId="0" fontId="12" fillId="6" borderId="15" xfId="0" applyFont="1" applyFill="1" applyBorder="1"/>
    <xf numFmtId="0" fontId="12" fillId="10" borderId="17" xfId="0" applyFont="1" applyFill="1" applyBorder="1"/>
    <xf numFmtId="0" fontId="12" fillId="6" borderId="61" xfId="0" applyFont="1" applyFill="1" applyBorder="1"/>
    <xf numFmtId="0" fontId="0" fillId="0" borderId="69" xfId="0" applyBorder="1" applyAlignment="1">
      <alignment horizontal="left" vertical="center"/>
    </xf>
    <xf numFmtId="0" fontId="0" fillId="0" borderId="69" xfId="0" applyBorder="1" applyAlignment="1">
      <alignment vertical="center"/>
    </xf>
    <xf numFmtId="164" fontId="0" fillId="0" borderId="69" xfId="1" applyFont="1" applyBorder="1" applyAlignment="1">
      <alignment horizontal="center" vertical="center"/>
    </xf>
    <xf numFmtId="0" fontId="0" fillId="0" borderId="70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9" fontId="0" fillId="0" borderId="0" xfId="2" applyFont="1" applyAlignment="1">
      <alignment vertical="center"/>
    </xf>
    <xf numFmtId="0" fontId="12" fillId="6" borderId="71" xfId="0" applyFont="1" applyFill="1" applyBorder="1" applyAlignment="1">
      <alignment horizontal="center" vertical="center" wrapText="1"/>
    </xf>
    <xf numFmtId="0" fontId="12" fillId="6" borderId="26" xfId="0" applyFont="1" applyFill="1" applyBorder="1" applyAlignment="1">
      <alignment horizontal="center" vertical="center" wrapText="1"/>
    </xf>
    <xf numFmtId="0" fontId="0" fillId="0" borderId="72" xfId="0" applyBorder="1" applyAlignment="1">
      <alignment vertical="center"/>
    </xf>
    <xf numFmtId="0" fontId="12" fillId="0" borderId="72" xfId="0" applyFont="1" applyBorder="1"/>
    <xf numFmtId="9" fontId="0" fillId="0" borderId="0" xfId="2" applyFont="1"/>
    <xf numFmtId="0" fontId="12" fillId="6" borderId="20" xfId="0" applyFont="1" applyFill="1" applyBorder="1"/>
    <xf numFmtId="0" fontId="12" fillId="6" borderId="71" xfId="0" applyFont="1" applyFill="1" applyBorder="1"/>
    <xf numFmtId="0" fontId="12" fillId="6" borderId="26" xfId="0" applyFont="1" applyFill="1" applyBorder="1"/>
    <xf numFmtId="0" fontId="12" fillId="10" borderId="68" xfId="0" applyFont="1" applyFill="1" applyBorder="1"/>
    <xf numFmtId="0" fontId="0" fillId="0" borderId="73" xfId="0" applyBorder="1" applyAlignment="1">
      <alignment horizontal="left" vertical="center"/>
    </xf>
    <xf numFmtId="0" fontId="0" fillId="0" borderId="73" xfId="0" applyBorder="1" applyAlignment="1">
      <alignment vertical="center"/>
    </xf>
    <xf numFmtId="164" fontId="0" fillId="0" borderId="73" xfId="1" applyFont="1" applyBorder="1" applyAlignment="1">
      <alignment horizontal="center" vertical="center"/>
    </xf>
    <xf numFmtId="0" fontId="0" fillId="0" borderId="74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75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12" fillId="6" borderId="76" xfId="0" applyFont="1" applyFill="1" applyBorder="1" applyAlignment="1">
      <alignment horizontal="center" vertical="center" wrapText="1"/>
    </xf>
    <xf numFmtId="0" fontId="12" fillId="6" borderId="77" xfId="0" applyFont="1" applyFill="1" applyBorder="1" applyAlignment="1">
      <alignment horizontal="center" vertical="center" wrapText="1"/>
    </xf>
    <xf numFmtId="0" fontId="12" fillId="6" borderId="78" xfId="0" applyFont="1" applyFill="1" applyBorder="1" applyAlignment="1">
      <alignment horizontal="center" vertical="center" wrapText="1"/>
    </xf>
    <xf numFmtId="0" fontId="12" fillId="6" borderId="79" xfId="0" applyFont="1" applyFill="1" applyBorder="1" applyAlignment="1">
      <alignment horizontal="center" vertical="center" wrapText="1"/>
    </xf>
    <xf numFmtId="0" fontId="12" fillId="6" borderId="80" xfId="0" applyFont="1" applyFill="1" applyBorder="1" applyAlignment="1">
      <alignment horizontal="center" vertical="center" wrapText="1"/>
    </xf>
    <xf numFmtId="0" fontId="12" fillId="6" borderId="81" xfId="0" applyFont="1" applyFill="1" applyBorder="1" applyAlignment="1">
      <alignment horizontal="center" vertical="center" wrapText="1"/>
    </xf>
    <xf numFmtId="0" fontId="12" fillId="6" borderId="82" xfId="0" applyFont="1" applyFill="1" applyBorder="1" applyAlignment="1">
      <alignment horizontal="center" vertical="center" wrapText="1"/>
    </xf>
    <xf numFmtId="0" fontId="12" fillId="6" borderId="83" xfId="0" applyFont="1" applyFill="1" applyBorder="1" applyAlignment="1">
      <alignment horizontal="center" vertical="center" wrapText="1"/>
    </xf>
    <xf numFmtId="0" fontId="0" fillId="0" borderId="21" xfId="0" applyBorder="1"/>
    <xf numFmtId="0" fontId="0" fillId="0" borderId="84" xfId="0" applyBorder="1" applyAlignment="1">
      <alignment horizontal="left"/>
    </xf>
    <xf numFmtId="0" fontId="0" fillId="0" borderId="85" xfId="0" applyBorder="1"/>
    <xf numFmtId="164" fontId="0" fillId="0" borderId="85" xfId="1" applyFont="1" applyBorder="1" applyAlignment="1">
      <alignment horizontal="center"/>
    </xf>
    <xf numFmtId="0" fontId="0" fillId="0" borderId="86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21" xfId="0" applyBorder="1" applyAlignment="1">
      <alignment horizontal="center" wrapText="1"/>
    </xf>
    <xf numFmtId="0" fontId="0" fillId="0" borderId="87" xfId="0" applyBorder="1" applyAlignment="1">
      <alignment horizontal="center" wrapText="1"/>
    </xf>
    <xf numFmtId="0" fontId="12" fillId="7" borderId="42" xfId="0" applyFont="1" applyFill="1" applyBorder="1" applyAlignment="1">
      <alignment horizontal="center" vertical="center" wrapText="1"/>
    </xf>
    <xf numFmtId="0" fontId="12" fillId="7" borderId="21" xfId="0" applyFont="1" applyFill="1" applyBorder="1" applyAlignment="1">
      <alignment horizontal="center" vertical="center" wrapText="1"/>
    </xf>
    <xf numFmtId="0" fontId="12" fillId="6" borderId="89" xfId="0" applyFont="1" applyFill="1" applyBorder="1" applyAlignment="1">
      <alignment horizontal="center" vertical="center" wrapText="1"/>
    </xf>
    <xf numFmtId="0" fontId="12" fillId="6" borderId="21" xfId="0" applyFont="1" applyFill="1" applyBorder="1" applyAlignment="1">
      <alignment horizontal="center" vertical="center" wrapText="1"/>
    </xf>
    <xf numFmtId="0" fontId="12" fillId="6" borderId="87" xfId="0" applyFont="1" applyFill="1" applyBorder="1" applyAlignment="1">
      <alignment horizontal="center" vertical="center" wrapText="1"/>
    </xf>
    <xf numFmtId="0" fontId="12" fillId="0" borderId="42" xfId="0" applyFont="1" applyBorder="1"/>
    <xf numFmtId="0" fontId="12" fillId="10" borderId="90" xfId="0" applyFont="1" applyFill="1" applyBorder="1"/>
    <xf numFmtId="0" fontId="12" fillId="11" borderId="91" xfId="0" applyFont="1" applyFill="1" applyBorder="1"/>
    <xf numFmtId="0" fontId="12" fillId="11" borderId="92" xfId="0" applyFont="1" applyFill="1" applyBorder="1"/>
    <xf numFmtId="0" fontId="12" fillId="11" borderId="93" xfId="0" applyFont="1" applyFill="1" applyBorder="1"/>
    <xf numFmtId="0" fontId="12" fillId="11" borderId="94" xfId="0" applyFont="1" applyFill="1" applyBorder="1"/>
    <xf numFmtId="0" fontId="0" fillId="0" borderId="95" xfId="0" applyBorder="1" applyAlignment="1">
      <alignment vertical="center"/>
    </xf>
    <xf numFmtId="164" fontId="0" fillId="0" borderId="95" xfId="1" applyFont="1" applyBorder="1" applyAlignment="1">
      <alignment horizontal="center" vertical="center"/>
    </xf>
    <xf numFmtId="0" fontId="0" fillId="0" borderId="14" xfId="0" applyBorder="1" applyAlignment="1">
      <alignment vertical="center" wrapText="1"/>
    </xf>
    <xf numFmtId="0" fontId="0" fillId="0" borderId="96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12" fillId="6" borderId="66" xfId="0" applyFont="1" applyFill="1" applyBorder="1" applyAlignment="1">
      <alignment horizontal="center" vertical="center" wrapText="1"/>
    </xf>
    <xf numFmtId="0" fontId="12" fillId="6" borderId="14" xfId="0" applyFont="1" applyFill="1" applyBorder="1" applyAlignment="1">
      <alignment horizontal="center" vertical="center" wrapText="1"/>
    </xf>
    <xf numFmtId="0" fontId="12" fillId="6" borderId="25" xfId="0" applyFont="1" applyFill="1" applyBorder="1" applyAlignment="1">
      <alignment horizontal="center" vertical="center" wrapText="1"/>
    </xf>
    <xf numFmtId="0" fontId="12" fillId="6" borderId="97" xfId="0" applyFont="1" applyFill="1" applyBorder="1"/>
    <xf numFmtId="0" fontId="0" fillId="0" borderId="98" xfId="0" applyBorder="1" applyAlignment="1">
      <alignment vertical="center"/>
    </xf>
    <xf numFmtId="164" fontId="0" fillId="0" borderId="99" xfId="1" applyFont="1" applyBorder="1" applyAlignment="1">
      <alignment horizontal="center" vertical="center"/>
    </xf>
    <xf numFmtId="0" fontId="12" fillId="6" borderId="72" xfId="0" applyFont="1" applyFill="1" applyBorder="1"/>
    <xf numFmtId="0" fontId="0" fillId="0" borderId="5" xfId="0" applyBorder="1" applyAlignment="1">
      <alignment vertical="center"/>
    </xf>
    <xf numFmtId="0" fontId="0" fillId="0" borderId="100" xfId="0" applyBorder="1" applyAlignment="1">
      <alignment vertical="center"/>
    </xf>
    <xf numFmtId="0" fontId="0" fillId="0" borderId="31" xfId="0" applyBorder="1" applyAlignment="1">
      <alignment vertical="center" wrapText="1"/>
    </xf>
    <xf numFmtId="0" fontId="0" fillId="0" borderId="21" xfId="0" applyBorder="1" applyAlignment="1">
      <alignment vertical="center"/>
    </xf>
    <xf numFmtId="0" fontId="0" fillId="0" borderId="85" xfId="0" applyBorder="1" applyAlignment="1">
      <alignment vertical="center"/>
    </xf>
    <xf numFmtId="164" fontId="0" fillId="0" borderId="85" xfId="1" applyFont="1" applyBorder="1" applyAlignment="1">
      <alignment horizontal="center" vertical="center"/>
    </xf>
    <xf numFmtId="0" fontId="0" fillId="0" borderId="101" xfId="0" applyBorder="1" applyAlignment="1">
      <alignment vertical="center" wrapText="1"/>
    </xf>
    <xf numFmtId="0" fontId="12" fillId="7" borderId="89" xfId="0" applyFont="1" applyFill="1" applyBorder="1" applyAlignment="1">
      <alignment horizontal="center" vertical="center" wrapText="1"/>
    </xf>
    <xf numFmtId="0" fontId="12" fillId="10" borderId="88" xfId="0" applyFont="1" applyFill="1" applyBorder="1"/>
    <xf numFmtId="0" fontId="0" fillId="0" borderId="102" xfId="0" applyBorder="1" applyAlignment="1">
      <alignment vertical="center" wrapText="1"/>
    </xf>
    <xf numFmtId="0" fontId="0" fillId="0" borderId="103" xfId="0" applyBorder="1" applyAlignment="1">
      <alignment vertical="center" wrapText="1"/>
    </xf>
    <xf numFmtId="0" fontId="0" fillId="0" borderId="104" xfId="0" applyBorder="1" applyAlignment="1">
      <alignment vertical="center" wrapText="1"/>
    </xf>
    <xf numFmtId="0" fontId="0" fillId="0" borderId="105" xfId="0" applyBorder="1" applyAlignment="1">
      <alignment vertical="center" wrapText="1"/>
    </xf>
    <xf numFmtId="0" fontId="0" fillId="0" borderId="106" xfId="0" applyBorder="1" applyAlignment="1">
      <alignment wrapText="1"/>
    </xf>
    <xf numFmtId="164" fontId="0" fillId="0" borderId="107" xfId="1" applyFont="1" applyBorder="1" applyAlignment="1">
      <alignment horizontal="center" vertical="center"/>
    </xf>
    <xf numFmtId="0" fontId="0" fillId="0" borderId="108" xfId="0" applyBorder="1" applyAlignment="1">
      <alignment wrapText="1"/>
    </xf>
    <xf numFmtId="0" fontId="0" fillId="0" borderId="95" xfId="0" applyBorder="1"/>
    <xf numFmtId="0" fontId="12" fillId="6" borderId="109" xfId="0" applyFont="1" applyFill="1" applyBorder="1"/>
    <xf numFmtId="0" fontId="12" fillId="6" borderId="13" xfId="0" applyFont="1" applyFill="1" applyBorder="1"/>
    <xf numFmtId="0" fontId="12" fillId="10" borderId="11" xfId="0" applyFont="1" applyFill="1" applyBorder="1"/>
    <xf numFmtId="0" fontId="12" fillId="6" borderId="110" xfId="0" applyFont="1" applyFill="1" applyBorder="1"/>
    <xf numFmtId="0" fontId="0" fillId="0" borderId="98" xfId="0" applyBorder="1"/>
    <xf numFmtId="0" fontId="0" fillId="0" borderId="100" xfId="0" applyBorder="1"/>
    <xf numFmtId="0" fontId="0" fillId="0" borderId="102" xfId="0" applyBorder="1" applyAlignment="1">
      <alignment wrapText="1"/>
    </xf>
    <xf numFmtId="0" fontId="0" fillId="0" borderId="103" xfId="0" applyBorder="1" applyAlignment="1">
      <alignment wrapText="1"/>
    </xf>
    <xf numFmtId="0" fontId="0" fillId="0" borderId="104" xfId="0" applyBorder="1" applyAlignment="1">
      <alignment wrapText="1"/>
    </xf>
    <xf numFmtId="0" fontId="0" fillId="0" borderId="105" xfId="0" applyBorder="1" applyAlignment="1">
      <alignment wrapText="1"/>
    </xf>
    <xf numFmtId="0" fontId="0" fillId="0" borderId="67" xfId="0" applyBorder="1"/>
    <xf numFmtId="0" fontId="0" fillId="0" borderId="111" xfId="0" applyBorder="1" applyAlignment="1">
      <alignment vertical="center" wrapText="1"/>
    </xf>
    <xf numFmtId="0" fontId="0" fillId="0" borderId="42" xfId="0" applyBorder="1" applyAlignment="1">
      <alignment vertical="center"/>
    </xf>
    <xf numFmtId="0" fontId="24" fillId="0" borderId="0" xfId="0" applyFont="1"/>
    <xf numFmtId="0" fontId="6" fillId="4" borderId="112" xfId="0" applyFont="1" applyFill="1" applyBorder="1" applyAlignment="1" applyProtection="1">
      <alignment horizontal="center" vertical="center" wrapText="1"/>
      <protection locked="0"/>
    </xf>
    <xf numFmtId="0" fontId="6" fillId="4" borderId="41" xfId="0" applyFont="1" applyFill="1" applyBorder="1" applyAlignment="1" applyProtection="1">
      <alignment horizontal="center" vertical="center" wrapText="1"/>
      <protection locked="0"/>
    </xf>
    <xf numFmtId="0" fontId="6" fillId="4" borderId="116" xfId="0" applyFont="1" applyFill="1" applyBorder="1" applyAlignment="1" applyProtection="1">
      <alignment horizontal="center" vertical="center" wrapText="1"/>
      <protection locked="0"/>
    </xf>
    <xf numFmtId="0" fontId="0" fillId="0" borderId="14" xfId="0" applyBorder="1"/>
    <xf numFmtId="0" fontId="0" fillId="0" borderId="14" xfId="0" applyBorder="1" applyAlignment="1">
      <alignment horizontal="left"/>
    </xf>
    <xf numFmtId="0" fontId="2" fillId="2" borderId="0" xfId="0" applyFont="1" applyFill="1" applyAlignment="1" applyProtection="1">
      <alignment horizontal="center"/>
      <protection locked="0"/>
    </xf>
    <xf numFmtId="0" fontId="2" fillId="12" borderId="0" xfId="0" applyFont="1" applyFill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4" fillId="3" borderId="0" xfId="0" applyFont="1" applyFill="1" applyAlignment="1" applyProtection="1">
      <alignment horizontal="left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4" fillId="12" borderId="0" xfId="0" applyFont="1" applyFill="1" applyAlignment="1" applyProtection="1">
      <alignment horizontal="center"/>
      <protection locked="0"/>
    </xf>
    <xf numFmtId="0" fontId="0" fillId="12" borderId="0" xfId="0" applyFill="1" applyAlignment="1">
      <alignment horizontal="center"/>
    </xf>
    <xf numFmtId="0" fontId="5" fillId="12" borderId="0" xfId="0" applyFont="1" applyFill="1" applyAlignment="1">
      <alignment horizontal="center"/>
    </xf>
    <xf numFmtId="0" fontId="27" fillId="12" borderId="0" xfId="0" applyFont="1" applyFill="1" applyAlignment="1" applyProtection="1">
      <alignment horizontal="center" vertical="center" wrapText="1"/>
      <protection locked="0"/>
    </xf>
    <xf numFmtId="0" fontId="27" fillId="0" borderId="0" xfId="0" applyFont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horizontal="center" vertical="center" wrapText="1"/>
      <protection locked="0"/>
    </xf>
    <xf numFmtId="0" fontId="6" fillId="4" borderId="19" xfId="0" applyFont="1" applyFill="1" applyBorder="1" applyProtection="1">
      <protection locked="0"/>
    </xf>
    <xf numFmtId="0" fontId="10" fillId="4" borderId="34" xfId="0" applyFont="1" applyFill="1" applyBorder="1" applyProtection="1">
      <protection locked="0"/>
    </xf>
    <xf numFmtId="0" fontId="10" fillId="4" borderId="112" xfId="0" applyFont="1" applyFill="1" applyBorder="1" applyProtection="1">
      <protection locked="0"/>
    </xf>
    <xf numFmtId="0" fontId="10" fillId="0" borderId="0" xfId="0" applyFont="1" applyProtection="1">
      <protection locked="0"/>
    </xf>
    <xf numFmtId="0" fontId="6" fillId="4" borderId="20" xfId="0" applyFont="1" applyFill="1" applyBorder="1" applyProtection="1">
      <protection locked="0"/>
    </xf>
    <xf numFmtId="0" fontId="10" fillId="4" borderId="5" xfId="0" applyFont="1" applyFill="1" applyBorder="1" applyProtection="1">
      <protection locked="0"/>
    </xf>
    <xf numFmtId="0" fontId="10" fillId="4" borderId="53" xfId="0" applyFont="1" applyFill="1" applyBorder="1" applyProtection="1">
      <protection locked="0"/>
    </xf>
    <xf numFmtId="0" fontId="26" fillId="4" borderId="64" xfId="0" applyFont="1" applyFill="1" applyBorder="1" applyProtection="1">
      <protection locked="0"/>
    </xf>
    <xf numFmtId="0" fontId="26" fillId="4" borderId="35" xfId="0" applyFont="1" applyFill="1" applyBorder="1" applyProtection="1">
      <protection locked="0"/>
    </xf>
    <xf numFmtId="0" fontId="28" fillId="4" borderId="125" xfId="0" applyFont="1" applyFill="1" applyBorder="1" applyAlignment="1" applyProtection="1">
      <alignment horizontal="center" vertical="center" wrapText="1"/>
      <protection locked="0"/>
    </xf>
    <xf numFmtId="0" fontId="28" fillId="4" borderId="7" xfId="0" applyFont="1" applyFill="1" applyBorder="1" applyAlignment="1" applyProtection="1">
      <alignment horizontal="center" vertical="center" wrapText="1"/>
      <protection locked="0"/>
    </xf>
    <xf numFmtId="0" fontId="28" fillId="4" borderId="44" xfId="0" applyFont="1" applyFill="1" applyBorder="1" applyAlignment="1" applyProtection="1">
      <alignment horizontal="center" vertical="center" wrapText="1"/>
      <protection locked="0"/>
    </xf>
    <xf numFmtId="0" fontId="0" fillId="12" borderId="0" xfId="0" applyFill="1" applyAlignment="1" applyProtection="1">
      <alignment horizontal="center"/>
      <protection locked="0"/>
    </xf>
    <xf numFmtId="0" fontId="28" fillId="4" borderId="127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center"/>
    </xf>
    <xf numFmtId="0" fontId="10" fillId="4" borderId="125" xfId="0" applyFont="1" applyFill="1" applyBorder="1" applyProtection="1">
      <protection locked="0"/>
    </xf>
    <xf numFmtId="0" fontId="28" fillId="4" borderId="7" xfId="0" applyFont="1" applyFill="1" applyBorder="1" applyProtection="1">
      <protection locked="0"/>
    </xf>
    <xf numFmtId="0" fontId="28" fillId="4" borderId="44" xfId="0" applyFont="1" applyFill="1" applyBorder="1" applyProtection="1">
      <protection locked="0"/>
    </xf>
    <xf numFmtId="0" fontId="28" fillId="0" borderId="0" xfId="0" applyFont="1" applyProtection="1">
      <protection locked="0"/>
    </xf>
    <xf numFmtId="0" fontId="28" fillId="4" borderId="89" xfId="0" applyFont="1" applyFill="1" applyBorder="1" applyProtection="1">
      <protection locked="0"/>
    </xf>
    <xf numFmtId="0" fontId="28" fillId="4" borderId="87" xfId="0" applyFont="1" applyFill="1" applyBorder="1" applyProtection="1">
      <protection locked="0"/>
    </xf>
    <xf numFmtId="0" fontId="0" fillId="0" borderId="64" xfId="0" applyBorder="1" applyAlignment="1">
      <alignment horizontal="center"/>
    </xf>
    <xf numFmtId="0" fontId="0" fillId="0" borderId="19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164" fontId="0" fillId="0" borderId="19" xfId="1" applyFont="1" applyBorder="1" applyAlignment="1">
      <alignment horizontal="center" vertical="center"/>
    </xf>
    <xf numFmtId="0" fontId="0" fillId="0" borderId="19" xfId="0" applyBorder="1" applyAlignment="1">
      <alignment horizontal="left" vertical="center" wrapText="1"/>
    </xf>
    <xf numFmtId="0" fontId="0" fillId="0" borderId="35" xfId="0" applyBorder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12" fillId="7" borderId="128" xfId="0" applyFont="1" applyFill="1" applyBorder="1" applyAlignment="1">
      <alignment horizontal="center" vertical="center" wrapText="1"/>
    </xf>
    <xf numFmtId="0" fontId="12" fillId="7" borderId="118" xfId="0" applyFont="1" applyFill="1" applyBorder="1" applyAlignment="1">
      <alignment horizontal="center" vertical="center" wrapText="1"/>
    </xf>
    <xf numFmtId="0" fontId="12" fillId="13" borderId="0" xfId="0" applyFont="1" applyFill="1" applyAlignment="1">
      <alignment horizontal="center" vertical="center" wrapText="1"/>
    </xf>
    <xf numFmtId="0" fontId="12" fillId="6" borderId="64" xfId="0" applyFont="1" applyFill="1" applyBorder="1" applyAlignment="1" applyProtection="1">
      <alignment horizontal="center" vertical="center" wrapText="1"/>
      <protection locked="0"/>
    </xf>
    <xf numFmtId="0" fontId="12" fillId="6" borderId="19" xfId="0" applyFont="1" applyFill="1" applyBorder="1" applyAlignment="1" applyProtection="1">
      <alignment horizontal="center" vertical="center" wrapText="1"/>
      <protection locked="0"/>
    </xf>
    <xf numFmtId="0" fontId="12" fillId="6" borderId="129" xfId="0" applyFont="1" applyFill="1" applyBorder="1" applyAlignment="1" applyProtection="1">
      <alignment horizontal="center" vertical="center" wrapText="1"/>
      <protection locked="0"/>
    </xf>
    <xf numFmtId="0" fontId="12" fillId="7" borderId="130" xfId="0" applyFont="1" applyFill="1" applyBorder="1" applyAlignment="1">
      <alignment horizontal="center" vertical="center" wrapText="1"/>
    </xf>
    <xf numFmtId="0" fontId="12" fillId="7" borderId="35" xfId="0" applyFont="1" applyFill="1" applyBorder="1" applyAlignment="1">
      <alignment horizontal="center" vertical="center" wrapText="1"/>
    </xf>
    <xf numFmtId="9" fontId="12" fillId="7" borderId="64" xfId="2" applyFont="1" applyFill="1" applyBorder="1" applyAlignment="1">
      <alignment horizontal="center" vertical="center" wrapText="1"/>
    </xf>
    <xf numFmtId="9" fontId="12" fillId="7" borderId="19" xfId="2" applyFont="1" applyFill="1" applyBorder="1" applyAlignment="1">
      <alignment horizontal="center" vertical="center" wrapText="1"/>
    </xf>
    <xf numFmtId="0" fontId="12" fillId="6" borderId="131" xfId="0" applyFont="1" applyFill="1" applyBorder="1" applyAlignment="1">
      <alignment horizontal="center" vertical="center" wrapText="1"/>
    </xf>
    <xf numFmtId="0" fontId="0" fillId="0" borderId="97" xfId="0" applyBorder="1" applyAlignment="1">
      <alignment horizontal="center" vertical="center"/>
    </xf>
    <xf numFmtId="9" fontId="0" fillId="0" borderId="0" xfId="2" applyFont="1" applyFill="1" applyBorder="1" applyAlignment="1">
      <alignment horizontal="center" vertical="center"/>
    </xf>
    <xf numFmtId="0" fontId="12" fillId="6" borderId="64" xfId="0" applyFont="1" applyFill="1" applyBorder="1"/>
    <xf numFmtId="0" fontId="12" fillId="6" borderId="19" xfId="0" applyFont="1" applyFill="1" applyBorder="1"/>
    <xf numFmtId="0" fontId="12" fillId="6" borderId="35" xfId="0" applyFont="1" applyFill="1" applyBorder="1"/>
    <xf numFmtId="0" fontId="12" fillId="7" borderId="132" xfId="0" applyFont="1" applyFill="1" applyBorder="1"/>
    <xf numFmtId="0" fontId="12" fillId="7" borderId="35" xfId="0" applyFont="1" applyFill="1" applyBorder="1"/>
    <xf numFmtId="0" fontId="12" fillId="13" borderId="0" xfId="0" applyFont="1" applyFill="1"/>
    <xf numFmtId="0" fontId="12" fillId="6" borderId="129" xfId="0" applyFont="1" applyFill="1" applyBorder="1"/>
    <xf numFmtId="0" fontId="12" fillId="7" borderId="130" xfId="0" applyFont="1" applyFill="1" applyBorder="1"/>
    <xf numFmtId="9" fontId="12" fillId="7" borderId="71" xfId="2" applyFont="1" applyFill="1" applyBorder="1" applyAlignment="1"/>
    <xf numFmtId="9" fontId="12" fillId="7" borderId="26" xfId="2" applyFont="1" applyFill="1" applyBorder="1" applyAlignment="1"/>
    <xf numFmtId="0" fontId="0" fillId="0" borderId="71" xfId="0" applyBorder="1" applyAlignment="1">
      <alignment horizontal="center"/>
    </xf>
    <xf numFmtId="0" fontId="0" fillId="0" borderId="26" xfId="0" applyBorder="1" applyAlignment="1">
      <alignment horizontal="center" vertical="center"/>
    </xf>
    <xf numFmtId="0" fontId="12" fillId="7" borderId="3" xfId="0" applyFont="1" applyFill="1" applyBorder="1" applyAlignment="1">
      <alignment horizontal="center" vertical="center" wrapText="1"/>
    </xf>
    <xf numFmtId="0" fontId="12" fillId="7" borderId="123" xfId="0" applyFont="1" applyFill="1" applyBorder="1" applyAlignment="1">
      <alignment horizontal="center" vertical="center" wrapText="1"/>
    </xf>
    <xf numFmtId="0" fontId="12" fillId="6" borderId="71" xfId="0" applyFont="1" applyFill="1" applyBorder="1" applyAlignment="1" applyProtection="1">
      <alignment horizontal="center"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7" borderId="133" xfId="0" applyFont="1" applyFill="1" applyBorder="1" applyAlignment="1">
      <alignment horizontal="center" vertical="center" wrapText="1"/>
    </xf>
    <xf numFmtId="0" fontId="12" fillId="7" borderId="25" xfId="0" applyFont="1" applyFill="1" applyBorder="1" applyAlignment="1">
      <alignment horizontal="center" vertical="center" wrapText="1"/>
    </xf>
    <xf numFmtId="9" fontId="12" fillId="7" borderId="71" xfId="2" applyFont="1" applyFill="1" applyBorder="1" applyAlignment="1">
      <alignment horizontal="center" vertical="center" wrapText="1"/>
    </xf>
    <xf numFmtId="0" fontId="12" fillId="6" borderId="134" xfId="0" applyFont="1" applyFill="1" applyBorder="1" applyAlignment="1">
      <alignment horizontal="center" vertical="center" wrapText="1"/>
    </xf>
    <xf numFmtId="0" fontId="12" fillId="7" borderId="3" xfId="0" applyFont="1" applyFill="1" applyBorder="1"/>
    <xf numFmtId="0" fontId="12" fillId="7" borderId="26" xfId="0" applyFont="1" applyFill="1" applyBorder="1"/>
    <xf numFmtId="0" fontId="12" fillId="7" borderId="133" xfId="0" applyFont="1" applyFill="1" applyBorder="1"/>
    <xf numFmtId="0" fontId="12" fillId="7" borderId="25" xfId="0" applyFont="1" applyFill="1" applyBorder="1"/>
    <xf numFmtId="0" fontId="1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1" fontId="12" fillId="6" borderId="1" xfId="2" applyNumberFormat="1" applyFont="1" applyFill="1" applyBorder="1" applyAlignment="1">
      <alignment horizontal="center" vertical="center" wrapText="1"/>
    </xf>
    <xf numFmtId="9" fontId="12" fillId="6" borderId="1" xfId="2" applyFont="1" applyFill="1" applyBorder="1" applyAlignment="1">
      <alignment horizontal="center" vertical="center" wrapText="1"/>
    </xf>
    <xf numFmtId="9" fontId="12" fillId="6" borderId="26" xfId="2" applyFont="1" applyFill="1" applyBorder="1" applyAlignment="1">
      <alignment horizontal="center" vertical="center" wrapText="1"/>
    </xf>
    <xf numFmtId="1" fontId="12" fillId="6" borderId="1" xfId="2" applyNumberFormat="1" applyFont="1" applyFill="1" applyBorder="1" applyAlignment="1"/>
    <xf numFmtId="9" fontId="12" fillId="6" borderId="1" xfId="2" applyFont="1" applyFill="1" applyBorder="1" applyAlignment="1"/>
    <xf numFmtId="9" fontId="12" fillId="6" borderId="26" xfId="2" applyFont="1" applyFill="1" applyBorder="1" applyAlignment="1"/>
    <xf numFmtId="1" fontId="12" fillId="6" borderId="26" xfId="0" applyNumberFormat="1" applyFont="1" applyFill="1" applyBorder="1" applyAlignment="1">
      <alignment horizontal="center" vertical="center" wrapText="1"/>
    </xf>
    <xf numFmtId="1" fontId="12" fillId="6" borderId="26" xfId="0" applyNumberFormat="1" applyFont="1" applyFill="1" applyBorder="1"/>
    <xf numFmtId="0" fontId="15" fillId="6" borderId="26" xfId="0" applyFont="1" applyFill="1" applyBorder="1" applyAlignment="1">
      <alignment horizontal="center" vertical="center" wrapText="1"/>
    </xf>
    <xf numFmtId="0" fontId="0" fillId="0" borderId="45" xfId="0" applyBorder="1" applyAlignment="1">
      <alignment horizontal="center" vertical="center"/>
    </xf>
    <xf numFmtId="0" fontId="12" fillId="6" borderId="125" xfId="0" applyFont="1" applyFill="1" applyBorder="1"/>
    <xf numFmtId="0" fontId="12" fillId="6" borderId="7" xfId="0" applyFont="1" applyFill="1" applyBorder="1"/>
    <xf numFmtId="0" fontId="12" fillId="6" borderId="16" xfId="0" applyFont="1" applyFill="1" applyBorder="1"/>
    <xf numFmtId="0" fontId="12" fillId="7" borderId="135" xfId="0" applyFont="1" applyFill="1" applyBorder="1"/>
    <xf numFmtId="0" fontId="12" fillId="7" borderId="53" xfId="0" applyFont="1" applyFill="1" applyBorder="1"/>
    <xf numFmtId="9" fontId="12" fillId="7" borderId="125" xfId="2" applyFont="1" applyFill="1" applyBorder="1" applyAlignment="1"/>
    <xf numFmtId="9" fontId="12" fillId="7" borderId="44" xfId="2" applyFont="1" applyFill="1" applyBorder="1" applyAlignment="1"/>
    <xf numFmtId="0" fontId="14" fillId="0" borderId="71" xfId="0" applyFont="1" applyBorder="1" applyAlignment="1">
      <alignment horizontal="center"/>
    </xf>
    <xf numFmtId="0" fontId="14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/>
    </xf>
    <xf numFmtId="164" fontId="14" fillId="0" borderId="1" xfId="1" applyFont="1" applyBorder="1" applyAlignment="1">
      <alignment horizontal="center" vertical="center"/>
    </xf>
    <xf numFmtId="0" fontId="14" fillId="0" borderId="7" xfId="0" applyFont="1" applyBorder="1" applyAlignment="1">
      <alignment horizontal="left"/>
    </xf>
    <xf numFmtId="0" fontId="14" fillId="0" borderId="44" xfId="0" applyFont="1" applyBorder="1" applyAlignment="1">
      <alignment horizontal="center" vertical="center"/>
    </xf>
    <xf numFmtId="0" fontId="12" fillId="6" borderId="125" xfId="0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center" vertical="center" wrapText="1"/>
    </xf>
    <xf numFmtId="0" fontId="12" fillId="6" borderId="44" xfId="0" applyFont="1" applyFill="1" applyBorder="1" applyAlignment="1">
      <alignment horizontal="center" vertical="center" wrapText="1"/>
    </xf>
    <xf numFmtId="0" fontId="12" fillId="6" borderId="125" xfId="0" applyFont="1" applyFill="1" applyBorder="1" applyAlignment="1" applyProtection="1">
      <alignment horizontal="center" vertical="center" wrapText="1"/>
      <protection locked="0"/>
    </xf>
    <xf numFmtId="0" fontId="12" fillId="6" borderId="7" xfId="0" applyFont="1" applyFill="1" applyBorder="1" applyAlignment="1" applyProtection="1">
      <alignment horizontal="center" vertical="center" wrapText="1"/>
      <protection locked="0"/>
    </xf>
    <xf numFmtId="0" fontId="12" fillId="6" borderId="16" xfId="0" applyFont="1" applyFill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>
      <alignment horizontal="center" vertical="center"/>
    </xf>
    <xf numFmtId="0" fontId="12" fillId="6" borderId="89" xfId="0" applyFont="1" applyFill="1" applyBorder="1"/>
    <xf numFmtId="0" fontId="12" fillId="6" borderId="108" xfId="0" applyFont="1" applyFill="1" applyBorder="1"/>
    <xf numFmtId="0" fontId="12" fillId="6" borderId="21" xfId="0" applyFont="1" applyFill="1" applyBorder="1"/>
    <xf numFmtId="0" fontId="12" fillId="7" borderId="21" xfId="0" applyFont="1" applyFill="1" applyBorder="1"/>
    <xf numFmtId="0" fontId="12" fillId="7" borderId="87" xfId="0" applyFont="1" applyFill="1" applyBorder="1"/>
    <xf numFmtId="9" fontId="12" fillId="7" borderId="89" xfId="2" applyFont="1" applyFill="1" applyBorder="1" applyAlignment="1"/>
    <xf numFmtId="9" fontId="12" fillId="7" borderId="87" xfId="2" applyFont="1" applyFill="1" applyBorder="1" applyAlignment="1"/>
    <xf numFmtId="0" fontId="13" fillId="0" borderId="136" xfId="0" applyFont="1" applyBorder="1" applyAlignment="1">
      <alignment horizontal="center"/>
    </xf>
    <xf numFmtId="0" fontId="13" fillId="0" borderId="21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/>
    </xf>
    <xf numFmtId="0" fontId="13" fillId="0" borderId="21" xfId="0" applyFont="1" applyBorder="1" applyAlignment="1">
      <alignment horizontal="left"/>
    </xf>
    <xf numFmtId="0" fontId="13" fillId="0" borderId="87" xfId="0" applyFont="1" applyBorder="1" applyAlignment="1">
      <alignment horizontal="center" vertical="center"/>
    </xf>
    <xf numFmtId="0" fontId="12" fillId="7" borderId="137" xfId="0" applyFont="1" applyFill="1" applyBorder="1" applyAlignment="1">
      <alignment horizontal="center" vertical="center" wrapText="1"/>
    </xf>
    <xf numFmtId="0" fontId="12" fillId="7" borderId="138" xfId="0" applyFont="1" applyFill="1" applyBorder="1" applyAlignment="1">
      <alignment horizontal="center" vertical="center" wrapText="1"/>
    </xf>
    <xf numFmtId="0" fontId="12" fillId="6" borderId="89" xfId="0" applyFont="1" applyFill="1" applyBorder="1" applyAlignment="1" applyProtection="1">
      <alignment horizontal="center" vertical="center" wrapText="1"/>
      <protection locked="0"/>
    </xf>
    <xf numFmtId="0" fontId="12" fillId="6" borderId="21" xfId="0" applyFont="1" applyFill="1" applyBorder="1" applyAlignment="1" applyProtection="1">
      <alignment horizontal="center" vertical="center" wrapText="1"/>
      <protection locked="0"/>
    </xf>
    <xf numFmtId="0" fontId="12" fillId="6" borderId="139" xfId="0" applyFont="1" applyFill="1" applyBorder="1" applyAlignment="1" applyProtection="1">
      <alignment horizontal="center" vertical="center" wrapText="1"/>
      <protection locked="0"/>
    </xf>
    <xf numFmtId="0" fontId="12" fillId="7" borderId="140" xfId="0" applyFont="1" applyFill="1" applyBorder="1" applyAlignment="1">
      <alignment horizontal="center" vertical="center" wrapText="1"/>
    </xf>
    <xf numFmtId="0" fontId="12" fillId="7" borderId="55" xfId="0" applyFont="1" applyFill="1" applyBorder="1" applyAlignment="1">
      <alignment horizontal="center" vertical="center" wrapText="1"/>
    </xf>
    <xf numFmtId="9" fontId="12" fillId="7" borderId="89" xfId="2" applyFont="1" applyFill="1" applyBorder="1" applyAlignment="1">
      <alignment horizontal="center" vertical="center" wrapText="1"/>
    </xf>
    <xf numFmtId="9" fontId="12" fillId="7" borderId="21" xfId="2" applyFont="1" applyFill="1" applyBorder="1" applyAlignment="1">
      <alignment horizontal="center" vertical="center" wrapText="1"/>
    </xf>
    <xf numFmtId="0" fontId="12" fillId="6" borderId="141" xfId="0" applyFont="1" applyFill="1" applyBorder="1" applyAlignment="1">
      <alignment horizontal="center" vertical="center" wrapText="1"/>
    </xf>
    <xf numFmtId="0" fontId="13" fillId="0" borderId="8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12" borderId="0" xfId="0" applyFont="1" applyFill="1" applyProtection="1">
      <protection locked="0"/>
    </xf>
    <xf numFmtId="0" fontId="6" fillId="4" borderId="32" xfId="0" applyFont="1" applyFill="1" applyBorder="1" applyProtection="1">
      <protection locked="0"/>
    </xf>
    <xf numFmtId="0" fontId="6" fillId="4" borderId="35" xfId="0" applyFont="1" applyFill="1" applyBorder="1" applyProtection="1">
      <protection locked="0"/>
    </xf>
    <xf numFmtId="0" fontId="6" fillId="4" borderId="26" xfId="0" applyFont="1" applyFill="1" applyBorder="1" applyAlignment="1" applyProtection="1">
      <alignment horizontal="center" vertical="center" wrapText="1"/>
      <protection locked="0"/>
    </xf>
    <xf numFmtId="0" fontId="6" fillId="4" borderId="45" xfId="0" applyFont="1" applyFill="1" applyBorder="1" applyProtection="1">
      <protection locked="0"/>
    </xf>
    <xf numFmtId="0" fontId="6" fillId="4" borderId="26" xfId="0" applyFont="1" applyFill="1" applyBorder="1" applyProtection="1">
      <protection locked="0"/>
    </xf>
    <xf numFmtId="0" fontId="6" fillId="4" borderId="71" xfId="0" applyFont="1" applyFill="1" applyBorder="1" applyProtection="1">
      <protection locked="0"/>
    </xf>
    <xf numFmtId="0" fontId="10" fillId="4" borderId="125" xfId="0" applyFont="1" applyFill="1" applyBorder="1" applyAlignment="1" applyProtection="1">
      <alignment horizontal="center" vertical="center" wrapText="1"/>
      <protection locked="0"/>
    </xf>
    <xf numFmtId="0" fontId="10" fillId="4" borderId="44" xfId="0" applyFont="1" applyFill="1" applyBorder="1" applyAlignment="1" applyProtection="1">
      <alignment horizontal="center" vertical="center" wrapText="1"/>
      <protection locked="0"/>
    </xf>
    <xf numFmtId="0" fontId="10" fillId="4" borderId="89" xfId="0" applyFont="1" applyFill="1" applyBorder="1" applyAlignment="1" applyProtection="1">
      <alignment horizontal="center" vertical="center" wrapText="1"/>
      <protection locked="0"/>
    </xf>
    <xf numFmtId="0" fontId="10" fillId="4" borderId="87" xfId="0" applyFont="1" applyFill="1" applyBorder="1" applyAlignment="1" applyProtection="1">
      <alignment horizontal="center" vertical="center" wrapText="1"/>
      <protection locked="0"/>
    </xf>
    <xf numFmtId="0" fontId="6" fillId="4" borderId="145" xfId="0" applyFont="1" applyFill="1" applyBorder="1" applyProtection="1">
      <protection locked="0"/>
    </xf>
    <xf numFmtId="0" fontId="10" fillId="4" borderId="16" xfId="0" applyFont="1" applyFill="1" applyBorder="1" applyProtection="1">
      <protection locked="0"/>
    </xf>
    <xf numFmtId="0" fontId="10" fillId="4" borderId="44" xfId="0" applyFont="1" applyFill="1" applyBorder="1" applyProtection="1">
      <protection locked="0"/>
    </xf>
    <xf numFmtId="0" fontId="10" fillId="4" borderId="146" xfId="0" applyFont="1" applyFill="1" applyBorder="1" applyProtection="1">
      <protection locked="0"/>
    </xf>
    <xf numFmtId="0" fontId="0" fillId="0" borderId="66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164" fontId="0" fillId="0" borderId="14" xfId="1" applyFont="1" applyBorder="1" applyAlignment="1">
      <alignment horizontal="center" vertical="center"/>
    </xf>
    <xf numFmtId="167" fontId="12" fillId="6" borderId="26" xfId="0" applyNumberFormat="1" applyFont="1" applyFill="1" applyBorder="1" applyAlignment="1">
      <alignment horizontal="center" vertical="center" wrapText="1"/>
    </xf>
    <xf numFmtId="167" fontId="12" fillId="6" borderId="71" xfId="0" applyNumberFormat="1" applyFont="1" applyFill="1" applyBorder="1" applyAlignment="1">
      <alignment horizontal="center" vertical="center" wrapText="1"/>
    </xf>
    <xf numFmtId="166" fontId="12" fillId="7" borderId="64" xfId="0" applyNumberFormat="1" applyFont="1" applyFill="1" applyBorder="1" applyAlignment="1">
      <alignment horizontal="center" vertical="center" wrapText="1"/>
    </xf>
    <xf numFmtId="166" fontId="12" fillId="7" borderId="35" xfId="0" applyNumberFormat="1" applyFont="1" applyFill="1" applyBorder="1" applyAlignment="1">
      <alignment horizontal="center" vertical="center" wrapText="1"/>
    </xf>
    <xf numFmtId="0" fontId="12" fillId="6" borderId="147" xfId="0" applyFont="1" applyFill="1" applyBorder="1" applyAlignment="1" applyProtection="1">
      <alignment horizontal="center" vertical="center" wrapText="1"/>
      <protection locked="0"/>
    </xf>
    <xf numFmtId="9" fontId="12" fillId="7" borderId="148" xfId="2" applyFont="1" applyFill="1" applyBorder="1" applyAlignment="1">
      <alignment horizontal="center" vertical="center" wrapText="1"/>
    </xf>
    <xf numFmtId="167" fontId="12" fillId="6" borderId="32" xfId="0" applyNumberFormat="1" applyFont="1" applyFill="1" applyBorder="1"/>
    <xf numFmtId="167" fontId="12" fillId="6" borderId="64" xfId="0" applyNumberFormat="1" applyFont="1" applyFill="1" applyBorder="1"/>
    <xf numFmtId="167" fontId="12" fillId="6" borderId="19" xfId="0" applyNumberFormat="1" applyFont="1" applyFill="1" applyBorder="1"/>
    <xf numFmtId="166" fontId="12" fillId="7" borderId="64" xfId="0" applyNumberFormat="1" applyFont="1" applyFill="1" applyBorder="1"/>
    <xf numFmtId="166" fontId="12" fillId="7" borderId="35" xfId="0" applyNumberFormat="1" applyFont="1" applyFill="1" applyBorder="1"/>
    <xf numFmtId="0" fontId="12" fillId="6" borderId="149" xfId="0" applyFont="1" applyFill="1" applyBorder="1"/>
    <xf numFmtId="0" fontId="12" fillId="6" borderId="150" xfId="0" applyFont="1" applyFill="1" applyBorder="1"/>
    <xf numFmtId="0" fontId="12" fillId="6" borderId="151" xfId="0" applyFont="1" applyFill="1" applyBorder="1"/>
    <xf numFmtId="0" fontId="12" fillId="7" borderId="152" xfId="0" applyFont="1" applyFill="1" applyBorder="1"/>
    <xf numFmtId="0" fontId="12" fillId="7" borderId="153" xfId="0" applyFont="1" applyFill="1" applyBorder="1"/>
    <xf numFmtId="9" fontId="12" fillId="7" borderId="32" xfId="2" applyFont="1" applyFill="1" applyBorder="1" applyAlignment="1"/>
    <xf numFmtId="9" fontId="12" fillId="7" borderId="142" xfId="2" applyFont="1" applyFill="1" applyBorder="1" applyAlignment="1"/>
    <xf numFmtId="0" fontId="0" fillId="0" borderId="71" xfId="0" applyBorder="1" applyAlignment="1">
      <alignment horizontal="center" vertical="center"/>
    </xf>
    <xf numFmtId="166" fontId="12" fillId="7" borderId="71" xfId="0" applyNumberFormat="1" applyFont="1" applyFill="1" applyBorder="1" applyAlignment="1">
      <alignment horizontal="center" vertical="center" wrapText="1"/>
    </xf>
    <xf numFmtId="9" fontId="12" fillId="7" borderId="66" xfId="2" applyFont="1" applyFill="1" applyBorder="1" applyAlignment="1">
      <alignment horizontal="center" vertical="center" wrapText="1"/>
    </xf>
    <xf numFmtId="9" fontId="12" fillId="7" borderId="154" xfId="2" applyFont="1" applyFill="1" applyBorder="1" applyAlignment="1">
      <alignment horizontal="center" vertical="center" wrapText="1"/>
    </xf>
    <xf numFmtId="167" fontId="12" fillId="6" borderId="72" xfId="0" applyNumberFormat="1" applyFont="1" applyFill="1" applyBorder="1"/>
    <xf numFmtId="167" fontId="12" fillId="6" borderId="71" xfId="0" applyNumberFormat="1" applyFont="1" applyFill="1" applyBorder="1"/>
    <xf numFmtId="166" fontId="12" fillId="7" borderId="71" xfId="0" applyNumberFormat="1" applyFont="1" applyFill="1" applyBorder="1"/>
    <xf numFmtId="0" fontId="12" fillId="6" borderId="147" xfId="0" applyFont="1" applyFill="1" applyBorder="1"/>
    <xf numFmtId="0" fontId="12" fillId="7" borderId="155" xfId="0" applyFont="1" applyFill="1" applyBorder="1"/>
    <xf numFmtId="0" fontId="12" fillId="7" borderId="110" xfId="0" applyFont="1" applyFill="1" applyBorder="1"/>
    <xf numFmtId="9" fontId="12" fillId="7" borderId="97" xfId="2" applyFont="1" applyFill="1" applyBorder="1" applyAlignment="1"/>
    <xf numFmtId="9" fontId="12" fillId="7" borderId="156" xfId="2" applyFont="1" applyFill="1" applyBorder="1" applyAlignment="1"/>
    <xf numFmtId="168" fontId="12" fillId="6" borderId="26" xfId="0" applyNumberFormat="1" applyFont="1" applyFill="1" applyBorder="1" applyAlignment="1">
      <alignment horizontal="center" vertical="center" wrapText="1"/>
    </xf>
    <xf numFmtId="168" fontId="12" fillId="6" borderId="72" xfId="0" applyNumberFormat="1" applyFont="1" applyFill="1" applyBorder="1"/>
    <xf numFmtId="0" fontId="13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12" fillId="6" borderId="60" xfId="0" applyFont="1" applyFill="1" applyBorder="1"/>
    <xf numFmtId="167" fontId="12" fillId="5" borderId="26" xfId="0" applyNumberFormat="1" applyFont="1" applyFill="1" applyBorder="1" applyAlignment="1">
      <alignment horizontal="center" vertical="center" wrapText="1"/>
    </xf>
    <xf numFmtId="166" fontId="15" fillId="7" borderId="4" xfId="0" applyNumberFormat="1" applyFont="1" applyFill="1" applyBorder="1" applyAlignment="1">
      <alignment horizontal="center" vertical="center" wrapText="1"/>
    </xf>
    <xf numFmtId="166" fontId="15" fillId="7" borderId="71" xfId="0" applyNumberFormat="1" applyFont="1" applyFill="1" applyBorder="1" applyAlignment="1">
      <alignment horizontal="center" vertical="center" wrapText="1"/>
    </xf>
    <xf numFmtId="166" fontId="15" fillId="7" borderId="20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167" fontId="12" fillId="6" borderId="44" xfId="0" applyNumberFormat="1" applyFont="1" applyFill="1" applyBorder="1" applyAlignment="1">
      <alignment horizontal="center" vertical="center" wrapText="1"/>
    </xf>
    <xf numFmtId="167" fontId="12" fillId="6" borderId="2" xfId="0" applyNumberFormat="1" applyFont="1" applyFill="1" applyBorder="1" applyAlignment="1">
      <alignment horizontal="center" vertical="center" wrapText="1"/>
    </xf>
    <xf numFmtId="167" fontId="12" fillId="6" borderId="2" xfId="0" applyNumberFormat="1" applyFont="1" applyFill="1" applyBorder="1"/>
    <xf numFmtId="0" fontId="0" fillId="0" borderId="7" xfId="0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167" fontId="12" fillId="6" borderId="145" xfId="0" applyNumberFormat="1" applyFont="1" applyFill="1" applyBorder="1"/>
    <xf numFmtId="167" fontId="12" fillId="6" borderId="125" xfId="0" applyNumberFormat="1" applyFont="1" applyFill="1" applyBorder="1"/>
    <xf numFmtId="167" fontId="12" fillId="6" borderId="7" xfId="0" applyNumberFormat="1" applyFont="1" applyFill="1" applyBorder="1"/>
    <xf numFmtId="167" fontId="12" fillId="6" borderId="16" xfId="0" applyNumberFormat="1" applyFont="1" applyFill="1" applyBorder="1"/>
    <xf numFmtId="166" fontId="12" fillId="7" borderId="125" xfId="0" applyNumberFormat="1" applyFont="1" applyFill="1" applyBorder="1"/>
    <xf numFmtId="166" fontId="12" fillId="7" borderId="44" xfId="0" applyNumberFormat="1" applyFont="1" applyFill="1" applyBorder="1"/>
    <xf numFmtId="0" fontId="12" fillId="6" borderId="157" xfId="0" applyFont="1" applyFill="1" applyBorder="1"/>
    <xf numFmtId="0" fontId="12" fillId="6" borderId="158" xfId="0" applyFont="1" applyFill="1" applyBorder="1"/>
    <xf numFmtId="0" fontId="12" fillId="6" borderId="159" xfId="0" applyFont="1" applyFill="1" applyBorder="1"/>
    <xf numFmtId="0" fontId="12" fillId="7" borderId="160" xfId="0" applyFont="1" applyFill="1" applyBorder="1"/>
    <xf numFmtId="0" fontId="12" fillId="7" borderId="161" xfId="0" applyFont="1" applyFill="1" applyBorder="1"/>
    <xf numFmtId="9" fontId="12" fillId="7" borderId="45" xfId="2" applyFont="1" applyFill="1" applyBorder="1" applyAlignment="1"/>
    <xf numFmtId="9" fontId="12" fillId="7" borderId="114" xfId="2" applyFont="1" applyFill="1" applyBorder="1" applyAlignment="1"/>
    <xf numFmtId="0" fontId="0" fillId="0" borderId="162" xfId="0" applyBorder="1" applyAlignment="1">
      <alignment vertical="center"/>
    </xf>
    <xf numFmtId="9" fontId="12" fillId="7" borderId="72" xfId="2" applyFont="1" applyFill="1" applyBorder="1" applyAlignment="1"/>
    <xf numFmtId="9" fontId="12" fillId="7" borderId="163" xfId="2" applyFont="1" applyFill="1" applyBorder="1" applyAlignment="1"/>
    <xf numFmtId="0" fontId="13" fillId="0" borderId="97" xfId="0" applyFont="1" applyBorder="1" applyAlignment="1">
      <alignment horizontal="center" vertical="center"/>
    </xf>
    <xf numFmtId="0" fontId="12" fillId="6" borderId="42" xfId="0" applyFont="1" applyFill="1" applyBorder="1"/>
    <xf numFmtId="167" fontId="12" fillId="6" borderId="89" xfId="0" applyNumberFormat="1" applyFont="1" applyFill="1" applyBorder="1"/>
    <xf numFmtId="167" fontId="12" fillId="6" borderId="21" xfId="0" applyNumberFormat="1" applyFont="1" applyFill="1" applyBorder="1"/>
    <xf numFmtId="166" fontId="12" fillId="7" borderId="21" xfId="0" applyNumberFormat="1" applyFont="1" applyFill="1" applyBorder="1"/>
    <xf numFmtId="166" fontId="12" fillId="7" borderId="87" xfId="0" applyNumberFormat="1" applyFont="1" applyFill="1" applyBorder="1"/>
    <xf numFmtId="9" fontId="12" fillId="7" borderId="42" xfId="2" applyFont="1" applyFill="1" applyBorder="1" applyAlignment="1"/>
    <xf numFmtId="9" fontId="12" fillId="7" borderId="164" xfId="2" applyFont="1" applyFill="1" applyBorder="1" applyAlignment="1"/>
    <xf numFmtId="0" fontId="0" fillId="0" borderId="113" xfId="0" applyBorder="1" applyAlignment="1">
      <alignment horizontal="center"/>
    </xf>
    <xf numFmtId="0" fontId="0" fillId="0" borderId="6" xfId="0" applyBorder="1"/>
    <xf numFmtId="0" fontId="13" fillId="0" borderId="14" xfId="0" applyFont="1" applyBorder="1" applyAlignment="1">
      <alignment horizontal="center" vertical="center"/>
    </xf>
    <xf numFmtId="167" fontId="12" fillId="5" borderId="44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9" fontId="12" fillId="7" borderId="113" xfId="2" applyFont="1" applyFill="1" applyBorder="1" applyAlignment="1">
      <alignment horizontal="center" vertical="center" wrapText="1"/>
    </xf>
    <xf numFmtId="9" fontId="12" fillId="7" borderId="165" xfId="2" applyFont="1" applyFill="1" applyBorder="1" applyAlignment="1">
      <alignment horizontal="center" vertical="center" wrapText="1"/>
    </xf>
    <xf numFmtId="0" fontId="13" fillId="0" borderId="45" xfId="0" applyFont="1" applyBorder="1" applyAlignment="1">
      <alignment horizontal="center" vertical="center"/>
    </xf>
    <xf numFmtId="167" fontId="12" fillId="6" borderId="44" xfId="0" applyNumberFormat="1" applyFont="1" applyFill="1" applyBorder="1"/>
    <xf numFmtId="0" fontId="12" fillId="7" borderId="80" xfId="0" applyFont="1" applyFill="1" applyBorder="1"/>
    <xf numFmtId="0" fontId="12" fillId="7" borderId="79" xfId="0" applyFont="1" applyFill="1" applyBorder="1"/>
    <xf numFmtId="9" fontId="12" fillId="7" borderId="113" xfId="2" applyFont="1" applyFill="1" applyBorder="1" applyAlignment="1"/>
    <xf numFmtId="9" fontId="12" fillId="7" borderId="165" xfId="2" applyFont="1" applyFill="1" applyBorder="1" applyAlignment="1"/>
    <xf numFmtId="0" fontId="0" fillId="0" borderId="89" xfId="0" applyBorder="1" applyAlignment="1">
      <alignment horizontal="center"/>
    </xf>
    <xf numFmtId="0" fontId="0" fillId="0" borderId="108" xfId="0" applyBorder="1"/>
    <xf numFmtId="0" fontId="13" fillId="0" borderId="108" xfId="0" applyFont="1" applyBorder="1"/>
    <xf numFmtId="0" fontId="13" fillId="0" borderId="21" xfId="0" applyFont="1" applyBorder="1"/>
    <xf numFmtId="0" fontId="13" fillId="0" borderId="139" xfId="0" applyFont="1" applyBorder="1" applyAlignment="1">
      <alignment horizontal="center" vertical="center"/>
    </xf>
    <xf numFmtId="0" fontId="0" fillId="0" borderId="139" xfId="0" applyBorder="1" applyAlignment="1">
      <alignment horizontal="center" vertical="center"/>
    </xf>
    <xf numFmtId="167" fontId="12" fillId="5" borderId="87" xfId="0" applyNumberFormat="1" applyFont="1" applyFill="1" applyBorder="1" applyAlignment="1">
      <alignment horizontal="center" vertical="center" wrapText="1"/>
    </xf>
    <xf numFmtId="166" fontId="12" fillId="7" borderId="136" xfId="0" applyNumberFormat="1" applyFont="1" applyFill="1" applyBorder="1" applyAlignment="1">
      <alignment horizontal="center" vertical="center" wrapText="1"/>
    </xf>
    <xf numFmtId="166" fontId="12" fillId="7" borderId="55" xfId="0" applyNumberFormat="1" applyFont="1" applyFill="1" applyBorder="1" applyAlignment="1">
      <alignment horizontal="center" vertical="center" wrapText="1"/>
    </xf>
    <xf numFmtId="9" fontId="12" fillId="7" borderId="166" xfId="2" applyFont="1" applyFill="1" applyBorder="1" applyAlignment="1">
      <alignment horizontal="center" vertical="center" wrapText="1"/>
    </xf>
    <xf numFmtId="0" fontId="13" fillId="0" borderId="42" xfId="0" applyFont="1" applyBorder="1" applyAlignment="1">
      <alignment horizontal="center" vertical="center"/>
    </xf>
    <xf numFmtId="167" fontId="12" fillId="6" borderId="87" xfId="0" applyNumberFormat="1" applyFont="1" applyFill="1" applyBorder="1"/>
    <xf numFmtId="2" fontId="12" fillId="7" borderId="8" xfId="0" applyNumberFormat="1" applyFont="1" applyFill="1" applyBorder="1"/>
    <xf numFmtId="2" fontId="12" fillId="7" borderId="55" xfId="0" applyNumberFormat="1" applyFont="1" applyFill="1" applyBorder="1"/>
    <xf numFmtId="166" fontId="12" fillId="7" borderId="136" xfId="0" applyNumberFormat="1" applyFont="1" applyFill="1" applyBorder="1"/>
    <xf numFmtId="166" fontId="12" fillId="7" borderId="55" xfId="0" applyNumberFormat="1" applyFont="1" applyFill="1" applyBorder="1"/>
    <xf numFmtId="9" fontId="12" fillId="7" borderId="166" xfId="2" applyFont="1" applyFill="1" applyBorder="1" applyAlignment="1"/>
    <xf numFmtId="0" fontId="6" fillId="4" borderId="116" xfId="0" applyFont="1" applyFill="1" applyBorder="1" applyProtection="1">
      <protection locked="0"/>
    </xf>
    <xf numFmtId="0" fontId="7" fillId="0" borderId="38" xfId="0" applyFont="1" applyBorder="1" applyProtection="1">
      <protection locked="0"/>
    </xf>
    <xf numFmtId="0" fontId="29" fillId="4" borderId="168" xfId="0" applyFont="1" applyFill="1" applyBorder="1" applyAlignment="1" applyProtection="1">
      <alignment horizontal="center" vertical="center" wrapText="1"/>
      <protection locked="0"/>
    </xf>
    <xf numFmtId="0" fontId="6" fillId="4" borderId="97" xfId="0" applyFont="1" applyFill="1" applyBorder="1" applyProtection="1">
      <protection locked="0"/>
    </xf>
    <xf numFmtId="0" fontId="29" fillId="4" borderId="71" xfId="0" applyFont="1" applyFill="1" applyBorder="1" applyProtection="1">
      <protection locked="0"/>
    </xf>
    <xf numFmtId="0" fontId="10" fillId="4" borderId="64" xfId="0" applyFont="1" applyFill="1" applyBorder="1" applyProtection="1">
      <protection locked="0"/>
    </xf>
    <xf numFmtId="0" fontId="10" fillId="4" borderId="19" xfId="0" applyFont="1" applyFill="1" applyBorder="1" applyProtection="1">
      <protection locked="0"/>
    </xf>
    <xf numFmtId="0" fontId="30" fillId="4" borderId="169" xfId="0" applyFont="1" applyFill="1" applyBorder="1" applyAlignment="1" applyProtection="1">
      <alignment horizontal="center" vertical="center" wrapText="1"/>
      <protection locked="0"/>
    </xf>
    <xf numFmtId="0" fontId="10" fillId="4" borderId="170" xfId="0" applyFont="1" applyFill="1" applyBorder="1" applyAlignment="1" applyProtection="1">
      <alignment horizontal="center" vertical="center" wrapText="1"/>
      <protection locked="0"/>
    </xf>
    <xf numFmtId="0" fontId="10" fillId="4" borderId="171" xfId="0" applyFont="1" applyFill="1" applyBorder="1" applyAlignment="1" applyProtection="1">
      <alignment horizontal="center" vertical="center" wrapText="1"/>
      <protection locked="0"/>
    </xf>
    <xf numFmtId="0" fontId="6" fillId="4" borderId="42" xfId="0" applyFont="1" applyFill="1" applyBorder="1" applyProtection="1">
      <protection locked="0"/>
    </xf>
    <xf numFmtId="0" fontId="10" fillId="4" borderId="116" xfId="0" applyFont="1" applyFill="1" applyBorder="1" applyProtection="1">
      <protection locked="0"/>
    </xf>
    <xf numFmtId="0" fontId="10" fillId="4" borderId="89" xfId="0" applyFont="1" applyFill="1" applyBorder="1" applyProtection="1">
      <protection locked="0"/>
    </xf>
    <xf numFmtId="0" fontId="10" fillId="4" borderId="21" xfId="0" applyFont="1" applyFill="1" applyBorder="1" applyProtection="1">
      <protection locked="0"/>
    </xf>
    <xf numFmtId="0" fontId="10" fillId="4" borderId="87" xfId="0" applyFont="1" applyFill="1" applyBorder="1" applyProtection="1">
      <protection locked="0"/>
    </xf>
    <xf numFmtId="0" fontId="0" fillId="0" borderId="64" xfId="0" applyBorder="1" applyAlignment="1">
      <alignment horizontal="center" vertical="center"/>
    </xf>
    <xf numFmtId="164" fontId="0" fillId="0" borderId="34" xfId="1" applyFont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 wrapText="1"/>
    </xf>
    <xf numFmtId="0" fontId="12" fillId="6" borderId="97" xfId="0" applyFont="1" applyFill="1" applyBorder="1" applyAlignment="1">
      <alignment vertical="center" wrapText="1"/>
    </xf>
    <xf numFmtId="0" fontId="12" fillId="6" borderId="96" xfId="0" applyFont="1" applyFill="1" applyBorder="1" applyAlignment="1">
      <alignment vertical="center" wrapText="1"/>
    </xf>
    <xf numFmtId="0" fontId="12" fillId="6" borderId="14" xfId="0" applyFont="1" applyFill="1" applyBorder="1" applyAlignment="1">
      <alignment vertical="center" wrapText="1"/>
    </xf>
    <xf numFmtId="0" fontId="14" fillId="0" borderId="72" xfId="0" applyFont="1" applyBorder="1" applyAlignment="1">
      <alignment horizontal="center" vertical="center"/>
    </xf>
    <xf numFmtId="0" fontId="12" fillId="6" borderId="71" xfId="0" applyFont="1" applyFill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/>
    </xf>
    <xf numFmtId="0" fontId="12" fillId="6" borderId="26" xfId="0" applyFont="1" applyFill="1" applyBorder="1" applyAlignment="1">
      <alignment horizontal="center" vertical="center"/>
    </xf>
    <xf numFmtId="0" fontId="12" fillId="6" borderId="72" xfId="0" applyFont="1" applyFill="1" applyBorder="1" applyAlignment="1">
      <alignment vertical="center" wrapText="1"/>
    </xf>
    <xf numFmtId="0" fontId="12" fillId="6" borderId="4" xfId="0" applyFont="1" applyFill="1" applyBorder="1" applyAlignment="1">
      <alignment vertical="center" wrapText="1"/>
    </xf>
    <xf numFmtId="0" fontId="12" fillId="6" borderId="1" xfId="0" applyFont="1" applyFill="1" applyBorder="1" applyAlignment="1">
      <alignment vertical="center" wrapText="1"/>
    </xf>
    <xf numFmtId="0" fontId="12" fillId="10" borderId="97" xfId="0" applyFont="1" applyFill="1" applyBorder="1"/>
    <xf numFmtId="0" fontId="12" fillId="6" borderId="12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164" fontId="0" fillId="0" borderId="5" xfId="1" applyFont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26" xfId="0" applyBorder="1" applyAlignment="1">
      <alignment horizontal="center" wrapText="1"/>
    </xf>
    <xf numFmtId="0" fontId="12" fillId="7" borderId="172" xfId="0" applyFont="1" applyFill="1" applyBorder="1" applyAlignment="1">
      <alignment horizontal="center" vertical="center" wrapText="1"/>
    </xf>
    <xf numFmtId="0" fontId="12" fillId="10" borderId="42" xfId="0" applyFont="1" applyFill="1" applyBorder="1" applyAlignment="1">
      <alignment horizontal="center" vertical="center"/>
    </xf>
    <xf numFmtId="0" fontId="12" fillId="7" borderId="89" xfId="0" applyFont="1" applyFill="1" applyBorder="1" applyAlignment="1">
      <alignment horizontal="center" vertical="center"/>
    </xf>
    <xf numFmtId="0" fontId="12" fillId="7" borderId="21" xfId="0" applyFont="1" applyFill="1" applyBorder="1" applyAlignment="1">
      <alignment horizontal="center" vertical="center"/>
    </xf>
    <xf numFmtId="0" fontId="12" fillId="7" borderId="172" xfId="0" applyFont="1" applyFill="1" applyBorder="1" applyAlignment="1">
      <alignment horizontal="center" vertical="center"/>
    </xf>
    <xf numFmtId="0" fontId="12" fillId="6" borderId="96" xfId="0" applyFont="1" applyFill="1" applyBorder="1" applyAlignment="1">
      <alignment horizontal="center" vertical="center" wrapText="1"/>
    </xf>
    <xf numFmtId="0" fontId="12" fillId="6" borderId="67" xfId="0" applyFont="1" applyFill="1" applyBorder="1" applyAlignment="1">
      <alignment horizontal="center" vertical="center" wrapText="1"/>
    </xf>
    <xf numFmtId="0" fontId="12" fillId="6" borderId="66" xfId="0" applyFont="1" applyFill="1" applyBorder="1" applyAlignment="1">
      <alignment horizontal="center" vertical="center"/>
    </xf>
    <xf numFmtId="0" fontId="12" fillId="6" borderId="96" xfId="0" applyFont="1" applyFill="1" applyBorder="1" applyAlignment="1">
      <alignment horizontal="center" vertical="center"/>
    </xf>
    <xf numFmtId="0" fontId="12" fillId="6" borderId="14" xfId="0" applyFont="1" applyFill="1" applyBorder="1" applyAlignment="1">
      <alignment horizontal="center" vertical="center"/>
    </xf>
    <xf numFmtId="0" fontId="12" fillId="6" borderId="67" xfId="0" applyFont="1" applyFill="1" applyBorder="1" applyAlignment="1">
      <alignment horizontal="center" vertical="center"/>
    </xf>
    <xf numFmtId="0" fontId="12" fillId="6" borderId="25" xfId="0" applyFont="1" applyFill="1" applyBorder="1" applyAlignment="1">
      <alignment horizontal="center" vertical="center"/>
    </xf>
    <xf numFmtId="0" fontId="12" fillId="6" borderId="72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164" fontId="0" fillId="0" borderId="21" xfId="1" applyFont="1" applyBorder="1" applyAlignment="1">
      <alignment horizontal="center" vertical="center"/>
    </xf>
    <xf numFmtId="0" fontId="0" fillId="0" borderId="21" xfId="0" applyBorder="1" applyAlignment="1">
      <alignment horizontal="left" vertical="center" wrapText="1"/>
    </xf>
    <xf numFmtId="0" fontId="0" fillId="0" borderId="87" xfId="0" applyBorder="1" applyAlignment="1">
      <alignment horizontal="center" vertical="center" wrapText="1"/>
    </xf>
    <xf numFmtId="0" fontId="0" fillId="0" borderId="21" xfId="0" applyBorder="1" applyAlignment="1">
      <alignment horizontal="center"/>
    </xf>
    <xf numFmtId="0" fontId="0" fillId="0" borderId="21" xfId="0" applyBorder="1" applyAlignment="1">
      <alignment horizontal="left"/>
    </xf>
    <xf numFmtId="0" fontId="13" fillId="0" borderId="14" xfId="0" applyFont="1" applyBorder="1" applyAlignment="1">
      <alignment horizontal="center"/>
    </xf>
    <xf numFmtId="0" fontId="13" fillId="0" borderId="14" xfId="0" applyFont="1" applyBorder="1" applyAlignment="1">
      <alignment horizontal="left"/>
    </xf>
    <xf numFmtId="0" fontId="13" fillId="0" borderId="1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0" fillId="0" borderId="173" xfId="0" applyBorder="1"/>
    <xf numFmtId="0" fontId="13" fillId="0" borderId="1" xfId="0" applyFont="1" applyBorder="1" applyAlignment="1">
      <alignment horizontal="left"/>
    </xf>
    <xf numFmtId="0" fontId="13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/>
    </xf>
    <xf numFmtId="164" fontId="0" fillId="0" borderId="7" xfId="1" applyFont="1" applyBorder="1" applyAlignment="1">
      <alignment horizontal="center" vertical="center"/>
    </xf>
    <xf numFmtId="0" fontId="13" fillId="0" borderId="7" xfId="0" applyFont="1" applyBorder="1" applyAlignment="1">
      <alignment horizontal="left"/>
    </xf>
    <xf numFmtId="0" fontId="13" fillId="0" borderId="7" xfId="0" applyFont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 wrapText="1"/>
    </xf>
    <xf numFmtId="0" fontId="12" fillId="6" borderId="145" xfId="0" applyFont="1" applyFill="1" applyBorder="1" applyAlignment="1">
      <alignment horizontal="center" vertical="center" wrapText="1"/>
    </xf>
    <xf numFmtId="0" fontId="12" fillId="6" borderId="75" xfId="0" applyFont="1" applyFill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/>
    </xf>
    <xf numFmtId="0" fontId="12" fillId="6" borderId="42" xfId="0" applyFont="1" applyFill="1" applyBorder="1" applyAlignment="1">
      <alignment horizontal="center" vertical="center" wrapText="1"/>
    </xf>
    <xf numFmtId="0" fontId="12" fillId="6" borderId="108" xfId="0" applyFont="1" applyFill="1" applyBorder="1" applyAlignment="1">
      <alignment horizontal="center" vertical="center" wrapText="1"/>
    </xf>
    <xf numFmtId="0" fontId="2" fillId="2" borderId="0" xfId="0" applyFont="1" applyFill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left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31" fillId="0" borderId="0" xfId="0" applyFont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9" fontId="12" fillId="7" borderId="35" xfId="2" applyFont="1" applyFill="1" applyBorder="1" applyAlignment="1">
      <alignment horizontal="center" vertical="center" wrapText="1"/>
    </xf>
    <xf numFmtId="2" fontId="12" fillId="7" borderId="71" xfId="0" applyNumberFormat="1" applyFont="1" applyFill="1" applyBorder="1" applyAlignment="1">
      <alignment horizontal="center" vertical="center" wrapText="1"/>
    </xf>
    <xf numFmtId="9" fontId="12" fillId="7" borderId="26" xfId="2" applyFont="1" applyFill="1" applyBorder="1" applyAlignment="1">
      <alignment horizontal="center" vertical="center" wrapText="1"/>
    </xf>
    <xf numFmtId="0" fontId="0" fillId="0" borderId="89" xfId="0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2" fontId="12" fillId="7" borderId="89" xfId="0" applyNumberFormat="1" applyFont="1" applyFill="1" applyBorder="1" applyAlignment="1">
      <alignment horizontal="center" vertical="center" wrapText="1"/>
    </xf>
    <xf numFmtId="9" fontId="12" fillId="7" borderId="87" xfId="2" applyFont="1" applyFill="1" applyBorder="1" applyAlignment="1">
      <alignment horizontal="center" vertical="center" wrapText="1"/>
    </xf>
    <xf numFmtId="14" fontId="0" fillId="0" borderId="66" xfId="0" applyNumberFormat="1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14" fontId="0" fillId="0" borderId="25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14" xfId="0" applyNumberFormat="1" applyBorder="1"/>
    <xf numFmtId="14" fontId="0" fillId="0" borderId="7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26" xfId="0" applyNumberFormat="1" applyBorder="1" applyAlignment="1">
      <alignment horizontal="center" vertical="center"/>
    </xf>
    <xf numFmtId="14" fontId="0" fillId="0" borderId="125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4" fontId="0" fillId="0" borderId="44" xfId="0" applyNumberFormat="1" applyBorder="1" applyAlignment="1">
      <alignment horizontal="center" vertical="center"/>
    </xf>
    <xf numFmtId="14" fontId="0" fillId="0" borderId="1" xfId="0" applyNumberFormat="1" applyBorder="1"/>
    <xf numFmtId="14" fontId="0" fillId="0" borderId="0" xfId="0" applyNumberFormat="1"/>
    <xf numFmtId="14" fontId="0" fillId="0" borderId="7" xfId="0" applyNumberFormat="1" applyBorder="1"/>
    <xf numFmtId="166" fontId="12" fillId="6" borderId="17" xfId="0" applyNumberFormat="1" applyFont="1" applyFill="1" applyBorder="1" applyAlignment="1">
      <alignment horizontal="center" vertical="center" wrapText="1"/>
    </xf>
    <xf numFmtId="166" fontId="12" fillId="6" borderId="1" xfId="0" applyNumberFormat="1" applyFont="1" applyFill="1" applyBorder="1" applyAlignment="1" applyProtection="1">
      <alignment horizontal="center" vertical="center" wrapText="1"/>
      <protection locked="0"/>
    </xf>
    <xf numFmtId="166" fontId="12" fillId="6" borderId="2" xfId="0" applyNumberFormat="1" applyFont="1" applyFill="1" applyBorder="1" applyAlignment="1" applyProtection="1">
      <alignment horizontal="center" vertical="center" wrapText="1"/>
      <protection locked="0"/>
    </xf>
    <xf numFmtId="1" fontId="12" fillId="6" borderId="1" xfId="0" applyNumberFormat="1" applyFont="1" applyFill="1" applyBorder="1" applyAlignment="1" applyProtection="1">
      <alignment horizontal="center" vertical="center" wrapText="1"/>
      <protection locked="0"/>
    </xf>
    <xf numFmtId="1" fontId="12" fillId="6" borderId="2" xfId="0" applyNumberFormat="1" applyFont="1" applyFill="1" applyBorder="1" applyAlignment="1" applyProtection="1">
      <alignment horizontal="center" vertical="center" wrapText="1"/>
      <protection locked="0"/>
    </xf>
    <xf numFmtId="166" fontId="12" fillId="7" borderId="133" xfId="0" applyNumberFormat="1" applyFont="1" applyFill="1" applyBorder="1" applyAlignment="1">
      <alignment horizontal="center" vertical="center" wrapText="1"/>
    </xf>
    <xf numFmtId="166" fontId="12" fillId="6" borderId="71" xfId="0" applyNumberFormat="1" applyFont="1" applyFill="1" applyBorder="1" applyAlignment="1">
      <alignment horizontal="center" vertical="center" wrapText="1"/>
    </xf>
    <xf numFmtId="166" fontId="12" fillId="6" borderId="26" xfId="0" applyNumberFormat="1" applyFont="1" applyFill="1" applyBorder="1" applyAlignment="1">
      <alignment horizontal="center" vertical="center" wrapText="1"/>
    </xf>
    <xf numFmtId="166" fontId="12" fillId="7" borderId="3" xfId="0" applyNumberFormat="1" applyFont="1" applyFill="1" applyBorder="1" applyAlignment="1">
      <alignment horizontal="center" vertical="center" wrapText="1"/>
    </xf>
    <xf numFmtId="166" fontId="12" fillId="7" borderId="123" xfId="0" applyNumberFormat="1" applyFont="1" applyFill="1" applyBorder="1" applyAlignment="1">
      <alignment horizontal="center" vertical="center" wrapText="1"/>
    </xf>
    <xf numFmtId="1" fontId="12" fillId="6" borderId="71" xfId="0" applyNumberFormat="1" applyFont="1" applyFill="1" applyBorder="1" applyAlignment="1" applyProtection="1">
      <alignment horizontal="center" vertical="center" wrapText="1"/>
      <protection locked="0"/>
    </xf>
    <xf numFmtId="166" fontId="12" fillId="6" borderId="71" xfId="0" applyNumberFormat="1" applyFont="1" applyFill="1" applyBorder="1" applyAlignment="1" applyProtection="1">
      <alignment horizontal="center" vertical="center" wrapText="1"/>
      <protection locked="0"/>
    </xf>
    <xf numFmtId="1" fontId="12" fillId="7" borderId="133" xfId="0" applyNumberFormat="1" applyFont="1" applyFill="1" applyBorder="1" applyAlignment="1">
      <alignment horizontal="center" vertical="center" wrapText="1"/>
    </xf>
    <xf numFmtId="1" fontId="12" fillId="7" borderId="25" xfId="0" applyNumberFormat="1" applyFont="1" applyFill="1" applyBorder="1" applyAlignment="1">
      <alignment horizontal="center" vertical="center" wrapText="1"/>
    </xf>
    <xf numFmtId="166" fontId="15" fillId="6" borderId="1" xfId="0" applyNumberFormat="1" applyFont="1" applyFill="1" applyBorder="1" applyAlignment="1">
      <alignment horizontal="center" vertical="center" wrapText="1"/>
    </xf>
    <xf numFmtId="1" fontId="15" fillId="6" borderId="1" xfId="0" applyNumberFormat="1" applyFont="1" applyFill="1" applyBorder="1" applyAlignment="1">
      <alignment horizontal="center" vertical="center" wrapText="1"/>
    </xf>
    <xf numFmtId="1" fontId="12" fillId="7" borderId="1" xfId="0" applyNumberFormat="1" applyFont="1" applyFill="1" applyBorder="1" applyAlignment="1">
      <alignment horizontal="center" vertical="center" wrapText="1"/>
    </xf>
    <xf numFmtId="166" fontId="12" fillId="9" borderId="1" xfId="0" applyNumberFormat="1" applyFont="1" applyFill="1" applyBorder="1" applyAlignment="1">
      <alignment horizontal="center" vertical="center" wrapText="1"/>
    </xf>
    <xf numFmtId="1" fontId="12" fillId="9" borderId="1" xfId="0" applyNumberFormat="1" applyFont="1" applyFill="1" applyBorder="1" applyAlignment="1">
      <alignment horizontal="center" vertical="center" wrapText="1"/>
    </xf>
    <xf numFmtId="166" fontId="12" fillId="6" borderId="44" xfId="0" applyNumberFormat="1" applyFont="1" applyFill="1" applyBorder="1" applyAlignment="1">
      <alignment horizontal="center" vertical="center" wrapText="1"/>
    </xf>
    <xf numFmtId="166" fontId="15" fillId="6" borderId="26" xfId="0" applyNumberFormat="1" applyFont="1" applyFill="1" applyBorder="1" applyAlignment="1">
      <alignment horizontal="center" vertical="center" wrapText="1"/>
    </xf>
    <xf numFmtId="166" fontId="12" fillId="9" borderId="71" xfId="0" applyNumberFormat="1" applyFont="1" applyFill="1" applyBorder="1" applyAlignment="1">
      <alignment horizontal="center" vertical="center" wrapText="1"/>
    </xf>
    <xf numFmtId="166" fontId="12" fillId="9" borderId="2" xfId="0" applyNumberFormat="1" applyFont="1" applyFill="1" applyBorder="1" applyAlignment="1">
      <alignment horizontal="center" vertical="center" wrapText="1"/>
    </xf>
    <xf numFmtId="166" fontId="15" fillId="6" borderId="2" xfId="0" applyNumberFormat="1" applyFont="1" applyFill="1" applyBorder="1" applyAlignment="1">
      <alignment horizontal="center" vertical="center" wrapText="1"/>
    </xf>
    <xf numFmtId="166" fontId="12" fillId="7" borderId="8" xfId="0" applyNumberFormat="1" applyFont="1" applyFill="1" applyBorder="1" applyAlignment="1">
      <alignment horizontal="center" vertical="center" wrapText="1"/>
    </xf>
    <xf numFmtId="166" fontId="12" fillId="6" borderId="147" xfId="0" applyNumberFormat="1" applyFont="1" applyFill="1" applyBorder="1" applyAlignment="1" applyProtection="1">
      <alignment horizontal="center" vertical="center" wrapText="1"/>
      <protection locked="0"/>
    </xf>
    <xf numFmtId="166" fontId="12" fillId="6" borderId="11" xfId="0" applyNumberFormat="1" applyFont="1" applyFill="1" applyBorder="1" applyAlignment="1" applyProtection="1">
      <alignment horizontal="center" vertical="center" wrapText="1"/>
      <protection locked="0"/>
    </xf>
    <xf numFmtId="166" fontId="12" fillId="6" borderId="12" xfId="0" applyNumberFormat="1" applyFont="1" applyFill="1" applyBorder="1" applyAlignment="1" applyProtection="1">
      <alignment horizontal="center" vertical="center" wrapText="1"/>
      <protection locked="0"/>
    </xf>
    <xf numFmtId="1" fontId="12" fillId="6" borderId="147" xfId="0" applyNumberFormat="1" applyFont="1" applyFill="1" applyBorder="1" applyAlignment="1" applyProtection="1">
      <alignment horizontal="center" vertical="center" wrapText="1"/>
      <protection locked="0"/>
    </xf>
    <xf numFmtId="1" fontId="12" fillId="6" borderId="11" xfId="0" applyNumberFormat="1" applyFont="1" applyFill="1" applyBorder="1" applyAlignment="1" applyProtection="1">
      <alignment horizontal="center" vertical="center" wrapText="1"/>
      <protection locked="0"/>
    </xf>
    <xf numFmtId="1" fontId="12" fillId="6" borderId="12" xfId="0" applyNumberFormat="1" applyFont="1" applyFill="1" applyBorder="1" applyAlignment="1" applyProtection="1">
      <alignment horizontal="center" vertical="center" wrapText="1"/>
      <protection locked="0"/>
    </xf>
    <xf numFmtId="1" fontId="12" fillId="7" borderId="71" xfId="0" applyNumberFormat="1" applyFont="1" applyFill="1" applyBorder="1" applyAlignment="1">
      <alignment horizontal="center" vertical="center" wrapText="1"/>
    </xf>
    <xf numFmtId="1" fontId="12" fillId="7" borderId="26" xfId="0" applyNumberFormat="1" applyFont="1" applyFill="1" applyBorder="1" applyAlignment="1">
      <alignment horizontal="center" vertical="center" wrapText="1"/>
    </xf>
    <xf numFmtId="166" fontId="12" fillId="6" borderId="60" xfId="0" applyNumberFormat="1" applyFont="1" applyFill="1" applyBorder="1" applyAlignment="1" applyProtection="1">
      <alignment horizontal="center" vertical="center" wrapText="1"/>
      <protection locked="0"/>
    </xf>
    <xf numFmtId="166" fontId="12" fillId="6" borderId="17" xfId="0" applyNumberFormat="1" applyFont="1" applyFill="1" applyBorder="1" applyAlignment="1" applyProtection="1">
      <alignment horizontal="center" vertical="center" wrapText="1"/>
      <protection locked="0"/>
    </xf>
    <xf numFmtId="166" fontId="12" fillId="6" borderId="18" xfId="0" applyNumberFormat="1" applyFont="1" applyFill="1" applyBorder="1" applyAlignment="1" applyProtection="1">
      <alignment horizontal="center" vertical="center" wrapText="1"/>
      <protection locked="0"/>
    </xf>
    <xf numFmtId="166" fontId="12" fillId="6" borderId="157" xfId="0" applyNumberFormat="1" applyFont="1" applyFill="1" applyBorder="1" applyAlignment="1" applyProtection="1">
      <alignment horizontal="center" vertical="center" wrapText="1"/>
      <protection locked="0"/>
    </xf>
    <xf numFmtId="166" fontId="12" fillId="6" borderId="158" xfId="0" applyNumberFormat="1" applyFont="1" applyFill="1" applyBorder="1" applyAlignment="1" applyProtection="1">
      <alignment horizontal="center" vertical="center" wrapText="1"/>
      <protection locked="0"/>
    </xf>
    <xf numFmtId="166" fontId="12" fillId="6" borderId="159" xfId="0" applyNumberFormat="1" applyFont="1" applyFill="1" applyBorder="1" applyAlignment="1" applyProtection="1">
      <alignment horizontal="center" vertical="center" wrapText="1"/>
      <protection locked="0"/>
    </xf>
    <xf numFmtId="166" fontId="12" fillId="6" borderId="14" xfId="0" applyNumberFormat="1" applyFont="1" applyFill="1" applyBorder="1" applyAlignment="1" applyProtection="1">
      <alignment horizontal="center" vertical="center" wrapText="1"/>
      <protection locked="0"/>
    </xf>
    <xf numFmtId="166" fontId="12" fillId="6" borderId="67" xfId="0" applyNumberFormat="1" applyFont="1" applyFill="1" applyBorder="1" applyAlignment="1" applyProtection="1">
      <alignment horizontal="center" vertical="center" wrapText="1"/>
      <protection locked="0"/>
    </xf>
    <xf numFmtId="166" fontId="22" fillId="6" borderId="17" xfId="0" applyNumberFormat="1" applyFont="1" applyFill="1" applyBorder="1" applyAlignment="1" applyProtection="1">
      <alignment horizontal="center" vertical="center" wrapText="1"/>
      <protection locked="0"/>
    </xf>
    <xf numFmtId="166" fontId="22" fillId="6" borderId="18" xfId="0" applyNumberFormat="1" applyFont="1" applyFill="1" applyBorder="1" applyAlignment="1" applyProtection="1">
      <alignment horizontal="center" vertical="center" wrapText="1"/>
      <protection locked="0"/>
    </xf>
    <xf numFmtId="166" fontId="15" fillId="7" borderId="1" xfId="0" applyNumberFormat="1" applyFont="1" applyFill="1" applyBorder="1" applyAlignment="1">
      <alignment horizontal="center" vertical="center" wrapText="1"/>
    </xf>
    <xf numFmtId="166" fontId="12" fillId="6" borderId="14" xfId="0" applyNumberFormat="1" applyFont="1" applyFill="1" applyBorder="1" applyAlignment="1">
      <alignment horizontal="center" vertical="center" wrapText="1"/>
    </xf>
    <xf numFmtId="1" fontId="12" fillId="7" borderId="14" xfId="0" applyNumberFormat="1" applyFont="1" applyFill="1" applyBorder="1" applyAlignment="1">
      <alignment horizontal="center" vertical="center" wrapText="1"/>
    </xf>
    <xf numFmtId="166" fontId="0" fillId="0" borderId="66" xfId="0" applyNumberFormat="1" applyBorder="1" applyAlignment="1">
      <alignment horizontal="center" vertical="center"/>
    </xf>
    <xf numFmtId="166" fontId="0" fillId="0" borderId="67" xfId="0" applyNumberFormat="1" applyBorder="1" applyAlignment="1">
      <alignment horizontal="center" vertical="center"/>
    </xf>
    <xf numFmtId="166" fontId="0" fillId="0" borderId="71" xfId="0" applyNumberFormat="1" applyBorder="1" applyAlignment="1">
      <alignment horizontal="center" vertical="center"/>
    </xf>
    <xf numFmtId="166" fontId="0" fillId="0" borderId="2" xfId="0" applyNumberFormat="1" applyBorder="1" applyAlignment="1">
      <alignment horizontal="center" vertical="center"/>
    </xf>
    <xf numFmtId="166" fontId="0" fillId="0" borderId="14" xfId="0" applyNumberFormat="1" applyBorder="1" applyAlignment="1">
      <alignment horizontal="center" vertical="center"/>
    </xf>
    <xf numFmtId="166" fontId="0" fillId="0" borderId="25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6" fontId="0" fillId="0" borderId="26" xfId="0" applyNumberFormat="1" applyBorder="1" applyAlignment="1">
      <alignment horizontal="center" vertical="center"/>
    </xf>
    <xf numFmtId="166" fontId="0" fillId="0" borderId="14" xfId="0" applyNumberFormat="1" applyBorder="1"/>
    <xf numFmtId="166" fontId="0" fillId="0" borderId="1" xfId="0" applyNumberFormat="1" applyBorder="1"/>
    <xf numFmtId="166" fontId="0" fillId="0" borderId="0" xfId="0" applyNumberFormat="1"/>
    <xf numFmtId="0" fontId="6" fillId="4" borderId="20" xfId="0" applyFont="1" applyFill="1" applyBorder="1" applyProtection="1">
      <protection locked="0"/>
    </xf>
    <xf numFmtId="0" fontId="6" fillId="4" borderId="4" xfId="0" applyFont="1" applyFill="1" applyBorder="1" applyProtection="1">
      <protection locked="0"/>
    </xf>
    <xf numFmtId="0" fontId="26" fillId="4" borderId="19" xfId="0" applyFont="1" applyFill="1" applyBorder="1" applyAlignment="1" applyProtection="1">
      <alignment horizontal="center" vertical="center" wrapText="1"/>
      <protection locked="0"/>
    </xf>
    <xf numFmtId="0" fontId="26" fillId="4" borderId="1" xfId="0" applyFont="1" applyFill="1" applyBorder="1" applyAlignment="1" applyProtection="1">
      <alignment horizontal="center" vertical="center" wrapText="1"/>
      <protection locked="0"/>
    </xf>
    <xf numFmtId="0" fontId="26" fillId="4" borderId="7" xfId="0" applyFont="1" applyFill="1" applyBorder="1" applyAlignment="1" applyProtection="1">
      <alignment horizontal="center" vertical="center" wrapText="1"/>
      <protection locked="0"/>
    </xf>
    <xf numFmtId="0" fontId="26" fillId="4" borderId="35" xfId="0" applyFont="1" applyFill="1" applyBorder="1" applyAlignment="1" applyProtection="1">
      <alignment horizontal="center" vertical="center" wrapText="1"/>
      <protection locked="0"/>
    </xf>
    <xf numFmtId="0" fontId="26" fillId="4" borderId="26" xfId="0" applyFont="1" applyFill="1" applyBorder="1" applyAlignment="1" applyProtection="1">
      <alignment horizontal="center" vertical="center" wrapText="1"/>
      <protection locked="0"/>
    </xf>
    <xf numFmtId="0" fontId="26" fillId="4" borderId="44" xfId="0" applyFont="1" applyFill="1" applyBorder="1" applyAlignment="1" applyProtection="1">
      <alignment horizontal="center" vertical="center" wrapText="1"/>
      <protection locked="0"/>
    </xf>
    <xf numFmtId="0" fontId="26" fillId="4" borderId="64" xfId="0" applyFont="1" applyFill="1" applyBorder="1" applyAlignment="1" applyProtection="1">
      <alignment horizontal="center" vertical="center" wrapText="1"/>
      <protection locked="0"/>
    </xf>
    <xf numFmtId="0" fontId="26" fillId="4" borderId="117" xfId="0" applyFont="1" applyFill="1" applyBorder="1" applyAlignment="1" applyProtection="1">
      <alignment horizontal="center" vertical="center" wrapText="1"/>
      <protection locked="0"/>
    </xf>
    <xf numFmtId="0" fontId="26" fillId="4" borderId="4" xfId="0" applyFont="1" applyFill="1" applyBorder="1" applyAlignment="1" applyProtection="1">
      <alignment horizontal="center" vertical="center" wrapText="1"/>
      <protection locked="0"/>
    </xf>
    <xf numFmtId="0" fontId="11" fillId="0" borderId="75" xfId="0" applyFont="1" applyBorder="1" applyAlignment="1" applyProtection="1">
      <alignment horizontal="center"/>
      <protection locked="0"/>
    </xf>
    <xf numFmtId="0" fontId="6" fillId="4" borderId="32" xfId="0" applyFont="1" applyFill="1" applyBorder="1" applyAlignment="1" applyProtection="1">
      <alignment horizontal="center" vertical="center" wrapText="1"/>
      <protection locked="0"/>
    </xf>
    <xf numFmtId="0" fontId="6" fillId="4" borderId="72" xfId="0" applyFont="1" applyFill="1" applyBorder="1" applyAlignment="1" applyProtection="1">
      <alignment horizontal="center" vertical="center" wrapText="1"/>
      <protection locked="0"/>
    </xf>
    <xf numFmtId="0" fontId="6" fillId="4" borderId="42" xfId="0" applyFont="1" applyFill="1" applyBorder="1" applyAlignment="1" applyProtection="1">
      <alignment horizontal="center" vertical="center" wrapText="1"/>
      <protection locked="0"/>
    </xf>
    <xf numFmtId="0" fontId="6" fillId="4" borderId="64" xfId="0" applyFont="1" applyFill="1" applyBorder="1" applyProtection="1">
      <protection locked="0"/>
    </xf>
    <xf numFmtId="0" fontId="6" fillId="4" borderId="19" xfId="0" applyFont="1" applyFill="1" applyBorder="1" applyProtection="1">
      <protection locked="0"/>
    </xf>
    <xf numFmtId="0" fontId="26" fillId="4" borderId="125" xfId="0" applyFont="1" applyFill="1" applyBorder="1" applyAlignment="1" applyProtection="1">
      <alignment horizontal="center" vertical="center" wrapText="1"/>
      <protection locked="0"/>
    </xf>
    <xf numFmtId="0" fontId="26" fillId="4" borderId="120" xfId="0" applyFont="1" applyFill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/>
      <protection locked="0"/>
    </xf>
    <xf numFmtId="0" fontId="26" fillId="4" borderId="118" xfId="0" applyFont="1" applyFill="1" applyBorder="1" applyAlignment="1" applyProtection="1">
      <alignment horizontal="center" vertical="center" wrapText="1"/>
      <protection locked="0"/>
    </xf>
    <xf numFmtId="0" fontId="26" fillId="4" borderId="123" xfId="0" applyFont="1" applyFill="1" applyBorder="1" applyAlignment="1" applyProtection="1">
      <alignment horizontal="center" vertical="center" wrapText="1"/>
      <protection locked="0"/>
    </xf>
    <xf numFmtId="0" fontId="11" fillId="0" borderId="126" xfId="0" applyFont="1" applyBorder="1" applyAlignment="1" applyProtection="1">
      <alignment horizontal="center"/>
      <protection locked="0"/>
    </xf>
    <xf numFmtId="0" fontId="26" fillId="4" borderId="121" xfId="0" applyFont="1" applyFill="1" applyBorder="1" applyAlignment="1" applyProtection="1">
      <alignment horizontal="center" vertical="center" wrapText="1"/>
      <protection locked="0"/>
    </xf>
    <xf numFmtId="0" fontId="26" fillId="4" borderId="34" xfId="0" applyFont="1" applyFill="1" applyBorder="1" applyAlignment="1" applyProtection="1">
      <alignment horizontal="center" vertical="center" wrapText="1"/>
      <protection locked="0"/>
    </xf>
    <xf numFmtId="0" fontId="26" fillId="4" borderId="122" xfId="0" applyFont="1" applyFill="1" applyBorder="1" applyAlignment="1" applyProtection="1">
      <alignment horizontal="center" vertical="center" wrapText="1"/>
      <protection locked="0"/>
    </xf>
    <xf numFmtId="0" fontId="26" fillId="4" borderId="112" xfId="0" applyFont="1" applyFill="1" applyBorder="1" applyAlignment="1" applyProtection="1">
      <alignment horizontal="center" vertical="center" wrapText="1"/>
      <protection locked="0"/>
    </xf>
    <xf numFmtId="0" fontId="26" fillId="4" borderId="119" xfId="0" applyFont="1" applyFill="1" applyBorder="1" applyAlignment="1" applyProtection="1">
      <alignment horizontal="center" vertical="center" wrapText="1"/>
      <protection locked="0"/>
    </xf>
    <xf numFmtId="0" fontId="26" fillId="4" borderId="71" xfId="0" applyFont="1" applyFill="1" applyBorder="1" applyAlignment="1" applyProtection="1">
      <alignment horizontal="center" vertical="center" wrapText="1"/>
      <protection locked="0"/>
    </xf>
    <xf numFmtId="0" fontId="26" fillId="4" borderId="5" xfId="0" applyFont="1" applyFill="1" applyBorder="1" applyAlignment="1" applyProtection="1">
      <alignment horizontal="center" vertical="center" wrapText="1"/>
      <protection locked="0"/>
    </xf>
    <xf numFmtId="0" fontId="26" fillId="4" borderId="124" xfId="0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Protection="1">
      <protection locked="0"/>
    </xf>
    <xf numFmtId="0" fontId="26" fillId="4" borderId="121" xfId="0" applyFont="1" applyFill="1" applyBorder="1" applyProtection="1">
      <protection locked="0"/>
    </xf>
    <xf numFmtId="0" fontId="0" fillId="0" borderId="39" xfId="0" applyBorder="1" applyProtection="1">
      <protection locked="0"/>
    </xf>
    <xf numFmtId="0" fontId="6" fillId="4" borderId="1" xfId="0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Protection="1">
      <protection locked="0"/>
    </xf>
    <xf numFmtId="0" fontId="6" fillId="4" borderId="7" xfId="0" applyFont="1" applyFill="1" applyBorder="1" applyProtection="1">
      <protection locked="0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6" fillId="4" borderId="19" xfId="0" applyFont="1" applyFill="1" applyBorder="1" applyAlignment="1" applyProtection="1">
      <alignment horizontal="center" vertical="center" wrapText="1"/>
      <protection locked="0"/>
    </xf>
    <xf numFmtId="0" fontId="6" fillId="4" borderId="5" xfId="0" applyFont="1" applyFill="1" applyBorder="1" applyAlignment="1" applyProtection="1">
      <alignment horizontal="center" vertical="center" wrapText="1"/>
      <protection locked="0"/>
    </xf>
    <xf numFmtId="0" fontId="6" fillId="4" borderId="21" xfId="0" applyFont="1" applyFill="1" applyBorder="1" applyAlignment="1" applyProtection="1">
      <alignment horizontal="center" vertical="center" wrapText="1"/>
      <protection locked="0"/>
    </xf>
    <xf numFmtId="0" fontId="6" fillId="4" borderId="64" xfId="0" applyFont="1" applyFill="1" applyBorder="1" applyAlignment="1" applyProtection="1">
      <alignment horizontal="center" vertical="center" wrapText="1"/>
      <protection locked="0"/>
    </xf>
    <xf numFmtId="0" fontId="6" fillId="4" borderId="113" xfId="0" applyFont="1" applyFill="1" applyBorder="1" applyAlignment="1" applyProtection="1">
      <alignment horizontal="center" vertical="center" wrapText="1"/>
      <protection locked="0"/>
    </xf>
    <xf numFmtId="0" fontId="6" fillId="4" borderId="89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6" fillId="4" borderId="35" xfId="0" applyFont="1" applyFill="1" applyBorder="1" applyAlignment="1" applyProtection="1">
      <alignment horizontal="center" vertical="center" wrapText="1"/>
      <protection locked="0"/>
    </xf>
    <xf numFmtId="0" fontId="6" fillId="4" borderId="53" xfId="0" applyFont="1" applyFill="1" applyBorder="1" applyAlignment="1" applyProtection="1">
      <alignment horizontal="center" vertical="center" wrapText="1"/>
      <protection locked="0"/>
    </xf>
    <xf numFmtId="0" fontId="6" fillId="4" borderId="87" xfId="0" applyFont="1" applyFill="1" applyBorder="1" applyAlignment="1" applyProtection="1">
      <alignment horizontal="center" vertical="center" wrapText="1"/>
      <protection locked="0"/>
    </xf>
    <xf numFmtId="0" fontId="6" fillId="4" borderId="71" xfId="0" applyFont="1" applyFill="1" applyBorder="1" applyAlignment="1" applyProtection="1">
      <alignment horizontal="center" vertical="center" wrapText="1"/>
      <protection locked="0"/>
    </xf>
    <xf numFmtId="0" fontId="11" fillId="0" borderId="89" xfId="0" applyFont="1" applyBorder="1" applyAlignment="1" applyProtection="1">
      <alignment horizontal="center"/>
      <protection locked="0"/>
    </xf>
    <xf numFmtId="0" fontId="6" fillId="4" borderId="20" xfId="0" applyFont="1" applyFill="1" applyBorder="1" applyAlignment="1" applyProtection="1">
      <alignment horizontal="center" vertical="center" wrapText="1"/>
      <protection locked="0"/>
    </xf>
    <xf numFmtId="0" fontId="6" fillId="4" borderId="4" xfId="0" applyFont="1" applyFill="1" applyBorder="1" applyAlignment="1" applyProtection="1">
      <alignment horizontal="center" vertical="center" wrapText="1"/>
      <protection locked="0"/>
    </xf>
    <xf numFmtId="0" fontId="6" fillId="4" borderId="26" xfId="0" applyFont="1" applyFill="1" applyBorder="1" applyAlignment="1" applyProtection="1">
      <alignment horizontal="center" vertical="center" wrapText="1"/>
      <protection locked="0"/>
    </xf>
    <xf numFmtId="0" fontId="0" fillId="0" borderId="142" xfId="0" applyBorder="1" applyProtection="1">
      <protection locked="0"/>
    </xf>
    <xf numFmtId="0" fontId="11" fillId="0" borderId="87" xfId="0" applyFont="1" applyBorder="1" applyAlignment="1" applyProtection="1">
      <alignment horizontal="center"/>
      <protection locked="0"/>
    </xf>
    <xf numFmtId="0" fontId="6" fillId="4" borderId="124" xfId="0" applyFont="1" applyFill="1" applyBorder="1" applyAlignment="1" applyProtection="1">
      <alignment horizontal="center" vertical="center" wrapText="1"/>
      <protection locked="0"/>
    </xf>
    <xf numFmtId="0" fontId="6" fillId="4" borderId="143" xfId="0" applyFont="1" applyFill="1" applyBorder="1" applyAlignment="1" applyProtection="1">
      <alignment horizontal="center" vertical="center" wrapText="1"/>
      <protection locked="0"/>
    </xf>
    <xf numFmtId="0" fontId="6" fillId="4" borderId="123" xfId="0" applyFont="1" applyFill="1" applyBorder="1" applyAlignment="1" applyProtection="1">
      <alignment horizontal="center" vertical="center" wrapText="1"/>
      <protection locked="0"/>
    </xf>
    <xf numFmtId="0" fontId="6" fillId="4" borderId="144" xfId="0" applyFont="1" applyFill="1" applyBorder="1" applyAlignment="1" applyProtection="1">
      <alignment horizontal="center" vertical="center" wrapText="1"/>
      <protection locked="0"/>
    </xf>
    <xf numFmtId="0" fontId="6" fillId="4" borderId="58" xfId="0" applyFont="1" applyFill="1" applyBorder="1" applyAlignment="1" applyProtection="1">
      <alignment horizontal="center" vertical="center" wrapText="1"/>
      <protection locked="0"/>
    </xf>
    <xf numFmtId="0" fontId="11" fillId="0" borderId="108" xfId="0" applyFont="1" applyBorder="1" applyProtection="1">
      <protection locked="0"/>
    </xf>
    <xf numFmtId="0" fontId="11" fillId="0" borderId="87" xfId="0" applyFont="1" applyBorder="1" applyProtection="1">
      <protection locked="0"/>
    </xf>
    <xf numFmtId="0" fontId="6" fillId="4" borderId="119" xfId="0" applyFont="1" applyFill="1" applyBorder="1" applyAlignment="1" applyProtection="1">
      <alignment horizontal="center" vertical="center" wrapText="1"/>
      <protection locked="0"/>
    </xf>
    <xf numFmtId="0" fontId="6" fillId="4" borderId="118" xfId="0" applyFont="1" applyFill="1" applyBorder="1" applyAlignment="1" applyProtection="1">
      <alignment horizontal="center" vertical="center" wrapText="1"/>
      <protection locked="0"/>
    </xf>
    <xf numFmtId="0" fontId="7" fillId="4" borderId="32" xfId="0" applyFont="1" applyFill="1" applyBorder="1" applyAlignment="1" applyProtection="1">
      <alignment horizontal="center" vertical="center" wrapText="1"/>
      <protection locked="0"/>
    </xf>
    <xf numFmtId="0" fontId="7" fillId="4" borderId="72" xfId="0" applyFont="1" applyFill="1" applyBorder="1" applyAlignment="1" applyProtection="1">
      <alignment horizontal="center" vertical="center" wrapText="1"/>
      <protection locked="0"/>
    </xf>
    <xf numFmtId="0" fontId="7" fillId="4" borderId="42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Border="1" applyProtection="1">
      <protection locked="0"/>
    </xf>
    <xf numFmtId="0" fontId="6" fillId="4" borderId="14" xfId="0" applyFont="1" applyFill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11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6" fillId="4" borderId="129" xfId="0" applyFont="1" applyFill="1" applyBorder="1" applyAlignment="1" applyProtection="1">
      <alignment horizontal="center" vertical="center" wrapText="1"/>
      <protection locked="0"/>
    </xf>
    <xf numFmtId="0" fontId="6" fillId="4" borderId="37" xfId="0" applyFont="1" applyFill="1" applyBorder="1" applyProtection="1">
      <protection locked="0"/>
    </xf>
    <xf numFmtId="0" fontId="6" fillId="4" borderId="38" xfId="0" applyFont="1" applyFill="1" applyBorder="1" applyProtection="1">
      <protection locked="0"/>
    </xf>
    <xf numFmtId="0" fontId="6" fillId="4" borderId="116" xfId="0" applyFont="1" applyFill="1" applyBorder="1" applyAlignment="1" applyProtection="1">
      <alignment horizontal="center" vertical="center" wrapText="1"/>
      <protection locked="0"/>
    </xf>
    <xf numFmtId="0" fontId="10" fillId="4" borderId="36" xfId="0" applyFont="1" applyFill="1" applyBorder="1" applyAlignment="1" applyProtection="1">
      <alignment horizontal="center" vertical="center" wrapText="1"/>
      <protection locked="0"/>
    </xf>
    <xf numFmtId="0" fontId="10" fillId="4" borderId="116" xfId="0" applyFont="1" applyFill="1" applyBorder="1" applyAlignment="1" applyProtection="1">
      <alignment horizontal="center" vertical="center" wrapText="1"/>
      <protection locked="0"/>
    </xf>
    <xf numFmtId="0" fontId="6" fillId="4" borderId="167" xfId="0" applyFont="1" applyFill="1" applyBorder="1" applyAlignment="1" applyProtection="1">
      <alignment horizontal="center" vertical="center" wrapText="1"/>
      <protection locked="0"/>
    </xf>
    <xf numFmtId="0" fontId="6" fillId="4" borderId="40" xfId="0" applyFont="1" applyFill="1" applyBorder="1" applyAlignment="1" applyProtection="1">
      <alignment horizontal="center" vertical="center" wrapText="1"/>
      <protection locked="0"/>
    </xf>
    <xf numFmtId="0" fontId="12" fillId="6" borderId="36" xfId="0" applyFont="1" applyFill="1" applyBorder="1" applyAlignment="1">
      <alignment horizontal="center" vertical="center" wrapText="1"/>
    </xf>
    <xf numFmtId="0" fontId="12" fillId="6" borderId="116" xfId="0" applyFont="1" applyFill="1" applyBorder="1" applyAlignment="1">
      <alignment horizontal="center" vertical="center" wrapText="1"/>
    </xf>
    <xf numFmtId="0" fontId="6" fillId="4" borderId="33" xfId="0" applyFont="1" applyFill="1" applyBorder="1" applyAlignment="1" applyProtection="1">
      <alignment horizontal="center" vertical="center"/>
      <protection locked="0"/>
    </xf>
    <xf numFmtId="0" fontId="6" fillId="4" borderId="43" xfId="0" applyFont="1" applyFill="1" applyBorder="1" applyAlignment="1" applyProtection="1">
      <alignment horizontal="center" vertical="center"/>
      <protection locked="0"/>
    </xf>
    <xf numFmtId="0" fontId="6" fillId="4" borderId="34" xfId="0" applyFont="1" applyFill="1" applyBorder="1" applyAlignment="1" applyProtection="1">
      <alignment horizontal="center" vertical="center" wrapText="1"/>
      <protection locked="0"/>
    </xf>
    <xf numFmtId="0" fontId="6" fillId="4" borderId="44" xfId="0" applyFont="1" applyFill="1" applyBorder="1" applyAlignment="1" applyProtection="1">
      <alignment horizontal="center" vertical="center" wrapText="1"/>
      <protection locked="0"/>
    </xf>
    <xf numFmtId="0" fontId="6" fillId="4" borderId="36" xfId="0" applyFont="1" applyFill="1" applyBorder="1" applyAlignment="1" applyProtection="1">
      <alignment horizontal="center" vertical="center" wrapText="1"/>
      <protection locked="0"/>
    </xf>
    <xf numFmtId="0" fontId="6" fillId="4" borderId="45" xfId="0" applyFont="1" applyFill="1" applyBorder="1" applyAlignment="1" applyProtection="1">
      <alignment horizontal="center" vertical="center" wrapText="1"/>
      <protection locked="0"/>
    </xf>
    <xf numFmtId="0" fontId="6" fillId="4" borderId="37" xfId="0" applyFont="1" applyFill="1" applyBorder="1" applyAlignment="1" applyProtection="1">
      <alignment horizontal="center" vertical="center" wrapText="1"/>
      <protection locked="0"/>
    </xf>
    <xf numFmtId="0" fontId="6" fillId="4" borderId="38" xfId="0" applyFont="1" applyFill="1" applyBorder="1" applyAlignment="1" applyProtection="1">
      <alignment horizontal="center" vertical="center" wrapText="1"/>
      <protection locked="0"/>
    </xf>
    <xf numFmtId="0" fontId="6" fillId="4" borderId="39" xfId="0" applyFont="1" applyFill="1" applyBorder="1" applyAlignment="1" applyProtection="1">
      <alignment horizontal="center" vertical="center" wrapText="1"/>
      <protection locked="0"/>
    </xf>
    <xf numFmtId="0" fontId="10" fillId="4" borderId="45" xfId="0" applyFont="1" applyFill="1" applyBorder="1" applyAlignment="1" applyProtection="1">
      <alignment horizontal="center" vertical="center" wrapText="1"/>
      <protection locked="0"/>
    </xf>
    <xf numFmtId="0" fontId="12" fillId="6" borderId="45" xfId="0" applyFont="1" applyFill="1" applyBorder="1" applyAlignment="1">
      <alignment horizontal="center" vertical="center" wrapText="1"/>
    </xf>
    <xf numFmtId="0" fontId="12" fillId="6" borderId="88" xfId="0" applyFont="1" applyFill="1" applyBorder="1" applyAlignment="1">
      <alignment horizontal="center" vertical="center" wrapText="1"/>
    </xf>
    <xf numFmtId="0" fontId="6" fillId="4" borderId="37" xfId="0" applyFont="1" applyFill="1" applyBorder="1" applyAlignment="1" applyProtection="1">
      <alignment wrapText="1"/>
      <protection locked="0"/>
    </xf>
    <xf numFmtId="0" fontId="6" fillId="4" borderId="39" xfId="0" applyFont="1" applyFill="1" applyBorder="1" applyProtection="1">
      <protection locked="0"/>
    </xf>
    <xf numFmtId="0" fontId="10" fillId="4" borderId="40" xfId="0" applyFont="1" applyFill="1" applyBorder="1" applyProtection="1">
      <protection locked="0"/>
    </xf>
    <xf numFmtId="0" fontId="10" fillId="4" borderId="41" xfId="0" applyFont="1" applyFill="1" applyBorder="1" applyProtection="1">
      <protection locked="0"/>
    </xf>
    <xf numFmtId="0" fontId="10" fillId="4" borderId="40" xfId="0" applyFont="1" applyFill="1" applyBorder="1" applyAlignment="1" applyProtection="1">
      <alignment horizontal="center" vertical="center" wrapText="1"/>
      <protection locked="0"/>
    </xf>
    <xf numFmtId="0" fontId="10" fillId="4" borderId="41" xfId="0" applyFont="1" applyFill="1" applyBorder="1" applyAlignment="1" applyProtection="1">
      <alignment horizontal="center" vertical="center" wrapText="1"/>
      <protection locked="0"/>
    </xf>
    <xf numFmtId="0" fontId="6" fillId="4" borderId="112" xfId="0" applyFont="1" applyFill="1" applyBorder="1" applyAlignment="1" applyProtection="1">
      <alignment horizontal="center" vertical="center" wrapText="1"/>
      <protection locked="0"/>
    </xf>
    <xf numFmtId="0" fontId="6" fillId="4" borderId="55" xfId="0" applyFont="1" applyFill="1" applyBorder="1" applyAlignment="1" applyProtection="1">
      <alignment horizontal="center" vertical="center" wrapText="1"/>
      <protection locked="0"/>
    </xf>
    <xf numFmtId="0" fontId="6" fillId="4" borderId="32" xfId="4" applyFont="1" applyFill="1" applyBorder="1" applyAlignment="1" applyProtection="1">
      <alignment horizontal="center" vertical="center" wrapText="1"/>
      <protection locked="0"/>
    </xf>
    <xf numFmtId="0" fontId="6" fillId="4" borderId="45" xfId="4" applyFont="1" applyFill="1" applyBorder="1" applyAlignment="1" applyProtection="1">
      <alignment horizontal="center" vertical="center" wrapText="1"/>
      <protection locked="0"/>
    </xf>
    <xf numFmtId="0" fontId="6" fillId="4" borderId="42" xfId="4" applyFont="1" applyFill="1" applyBorder="1" applyAlignment="1" applyProtection="1">
      <alignment horizontal="center" vertical="center" wrapText="1"/>
      <protection locked="0"/>
    </xf>
    <xf numFmtId="0" fontId="6" fillId="4" borderId="115" xfId="0" applyFont="1" applyFill="1" applyBorder="1" applyAlignment="1" applyProtection="1">
      <alignment horizontal="center" vertical="center" wrapText="1"/>
      <protection locked="0"/>
    </xf>
    <xf numFmtId="0" fontId="6" fillId="4" borderId="76" xfId="0" applyFont="1" applyFill="1" applyBorder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0" fontId="6" fillId="4" borderId="114" xfId="0" applyFont="1" applyFill="1" applyBorder="1" applyAlignment="1" applyProtection="1">
      <alignment horizontal="center" vertical="center" wrapText="1"/>
      <protection locked="0"/>
    </xf>
    <xf numFmtId="0" fontId="6" fillId="4" borderId="46" xfId="0" applyFont="1" applyFill="1" applyBorder="1" applyAlignment="1" applyProtection="1">
      <alignment horizontal="center" vertical="center" wrapText="1"/>
      <protection locked="0"/>
    </xf>
    <xf numFmtId="0" fontId="6" fillId="4" borderId="41" xfId="0" applyFont="1" applyFill="1" applyBorder="1" applyAlignment="1" applyProtection="1">
      <alignment horizontal="center" vertical="center" wrapText="1"/>
      <protection locked="0"/>
    </xf>
    <xf numFmtId="0" fontId="6" fillId="4" borderId="19" xfId="4" applyFont="1" applyFill="1" applyBorder="1" applyAlignment="1" applyProtection="1">
      <alignment horizontal="center" vertical="center" wrapText="1"/>
      <protection locked="0"/>
    </xf>
    <xf numFmtId="0" fontId="6" fillId="4" borderId="5" xfId="4" applyFont="1" applyFill="1" applyBorder="1" applyAlignment="1" applyProtection="1">
      <alignment horizontal="center" vertical="center" wrapText="1"/>
      <protection locked="0"/>
    </xf>
    <xf numFmtId="0" fontId="6" fillId="4" borderId="21" xfId="4" applyFont="1" applyFill="1" applyBorder="1" applyAlignment="1" applyProtection="1">
      <alignment horizontal="center" vertical="center" wrapText="1"/>
      <protection locked="0"/>
    </xf>
    <xf numFmtId="0" fontId="6" fillId="4" borderId="33" xfId="0" applyFont="1" applyFill="1" applyBorder="1" applyAlignment="1" applyProtection="1">
      <alignment horizontal="center" vertical="center" wrapText="1"/>
      <protection locked="0"/>
    </xf>
    <xf numFmtId="0" fontId="6" fillId="4" borderId="52" xfId="0" applyFont="1" applyFill="1" applyBorder="1" applyAlignment="1" applyProtection="1">
      <alignment horizontal="center" vertical="center" wrapText="1"/>
      <protection locked="0"/>
    </xf>
    <xf numFmtId="0" fontId="6" fillId="4" borderId="3" xfId="0" applyFont="1" applyFill="1" applyBorder="1" applyProtection="1">
      <protection locked="0"/>
    </xf>
    <xf numFmtId="0" fontId="6" fillId="4" borderId="2" xfId="0" applyFont="1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4" xfId="0" applyBorder="1" applyAlignment="1">
      <alignment horizontal="center"/>
    </xf>
    <xf numFmtId="0" fontId="6" fillId="4" borderId="2" xfId="0" applyFont="1" applyFill="1" applyBorder="1" applyAlignment="1" applyProtection="1">
      <alignment horizontal="center" vertical="center" wrapText="1"/>
      <protection locked="0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Border="1" applyProtection="1">
      <protection locked="0"/>
    </xf>
    <xf numFmtId="0" fontId="10" fillId="4" borderId="7" xfId="0" applyFont="1" applyFill="1" applyBorder="1" applyAlignment="1" applyProtection="1">
      <alignment horizontal="center" vertical="center" wrapText="1"/>
      <protection locked="0"/>
    </xf>
    <xf numFmtId="0" fontId="10" fillId="4" borderId="5" xfId="0" applyFont="1" applyFill="1" applyBorder="1" applyAlignment="1" applyProtection="1">
      <alignment horizontal="center" vertical="center" wrapText="1"/>
      <protection locked="0"/>
    </xf>
    <xf numFmtId="0" fontId="10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</cellXfs>
  <cellStyles count="5">
    <cellStyle name="Comma" xfId="1" builtinId="3"/>
    <cellStyle name="Hyperlink" xfId="3" builtinId="8"/>
    <cellStyle name="Normal" xfId="0" builtinId="0"/>
    <cellStyle name="Normal 2 3" xfId="4" xr:uid="{EAB6DEBC-376E-469B-86CC-4392590D958B}"/>
    <cellStyle name="Percent" xfId="2" builtinId="5"/>
  </cellStyles>
  <dxfs count="86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hameswater-my.sharepoint.com/personal/jennings_d'costa_thameswater_co_uk/Documents/Microsoft%20Teams%20Chat%20Files/TMS_Updated.xlsx" TargetMode="External"/><Relationship Id="rId1" Type="http://schemas.openxmlformats.org/officeDocument/2006/relationships/externalLinkPath" Target="/personal/jennings_d'costa_thameswater_co_uk/Documents/Microsoft%20Teams%20Chat%20Files/TMS_Upda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Change log&gt;&gt;&gt;"/>
      <sheetName val="Industry_Change logs"/>
      <sheetName val="TMS_Change log"/>
      <sheetName val="Query log&gt;&gt;&gt;"/>
      <sheetName val="Industry_Query logs "/>
      <sheetName val="Inputs&gt;&gt;&gt;"/>
      <sheetName val="F_Inputs_BIO5"/>
      <sheetName val="F_Inputs_CWW20"/>
      <sheetName val="F_Inputs_WW_EXP"/>
      <sheetName val="F_Inputs_W_EXP"/>
      <sheetName val="F_Inputs_NRF"/>
      <sheetName val="PCD List"/>
      <sheetName val="Calcs_Net zero"/>
      <sheetName val="Calcs_Supply"/>
      <sheetName val="Base&gt;&gt;&gt;"/>
      <sheetName val="Common PCDs&gt;&gt;&gt;"/>
      <sheetName val="DPB1"/>
      <sheetName val="DPB2"/>
      <sheetName val="Bespoke PCDs&gt;&gt;&gt;"/>
      <sheetName val="TMS_DPB1_ADD"/>
      <sheetName val="TMS_DPB2_ADD"/>
      <sheetName val="Enhancement WW&gt;&gt;&gt;"/>
      <sheetName val="DPWW1"/>
      <sheetName val="DPWW2"/>
      <sheetName val="DPWW3"/>
      <sheetName val="DPWW4"/>
      <sheetName val="DPWW5"/>
      <sheetName val="Enhancement W&gt;&gt;&gt;"/>
      <sheetName val="DPW1"/>
      <sheetName val="DPW2"/>
      <sheetName val="DPW3"/>
      <sheetName val="DPW4"/>
      <sheetName val="DPW5"/>
      <sheetName val="Blank (published)&gt;&gt;&gt;"/>
      <sheetName val="Dictionary"/>
      <sheetName val="F_Outputs OLD"/>
      <sheetName val="F_Outp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4">
          <cell r="AA4" t="str">
            <v>2023-24</v>
          </cell>
          <cell r="AB4" t="str">
            <v>2024-25</v>
          </cell>
          <cell r="AC4" t="str">
            <v>2025-26</v>
          </cell>
          <cell r="AD4" t="str">
            <v>2026-27</v>
          </cell>
          <cell r="AE4" t="str">
            <v>2027-28</v>
          </cell>
          <cell r="AF4" t="str">
            <v>2028-29</v>
          </cell>
          <cell r="AG4" t="str">
            <v>2029-30</v>
          </cell>
        </row>
        <row r="8">
          <cell r="A8" t="str">
            <v>TMS</v>
          </cell>
        </row>
        <row r="9">
          <cell r="A9" t="str">
            <v>TMS</v>
          </cell>
        </row>
        <row r="10">
          <cell r="A10" t="str">
            <v>TMS</v>
          </cell>
        </row>
        <row r="11">
          <cell r="A11" t="str">
            <v>TMS</v>
          </cell>
        </row>
        <row r="12">
          <cell r="A12" t="str">
            <v>TMS</v>
          </cell>
        </row>
        <row r="13">
          <cell r="A13" t="str">
            <v>TMS</v>
          </cell>
        </row>
        <row r="14">
          <cell r="A14" t="str">
            <v>TMS</v>
          </cell>
        </row>
        <row r="15">
          <cell r="A15" t="str">
            <v>TMS</v>
          </cell>
        </row>
        <row r="16">
          <cell r="A16" t="str">
            <v>TMS</v>
          </cell>
        </row>
        <row r="17">
          <cell r="A17" t="str">
            <v>TMS</v>
          </cell>
        </row>
        <row r="18">
          <cell r="A18" t="str">
            <v>TMS</v>
          </cell>
        </row>
        <row r="19">
          <cell r="A19" t="str">
            <v>TMS</v>
          </cell>
        </row>
        <row r="20">
          <cell r="A20" t="str">
            <v>TMS</v>
          </cell>
        </row>
        <row r="21">
          <cell r="A21" t="str">
            <v>TMS</v>
          </cell>
        </row>
        <row r="22">
          <cell r="A22" t="str">
            <v>TMS</v>
          </cell>
        </row>
        <row r="23">
          <cell r="A23" t="str">
            <v>TMS</v>
          </cell>
        </row>
        <row r="24">
          <cell r="A24" t="str">
            <v>TMS</v>
          </cell>
        </row>
        <row r="25">
          <cell r="A25" t="str">
            <v>TMS</v>
          </cell>
        </row>
        <row r="26">
          <cell r="A26" t="str">
            <v>TMS</v>
          </cell>
        </row>
        <row r="27">
          <cell r="A27" t="str">
            <v>TMS</v>
          </cell>
        </row>
        <row r="28">
          <cell r="A28" t="str">
            <v>TMS</v>
          </cell>
        </row>
        <row r="29">
          <cell r="A29" t="str">
            <v>TMS</v>
          </cell>
        </row>
        <row r="30">
          <cell r="A30" t="str">
            <v>TMS</v>
          </cell>
        </row>
        <row r="31">
          <cell r="A31" t="str">
            <v>TMS</v>
          </cell>
        </row>
        <row r="32">
          <cell r="A32" t="str">
            <v>TMS</v>
          </cell>
        </row>
        <row r="33">
          <cell r="A33" t="str">
            <v>TMS</v>
          </cell>
        </row>
        <row r="34">
          <cell r="A34" t="str">
            <v>TMS</v>
          </cell>
        </row>
        <row r="35">
          <cell r="A35" t="str">
            <v>TMS</v>
          </cell>
        </row>
        <row r="36">
          <cell r="A36" t="str">
            <v>TMS</v>
          </cell>
        </row>
        <row r="37">
          <cell r="A37" t="str">
            <v>TMS</v>
          </cell>
        </row>
        <row r="38">
          <cell r="A38" t="str">
            <v>TMS</v>
          </cell>
        </row>
        <row r="39">
          <cell r="A39" t="str">
            <v>TMS</v>
          </cell>
        </row>
        <row r="40">
          <cell r="A40" t="str">
            <v>TMS</v>
          </cell>
        </row>
        <row r="41">
          <cell r="A41" t="str">
            <v>TMS</v>
          </cell>
        </row>
        <row r="42">
          <cell r="A42" t="str">
            <v>TMS</v>
          </cell>
        </row>
        <row r="43">
          <cell r="A43" t="str">
            <v>TMS</v>
          </cell>
        </row>
        <row r="44">
          <cell r="A44" t="str">
            <v>TMS</v>
          </cell>
        </row>
        <row r="45">
          <cell r="A45" t="str">
            <v>TMS</v>
          </cell>
        </row>
        <row r="46">
          <cell r="A46" t="str">
            <v>TMS</v>
          </cell>
        </row>
        <row r="47">
          <cell r="A47" t="str">
            <v>TMS</v>
          </cell>
        </row>
        <row r="48">
          <cell r="A48" t="str">
            <v>TMS</v>
          </cell>
        </row>
        <row r="49">
          <cell r="A49" t="str">
            <v>TMS</v>
          </cell>
        </row>
        <row r="50">
          <cell r="A50" t="str">
            <v>TMS</v>
          </cell>
        </row>
        <row r="51">
          <cell r="A51" t="str">
            <v>TMS</v>
          </cell>
        </row>
        <row r="52">
          <cell r="A52" t="str">
            <v>TMS</v>
          </cell>
        </row>
        <row r="53">
          <cell r="A53" t="str">
            <v>TMS</v>
          </cell>
        </row>
        <row r="54">
          <cell r="A54" t="str">
            <v>TMS</v>
          </cell>
        </row>
        <row r="55">
          <cell r="A55" t="str">
            <v>TMS</v>
          </cell>
          <cell r="P55" t="str">
            <v>Number of MCERTs monitoring schemes at SPS emergency overflows - EDM only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1</v>
          </cell>
        </row>
        <row r="56">
          <cell r="A56" t="str">
            <v>TMS</v>
          </cell>
          <cell r="P56" t="str">
            <v>Number of MCERTs monitoring schemes at SPS emergency overflows - EDM + PFF + civils</v>
          </cell>
          <cell r="AA56">
            <v>0</v>
          </cell>
          <cell r="AB56">
            <v>0</v>
          </cell>
          <cell r="AC56">
            <v>0</v>
          </cell>
          <cell r="AD56">
            <v>0.78114478114478114</v>
          </cell>
          <cell r="AE56">
            <v>0.78114478114478114</v>
          </cell>
          <cell r="AF56">
            <v>0.78114478114478114</v>
          </cell>
          <cell r="AG56">
            <v>1</v>
          </cell>
        </row>
        <row r="57">
          <cell r="A57" t="str">
            <v>TMS</v>
          </cell>
        </row>
        <row r="58">
          <cell r="A58" t="str">
            <v>TMS</v>
          </cell>
        </row>
        <row r="59">
          <cell r="A59" t="str">
            <v>TMS</v>
          </cell>
        </row>
        <row r="60">
          <cell r="A60" t="str">
            <v>TMS</v>
          </cell>
        </row>
        <row r="61">
          <cell r="A61" t="str">
            <v>TMS</v>
          </cell>
        </row>
        <row r="62">
          <cell r="A62" t="str">
            <v>TMS</v>
          </cell>
        </row>
        <row r="63">
          <cell r="A63" t="str">
            <v>TMS</v>
          </cell>
        </row>
        <row r="64">
          <cell r="A64" t="str">
            <v>TMS</v>
          </cell>
        </row>
        <row r="65">
          <cell r="A65" t="str">
            <v>TMS</v>
          </cell>
        </row>
        <row r="66">
          <cell r="A66" t="str">
            <v>TMS</v>
          </cell>
        </row>
        <row r="67">
          <cell r="A67" t="str">
            <v>TMS</v>
          </cell>
        </row>
        <row r="68">
          <cell r="A68" t="str">
            <v>TMS</v>
          </cell>
        </row>
        <row r="69">
          <cell r="A69" t="str">
            <v>TMS</v>
          </cell>
          <cell r="P69" t="str">
            <v>Number of satisfactorily completed WINEP / NEP investigations - all categories</v>
          </cell>
          <cell r="AA69">
            <v>0</v>
          </cell>
          <cell r="AB69">
            <v>1.0775862068965518E-2</v>
          </cell>
          <cell r="AC69">
            <v>0.34267241379310348</v>
          </cell>
          <cell r="AD69">
            <v>0.67025862068965525</v>
          </cell>
          <cell r="AE69">
            <v>1</v>
          </cell>
          <cell r="AF69">
            <v>1</v>
          </cell>
          <cell r="AG69">
            <v>1</v>
          </cell>
        </row>
        <row r="70">
          <cell r="A70" t="str">
            <v>TMS</v>
          </cell>
        </row>
        <row r="71">
          <cell r="A71" t="str">
            <v>TMS</v>
          </cell>
        </row>
        <row r="72">
          <cell r="A72" t="str">
            <v>TMS</v>
          </cell>
        </row>
        <row r="73">
          <cell r="A73" t="str">
            <v>TMS</v>
          </cell>
        </row>
        <row r="74">
          <cell r="A74" t="str">
            <v>TMS</v>
          </cell>
        </row>
        <row r="75">
          <cell r="A75" t="str">
            <v>TMS</v>
          </cell>
        </row>
        <row r="76">
          <cell r="A76" t="str">
            <v>TMS</v>
          </cell>
        </row>
        <row r="77">
          <cell r="A77" t="str">
            <v>TMS</v>
          </cell>
        </row>
        <row r="78">
          <cell r="A78" t="str">
            <v>TMS</v>
          </cell>
        </row>
        <row r="79">
          <cell r="A79" t="str">
            <v>TMS</v>
          </cell>
        </row>
        <row r="80">
          <cell r="A80" t="str">
            <v>TMS</v>
          </cell>
        </row>
        <row r="81">
          <cell r="A81" t="str">
            <v>TMS</v>
          </cell>
        </row>
        <row r="82">
          <cell r="A82" t="str">
            <v>TMS</v>
          </cell>
        </row>
      </sheetData>
      <sheetData sheetId="9">
        <row r="4">
          <cell r="Y4" t="str">
            <v>2023-24</v>
          </cell>
          <cell r="Z4" t="str">
            <v>2024-25</v>
          </cell>
          <cell r="AA4" t="str">
            <v>2025-26</v>
          </cell>
          <cell r="AB4" t="str">
            <v>2026-27</v>
          </cell>
          <cell r="AC4" t="str">
            <v>2027-28</v>
          </cell>
          <cell r="AD4" t="str">
            <v>2028-29</v>
          </cell>
          <cell r="AE4" t="str">
            <v>2029-30</v>
          </cell>
        </row>
        <row r="8">
          <cell r="A8" t="str">
            <v>TMS</v>
          </cell>
        </row>
        <row r="9">
          <cell r="A9" t="str">
            <v>TMS</v>
          </cell>
        </row>
        <row r="10">
          <cell r="A10" t="str">
            <v>TMS</v>
          </cell>
          <cell r="P10" t="str">
            <v xml:space="preserve">Flow monitoring at sewage treatment works; (WINEP/NEP) </v>
          </cell>
          <cell r="Y10">
            <v>0</v>
          </cell>
          <cell r="Z10">
            <v>0</v>
          </cell>
          <cell r="AA10">
            <v>0.34285180458561243</v>
          </cell>
          <cell r="AB10">
            <v>0.97905473631092521</v>
          </cell>
          <cell r="AC10">
            <v>0.97905473631092521</v>
          </cell>
          <cell r="AD10">
            <v>0.97905473631092521</v>
          </cell>
          <cell r="AE10">
            <v>1</v>
          </cell>
        </row>
        <row r="11">
          <cell r="A11" t="str">
            <v>TMS</v>
          </cell>
          <cell r="P11" t="str">
            <v>Continuous river water quality monitoring (CWQM)</v>
          </cell>
          <cell r="Y11">
            <v>0</v>
          </cell>
          <cell r="Z11">
            <v>0</v>
          </cell>
          <cell r="AA11">
            <v>0.20308062605450067</v>
          </cell>
          <cell r="AB11">
            <v>0.40508775011060005</v>
          </cell>
          <cell r="AC11">
            <v>0.60585534449507539</v>
          </cell>
          <cell r="AD11">
            <v>0.80514024546644314</v>
          </cell>
          <cell r="AE11">
            <v>0.99999999999999978</v>
          </cell>
        </row>
        <row r="12">
          <cell r="A12" t="str">
            <v>TMS</v>
          </cell>
          <cell r="P12" t="str">
            <v>MCERTs monitoring at emergency sewage pumping station overflows (WINEP/NEP)</v>
          </cell>
          <cell r="Y12">
            <v>0</v>
          </cell>
          <cell r="Z12">
            <v>0</v>
          </cell>
          <cell r="AA12">
            <v>0.40047727748254763</v>
          </cell>
          <cell r="AB12">
            <v>0.80061940030251266</v>
          </cell>
          <cell r="AC12">
            <v>0.90046274181150365</v>
          </cell>
          <cell r="AD12">
            <v>0.95026684801915939</v>
          </cell>
          <cell r="AE12">
            <v>0.99999999999999989</v>
          </cell>
        </row>
        <row r="13">
          <cell r="A13" t="str">
            <v>TMS</v>
          </cell>
        </row>
        <row r="14">
          <cell r="A14" t="str">
            <v>TMS</v>
          </cell>
          <cell r="P14" t="str">
            <v>Storm overflows</v>
          </cell>
          <cell r="Y14">
            <v>0</v>
          </cell>
          <cell r="Z14">
            <v>0</v>
          </cell>
          <cell r="AA14">
            <v>3.5866821389380611E-2</v>
          </cell>
          <cell r="AB14">
            <v>7.0432938442606008E-2</v>
          </cell>
          <cell r="AC14">
            <v>0.20694873014883575</v>
          </cell>
          <cell r="AD14">
            <v>0.48618084089750097</v>
          </cell>
          <cell r="AE14">
            <v>1</v>
          </cell>
        </row>
        <row r="15">
          <cell r="A15" t="str">
            <v>TMS</v>
          </cell>
          <cell r="P15" t="str">
            <v>Treatment for chemical removal (WINEP/NEP)</v>
          </cell>
          <cell r="Y15">
            <v>0</v>
          </cell>
          <cell r="Z15">
            <v>0</v>
          </cell>
          <cell r="AA15">
            <v>2.18969674085254E-3</v>
          </cell>
          <cell r="AB15">
            <v>3.6542154751624239E-3</v>
          </cell>
          <cell r="AC15">
            <v>0.10714534655913163</v>
          </cell>
          <cell r="AD15">
            <v>0.3629363653477119</v>
          </cell>
          <cell r="AE15">
            <v>1</v>
          </cell>
        </row>
        <row r="16">
          <cell r="A16" t="str">
            <v>TMS</v>
          </cell>
        </row>
        <row r="17">
          <cell r="A17" t="str">
            <v>TMS</v>
          </cell>
          <cell r="P17" t="str">
            <v xml:space="preserve">Treatment for total nitrogen removal (WINEP/NEP) </v>
          </cell>
          <cell r="Y17" t="e">
            <v>#DIV/0!</v>
          </cell>
          <cell r="Z17" t="e">
            <v>#DIV/0!</v>
          </cell>
          <cell r="AA17" t="e">
            <v>#DIV/0!</v>
          </cell>
          <cell r="AB17" t="e">
            <v>#DIV/0!</v>
          </cell>
          <cell r="AC17" t="e">
            <v>#DIV/0!</v>
          </cell>
          <cell r="AD17" t="e">
            <v>#DIV/0!</v>
          </cell>
          <cell r="AE17" t="e">
            <v>#DIV/0!</v>
          </cell>
        </row>
        <row r="18">
          <cell r="A18" t="str">
            <v>TMS</v>
          </cell>
        </row>
        <row r="19">
          <cell r="A19" t="str">
            <v>TMS</v>
          </cell>
          <cell r="P19" t="str">
            <v>P-removal</v>
          </cell>
          <cell r="Y19">
            <v>0</v>
          </cell>
          <cell r="Z19">
            <v>0</v>
          </cell>
          <cell r="AA19">
            <v>2.2116508437464689E-2</v>
          </cell>
          <cell r="AB19">
            <v>5.429535549379759E-2</v>
          </cell>
          <cell r="AC19">
            <v>0.19593371131913423</v>
          </cell>
          <cell r="AD19">
            <v>0.50261874756270175</v>
          </cell>
          <cell r="AE19">
            <v>1</v>
          </cell>
        </row>
        <row r="20">
          <cell r="A20" t="str">
            <v>TMS</v>
          </cell>
          <cell r="P20" t="str">
            <v>Nature based solutions for treatment for nutrients and/or sanitary determinands (WINEP/NEP)</v>
          </cell>
          <cell r="Y20">
            <v>0</v>
          </cell>
          <cell r="Z20">
            <v>0</v>
          </cell>
          <cell r="AA20">
            <v>4.9220646670819303E-2</v>
          </cell>
          <cell r="AB20">
            <v>0.20623178348117283</v>
          </cell>
          <cell r="AC20">
            <v>0.52461944092701573</v>
          </cell>
          <cell r="AD20">
            <v>0.97972840487966451</v>
          </cell>
          <cell r="AE20">
            <v>1.0000000000000002</v>
          </cell>
        </row>
        <row r="21">
          <cell r="A21" t="str">
            <v>TMS</v>
          </cell>
          <cell r="P21" t="str">
            <v>Treatment for tightening of sanitary parameters</v>
          </cell>
          <cell r="Y21">
            <v>0</v>
          </cell>
          <cell r="Z21">
            <v>0</v>
          </cell>
          <cell r="AA21">
            <v>0.4576995024468577</v>
          </cell>
          <cell r="AB21">
            <v>0.89240771372451355</v>
          </cell>
          <cell r="AC21">
            <v>0.90142013514794339</v>
          </cell>
          <cell r="AD21">
            <v>0.91142701975849272</v>
          </cell>
          <cell r="AE21">
            <v>1</v>
          </cell>
        </row>
        <row r="22">
          <cell r="A22" t="str">
            <v>TMS</v>
          </cell>
        </row>
        <row r="23">
          <cell r="A23" t="str">
            <v>TMS</v>
          </cell>
          <cell r="P23" t="str">
            <v>Catchment solutions - Catchment Nutrient Balancing (WINEP/NEP)</v>
          </cell>
          <cell r="Y23" t="e">
            <v>#DIV/0!</v>
          </cell>
          <cell r="Z23" t="e">
            <v>#DIV/0!</v>
          </cell>
          <cell r="AA23" t="e">
            <v>#DIV/0!</v>
          </cell>
          <cell r="AB23" t="e">
            <v>#DIV/0!</v>
          </cell>
          <cell r="AC23" t="e">
            <v>#DIV/0!</v>
          </cell>
          <cell r="AD23" t="e">
            <v>#DIV/0!</v>
          </cell>
          <cell r="AE23" t="e">
            <v>#DIV/0!</v>
          </cell>
        </row>
        <row r="24">
          <cell r="A24" t="str">
            <v>TMS</v>
          </cell>
          <cell r="P24" t="str">
            <v>Catchment solutions - Catchment Permitting (WINEP/NEP)</v>
          </cell>
          <cell r="Y24" t="e">
            <v>#DIV/0!</v>
          </cell>
          <cell r="Z24" t="e">
            <v>#DIV/0!</v>
          </cell>
          <cell r="AA24" t="e">
            <v>#DIV/0!</v>
          </cell>
          <cell r="AB24" t="e">
            <v>#DIV/0!</v>
          </cell>
          <cell r="AC24" t="e">
            <v>#DIV/0!</v>
          </cell>
          <cell r="AD24" t="e">
            <v>#DIV/0!</v>
          </cell>
          <cell r="AE24" t="e">
            <v>#DIV/0!</v>
          </cell>
        </row>
        <row r="25">
          <cell r="A25" t="str">
            <v>TMS</v>
          </cell>
        </row>
        <row r="26">
          <cell r="A26" t="str">
            <v>TMS</v>
          </cell>
          <cell r="P26" t="str">
            <v>Microbiological treatment - bathing waters, coastal and inland (WINEP/NEP)</v>
          </cell>
          <cell r="Y26">
            <v>0</v>
          </cell>
          <cell r="Z26">
            <v>0</v>
          </cell>
          <cell r="AA26">
            <v>0.19575470487919472</v>
          </cell>
          <cell r="AB26">
            <v>0.39130234811376285</v>
          </cell>
          <cell r="AC26">
            <v>0.59140854933095754</v>
          </cell>
          <cell r="AD26">
            <v>0.79585493665110407</v>
          </cell>
          <cell r="AE26">
            <v>1</v>
          </cell>
        </row>
        <row r="27">
          <cell r="A27" t="str">
            <v>TMS</v>
          </cell>
          <cell r="P27" t="str">
            <v>Septic tank replacements - treatment solution; (WINEP/NEP)</v>
          </cell>
          <cell r="Y27" t="e">
            <v>#DIV/0!</v>
          </cell>
          <cell r="Z27" t="e">
            <v>#DIV/0!</v>
          </cell>
          <cell r="AA27" t="e">
            <v>#DIV/0!</v>
          </cell>
          <cell r="AB27" t="e">
            <v>#DIV/0!</v>
          </cell>
          <cell r="AC27" t="e">
            <v>#DIV/0!</v>
          </cell>
          <cell r="AD27" t="e">
            <v>#DIV/0!</v>
          </cell>
          <cell r="AE27" t="e">
            <v>#DIV/0!</v>
          </cell>
        </row>
        <row r="28">
          <cell r="A28" t="str">
            <v>TMS</v>
          </cell>
        </row>
        <row r="29">
          <cell r="A29" t="str">
            <v>TMS</v>
          </cell>
          <cell r="P29" t="str">
            <v>25 year environment plan; (WINEP/NEP)</v>
          </cell>
          <cell r="Y29" t="e">
            <v>#DIV/0!</v>
          </cell>
          <cell r="Z29" t="e">
            <v>#DIV/0!</v>
          </cell>
          <cell r="AA29" t="e">
            <v>#DIV/0!</v>
          </cell>
          <cell r="AB29" t="e">
            <v>#DIV/0!</v>
          </cell>
          <cell r="AC29" t="e">
            <v>#DIV/0!</v>
          </cell>
          <cell r="AD29" t="e">
            <v>#DIV/0!</v>
          </cell>
          <cell r="AE29" t="e">
            <v>#DIV/0!</v>
          </cell>
        </row>
        <row r="30">
          <cell r="A30" t="str">
            <v>TMS</v>
          </cell>
          <cell r="P30" t="str">
            <v>WINEP Investigations (wastewater)</v>
          </cell>
          <cell r="Y30">
            <v>0</v>
          </cell>
          <cell r="Z30">
            <v>0</v>
          </cell>
          <cell r="AA30">
            <v>0.42525699880002338</v>
          </cell>
          <cell r="AB30">
            <v>0.81999872632330084</v>
          </cell>
          <cell r="AC30">
            <v>0.97512155723389871</v>
          </cell>
          <cell r="AD30">
            <v>0.99662635331149518</v>
          </cell>
          <cell r="AE30">
            <v>1</v>
          </cell>
        </row>
        <row r="31">
          <cell r="A31" t="str">
            <v>TMS</v>
          </cell>
        </row>
        <row r="32">
          <cell r="A32" t="str">
            <v>TMS</v>
          </cell>
        </row>
        <row r="33">
          <cell r="A33" t="str">
            <v>TMS</v>
          </cell>
        </row>
        <row r="34">
          <cell r="A34" t="str">
            <v>TMS</v>
          </cell>
        </row>
        <row r="35">
          <cell r="A35" t="str">
            <v>TMS</v>
          </cell>
          <cell r="P35" t="str">
            <v>Advanced WINEP</v>
          </cell>
          <cell r="Y35" t="e">
            <v>#DIV/0!</v>
          </cell>
          <cell r="Z35" t="e">
            <v>#DIV/0!</v>
          </cell>
          <cell r="AA35" t="e">
            <v>#DIV/0!</v>
          </cell>
          <cell r="AB35" t="e">
            <v>#DIV/0!</v>
          </cell>
          <cell r="AC35" t="e">
            <v>#DIV/0!</v>
          </cell>
          <cell r="AD35" t="e">
            <v>#DIV/0!</v>
          </cell>
          <cell r="AE35" t="e">
            <v>#DIV/0!</v>
          </cell>
        </row>
        <row r="36">
          <cell r="A36" t="str">
            <v>TMS</v>
          </cell>
          <cell r="P36" t="str">
            <v>Sludge storage -Tanks</v>
          </cell>
          <cell r="Y36" t="e">
            <v>#DIV/0!</v>
          </cell>
          <cell r="Z36" t="e">
            <v>#DIV/0!</v>
          </cell>
          <cell r="AA36" t="e">
            <v>#DIV/0!</v>
          </cell>
          <cell r="AB36" t="e">
            <v>#DIV/0!</v>
          </cell>
          <cell r="AC36" t="e">
            <v>#DIV/0!</v>
          </cell>
          <cell r="AD36" t="e">
            <v>#DIV/0!</v>
          </cell>
          <cell r="AE36" t="e">
            <v>#DIV/0!</v>
          </cell>
        </row>
        <row r="37">
          <cell r="A37" t="str">
            <v>TMS</v>
          </cell>
          <cell r="P37" t="str">
            <v>Sludge storage (cake pads)</v>
          </cell>
          <cell r="Y37" t="e">
            <v>#DIV/0!</v>
          </cell>
          <cell r="Z37" t="e">
            <v>#DIV/0!</v>
          </cell>
          <cell r="AA37" t="e">
            <v>#DIV/0!</v>
          </cell>
          <cell r="AB37" t="e">
            <v>#DIV/0!</v>
          </cell>
          <cell r="AC37" t="e">
            <v>#DIV/0!</v>
          </cell>
          <cell r="AD37" t="e">
            <v>#DIV/0!</v>
          </cell>
          <cell r="AE37" t="e">
            <v>#DIV/0!</v>
          </cell>
        </row>
        <row r="38">
          <cell r="A38" t="str">
            <v>TMS</v>
          </cell>
        </row>
        <row r="39">
          <cell r="A39" t="str">
            <v>TMS</v>
          </cell>
          <cell r="P39" t="str">
            <v xml:space="preserve">Sludge thickening and dewatering </v>
          </cell>
          <cell r="Y39" t="e">
            <v>#DIV/0!</v>
          </cell>
          <cell r="Z39" t="e">
            <v>#DIV/0!</v>
          </cell>
          <cell r="AA39" t="e">
            <v>#DIV/0!</v>
          </cell>
          <cell r="AB39" t="e">
            <v>#DIV/0!</v>
          </cell>
          <cell r="AC39" t="e">
            <v>#DIV/0!</v>
          </cell>
          <cell r="AD39" t="e">
            <v>#DIV/0!</v>
          </cell>
          <cell r="AE39" t="e">
            <v>#DIV/0!</v>
          </cell>
        </row>
        <row r="40">
          <cell r="A40" t="str">
            <v>TMS</v>
          </cell>
          <cell r="P40" t="str">
            <v>Sludge treatment (Other)</v>
          </cell>
          <cell r="Y40" t="e">
            <v>#DIV/0!</v>
          </cell>
          <cell r="Z40" t="e">
            <v>#DIV/0!</v>
          </cell>
          <cell r="AA40" t="e">
            <v>#DIV/0!</v>
          </cell>
          <cell r="AB40" t="e">
            <v>#DIV/0!</v>
          </cell>
          <cell r="AC40" t="e">
            <v>#DIV/0!</v>
          </cell>
          <cell r="AD40" t="e">
            <v>#DIV/0!</v>
          </cell>
          <cell r="AE40" t="e">
            <v>#DIV/0!</v>
          </cell>
        </row>
        <row r="41">
          <cell r="A41" t="str">
            <v>TMS</v>
          </cell>
        </row>
        <row r="42">
          <cell r="A42" t="str">
            <v>TMS</v>
          </cell>
          <cell r="P42" t="str">
            <v>Growth to Sewerage Treatment Works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0.29880880270610055</v>
          </cell>
          <cell r="AE42">
            <v>1</v>
          </cell>
        </row>
        <row r="43">
          <cell r="A43" t="str">
            <v>TMS</v>
          </cell>
          <cell r="P43" t="str">
            <v>Number of connected properties served by S101A schemes</v>
          </cell>
          <cell r="Y43">
            <v>0</v>
          </cell>
          <cell r="Z43">
            <v>0</v>
          </cell>
          <cell r="AA43">
            <v>0.14648186006567918</v>
          </cell>
          <cell r="AB43">
            <v>0.27661447681447054</v>
          </cell>
          <cell r="AC43">
            <v>0.54017092333800276</v>
          </cell>
          <cell r="AD43">
            <v>0.76427814134148941</v>
          </cell>
          <cell r="AE43">
            <v>1</v>
          </cell>
        </row>
        <row r="44">
          <cell r="A44" t="str">
            <v>TMS</v>
          </cell>
        </row>
        <row r="45">
          <cell r="A45" t="str">
            <v>TMS</v>
          </cell>
          <cell r="P45" t="str">
            <v>Climate change uplift</v>
          </cell>
          <cell r="Y45">
            <v>0</v>
          </cell>
          <cell r="Z45">
            <v>0</v>
          </cell>
          <cell r="AA45">
            <v>4.0206059825726934E-2</v>
          </cell>
          <cell r="AB45">
            <v>7.1316037860777906E-2</v>
          </cell>
          <cell r="AC45">
            <v>0.22769122990888868</v>
          </cell>
          <cell r="AD45">
            <v>0.48918606626534633</v>
          </cell>
          <cell r="AE45">
            <v>1</v>
          </cell>
        </row>
        <row r="46">
          <cell r="A46" t="str">
            <v>TMS</v>
          </cell>
        </row>
        <row r="47">
          <cell r="A47" t="str">
            <v>TMS</v>
          </cell>
        </row>
        <row r="48">
          <cell r="A48" t="str">
            <v>TMS</v>
          </cell>
          <cell r="P48" t="str">
            <v xml:space="preserve">Greenhouse gas reduction (net zero) </v>
          </cell>
          <cell r="Y48" t="e">
            <v>#DIV/0!</v>
          </cell>
          <cell r="Z48" t="e">
            <v>#DIV/0!</v>
          </cell>
          <cell r="AA48" t="e">
            <v>#DIV/0!</v>
          </cell>
          <cell r="AB48" t="e">
            <v>#DIV/0!</v>
          </cell>
          <cell r="AC48" t="e">
            <v>#DIV/0!</v>
          </cell>
          <cell r="AD48" t="e">
            <v>#DIV/0!</v>
          </cell>
          <cell r="AE48" t="e">
            <v>#DIV/0!</v>
          </cell>
        </row>
        <row r="49">
          <cell r="A49" t="str">
            <v>TMS</v>
          </cell>
        </row>
        <row r="50">
          <cell r="A50" t="str">
            <v>TMS</v>
          </cell>
          <cell r="P50" t="str">
            <v>Bioresources - IED and Reg changes</v>
          </cell>
          <cell r="Y50">
            <v>0</v>
          </cell>
          <cell r="Z50">
            <v>0</v>
          </cell>
          <cell r="AA50">
            <v>6.395840910628306E-2</v>
          </cell>
          <cell r="AB50">
            <v>0.12608728616807721</v>
          </cell>
          <cell r="AC50">
            <v>0.27831637879410076</v>
          </cell>
          <cell r="AD50">
            <v>0.52595880394390881</v>
          </cell>
          <cell r="AE50">
            <v>1</v>
          </cell>
        </row>
        <row r="51">
          <cell r="A51" t="str">
            <v>TMS</v>
          </cell>
          <cell r="P51" t="str">
            <v>PR19 WINEP Carryover actions</v>
          </cell>
          <cell r="Y51">
            <v>0</v>
          </cell>
          <cell r="Z51">
            <v>0</v>
          </cell>
          <cell r="AA51">
            <v>0.19999999999999998</v>
          </cell>
          <cell r="AB51">
            <v>0.39999999999999997</v>
          </cell>
          <cell r="AC51">
            <v>0.6</v>
          </cell>
          <cell r="AD51">
            <v>0.79999999999999993</v>
          </cell>
          <cell r="AE51">
            <v>0.99999999999999989</v>
          </cell>
        </row>
        <row r="52">
          <cell r="A52" t="str">
            <v>TMS</v>
          </cell>
          <cell r="P52" t="str">
            <v>PR19 Green recovery carryover</v>
          </cell>
          <cell r="Y52" t="e">
            <v>#DIV/0!</v>
          </cell>
          <cell r="Z52" t="e">
            <v>#DIV/0!</v>
          </cell>
          <cell r="AA52" t="e">
            <v>#DIV/0!</v>
          </cell>
          <cell r="AB52" t="e">
            <v>#DIV/0!</v>
          </cell>
          <cell r="AC52" t="e">
            <v>#DIV/0!</v>
          </cell>
          <cell r="AD52" t="e">
            <v>#DIV/0!</v>
          </cell>
          <cell r="AE52" t="e">
            <v>#DIV/0!</v>
          </cell>
        </row>
        <row r="53">
          <cell r="A53" t="str">
            <v>TMS</v>
          </cell>
          <cell r="P53" t="str">
            <v>Storm Overflow - Wetland</v>
          </cell>
          <cell r="Y53">
            <v>0</v>
          </cell>
          <cell r="Z53">
            <v>0</v>
          </cell>
          <cell r="AA53">
            <v>3.5866821389380611E-2</v>
          </cell>
          <cell r="AB53">
            <v>7.0432938442606008E-2</v>
          </cell>
          <cell r="AC53">
            <v>0.20694873014883575</v>
          </cell>
          <cell r="AD53">
            <v>0.48618084089750097</v>
          </cell>
          <cell r="AE53">
            <v>1</v>
          </cell>
        </row>
        <row r="54">
          <cell r="A54" t="str">
            <v>TMS</v>
          </cell>
          <cell r="P54" t="str">
            <v xml:space="preserve">Storm Overflow - Screens </v>
          </cell>
          <cell r="Y54">
            <v>0</v>
          </cell>
          <cell r="Z54">
            <v>0</v>
          </cell>
          <cell r="AA54">
            <v>3.5866821389380611E-2</v>
          </cell>
          <cell r="AB54">
            <v>7.0432938442606008E-2</v>
          </cell>
          <cell r="AC54">
            <v>0.20694873014883575</v>
          </cell>
          <cell r="AD54">
            <v>0.48618084089750097</v>
          </cell>
          <cell r="AE54">
            <v>1</v>
          </cell>
        </row>
        <row r="55">
          <cell r="A55" t="str">
            <v>TMS</v>
          </cell>
          <cell r="P55" t="str">
            <v>Flow to Full Treatment</v>
          </cell>
          <cell r="Y55">
            <v>0</v>
          </cell>
          <cell r="Z55">
            <v>0</v>
          </cell>
          <cell r="AA55">
            <v>3.5866821389380611E-2</v>
          </cell>
          <cell r="AB55">
            <v>7.0432938442606008E-2</v>
          </cell>
          <cell r="AC55">
            <v>0.20694873014883575</v>
          </cell>
          <cell r="AD55">
            <v>0.48618084089750097</v>
          </cell>
          <cell r="AE55">
            <v>1</v>
          </cell>
        </row>
        <row r="56">
          <cell r="A56" t="str">
            <v>TMS</v>
          </cell>
        </row>
        <row r="57">
          <cell r="A57" t="str">
            <v>TMS</v>
          </cell>
        </row>
      </sheetData>
      <sheetData sheetId="10">
        <row r="4">
          <cell r="Y4" t="str">
            <v>2023-24</v>
          </cell>
          <cell r="Z4" t="str">
            <v>2024-25</v>
          </cell>
          <cell r="AA4" t="str">
            <v>2025-26</v>
          </cell>
          <cell r="AB4" t="str">
            <v>2026-27</v>
          </cell>
          <cell r="AC4" t="str">
            <v>2027-28</v>
          </cell>
          <cell r="AD4" t="str">
            <v>2028-29</v>
          </cell>
          <cell r="AE4" t="str">
            <v>2029-30</v>
          </cell>
        </row>
        <row r="8">
          <cell r="A8" t="str">
            <v>TMS</v>
          </cell>
        </row>
        <row r="9">
          <cell r="A9" t="str">
            <v>TMS</v>
          </cell>
          <cell r="P9" t="str">
            <v>Biodiversity and Conservation hectares</v>
          </cell>
          <cell r="Y9">
            <v>0</v>
          </cell>
          <cell r="Z9">
            <v>0</v>
          </cell>
          <cell r="AA9">
            <v>0.20078900027656024</v>
          </cell>
          <cell r="AB9">
            <v>0.40131908538056116</v>
          </cell>
          <cell r="AC9">
            <v>0.60143074660793694</v>
          </cell>
          <cell r="AD9">
            <v>0.80093397599817062</v>
          </cell>
          <cell r="AE9">
            <v>1</v>
          </cell>
        </row>
        <row r="10">
          <cell r="A10" t="str">
            <v>TMS</v>
          </cell>
          <cell r="P10" t="str">
            <v>Biodiversity and Conservation kilometres</v>
          </cell>
          <cell r="Y10">
            <v>0</v>
          </cell>
          <cell r="Z10">
            <v>0</v>
          </cell>
          <cell r="AA10">
            <v>0.20078900027656024</v>
          </cell>
          <cell r="AB10">
            <v>0.40131908538056116</v>
          </cell>
          <cell r="AC10">
            <v>0.60143074660793694</v>
          </cell>
          <cell r="AD10">
            <v>0.80093397599817062</v>
          </cell>
          <cell r="AE10">
            <v>1</v>
          </cell>
        </row>
        <row r="11">
          <cell r="A11" t="str">
            <v>TMS</v>
          </cell>
        </row>
        <row r="12">
          <cell r="A12" t="str">
            <v>TMS</v>
          </cell>
        </row>
        <row r="13">
          <cell r="A13" t="str">
            <v>TMS</v>
          </cell>
          <cell r="P13" t="str">
            <v>Drinking Water Protected Areas</v>
          </cell>
          <cell r="Y13">
            <v>0</v>
          </cell>
          <cell r="Z13">
            <v>0</v>
          </cell>
          <cell r="AA13">
            <v>0.20079273366406306</v>
          </cell>
          <cell r="AB13">
            <v>0.4012946220604674</v>
          </cell>
          <cell r="AC13">
            <v>0.60141735711411604</v>
          </cell>
          <cell r="AD13">
            <v>0.80092872472254484</v>
          </cell>
          <cell r="AE13">
            <v>1</v>
          </cell>
        </row>
        <row r="14">
          <cell r="A14" t="str">
            <v>TMS</v>
          </cell>
          <cell r="P14" t="str">
            <v>Water Framework Directive interconnector</v>
          </cell>
          <cell r="Y14">
            <v>0</v>
          </cell>
          <cell r="Z14">
            <v>0</v>
          </cell>
          <cell r="AA14">
            <v>2.3349590904924552E-2</v>
          </cell>
          <cell r="AB14">
            <v>7.8605297533262328E-2</v>
          </cell>
          <cell r="AC14">
            <v>0.1861383511375837</v>
          </cell>
          <cell r="AD14">
            <v>0.37471153115686051</v>
          </cell>
          <cell r="AE14">
            <v>1</v>
          </cell>
        </row>
        <row r="15">
          <cell r="A15" t="str">
            <v>TMS</v>
          </cell>
        </row>
        <row r="16">
          <cell r="A16" t="str">
            <v>TMS</v>
          </cell>
        </row>
        <row r="17">
          <cell r="A17" t="str">
            <v>TMS</v>
          </cell>
          <cell r="P17" t="str">
            <v>Water WINEP/NEP Investigations</v>
          </cell>
          <cell r="Y17">
            <v>0</v>
          </cell>
          <cell r="Z17">
            <v>0</v>
          </cell>
          <cell r="AA17">
            <v>0.32078650580620638</v>
          </cell>
          <cell r="AB17">
            <v>0.66569209643802896</v>
          </cell>
          <cell r="AC17">
            <v>0.77997158085788509</v>
          </cell>
          <cell r="AD17">
            <v>0.89310233431071118</v>
          </cell>
          <cell r="AE17">
            <v>1</v>
          </cell>
        </row>
        <row r="18">
          <cell r="A18" t="str">
            <v>TMS</v>
          </cell>
        </row>
        <row r="19">
          <cell r="A19" t="str">
            <v>TMS</v>
          </cell>
          <cell r="P19" t="str">
            <v>Supply</v>
          </cell>
          <cell r="Y19">
            <v>0</v>
          </cell>
          <cell r="Z19">
            <v>0</v>
          </cell>
          <cell r="AA19">
            <v>9.3179002824443441E-2</v>
          </cell>
          <cell r="AB19">
            <v>0.21714732021587219</v>
          </cell>
          <cell r="AC19">
            <v>0.38468788672048215</v>
          </cell>
          <cell r="AD19">
            <v>0.58323235147701824</v>
          </cell>
          <cell r="AE19">
            <v>1</v>
          </cell>
        </row>
        <row r="20">
          <cell r="A20" t="str">
            <v>TMS</v>
          </cell>
          <cell r="P20" t="str">
            <v>Supply interconnectors</v>
          </cell>
          <cell r="Y20" t="e">
            <v>#DIV/0!</v>
          </cell>
          <cell r="Z20" t="e">
            <v>#DIV/0!</v>
          </cell>
          <cell r="AA20" t="e">
            <v>#DIV/0!</v>
          </cell>
          <cell r="AB20" t="e">
            <v>#DIV/0!</v>
          </cell>
          <cell r="AC20" t="e">
            <v>#DIV/0!</v>
          </cell>
          <cell r="AD20" t="e">
            <v>#DIV/0!</v>
          </cell>
          <cell r="AE20" t="e">
            <v>#DIV/0!</v>
          </cell>
        </row>
        <row r="21">
          <cell r="A21" t="str">
            <v>TMS</v>
          </cell>
        </row>
        <row r="22">
          <cell r="A22" t="str">
            <v>TMS</v>
          </cell>
          <cell r="P22" t="str">
            <v>Efficiency</v>
          </cell>
        </row>
        <row r="23">
          <cell r="A23" t="str">
            <v>TMS</v>
          </cell>
        </row>
        <row r="24">
          <cell r="A24" t="str">
            <v>TMS</v>
          </cell>
          <cell r="P24" t="str">
            <v>Metering</v>
          </cell>
          <cell r="Y24">
            <v>0</v>
          </cell>
          <cell r="Z24">
            <v>0</v>
          </cell>
          <cell r="AA24">
            <v>0.20942620966448935</v>
          </cell>
          <cell r="AB24">
            <v>0.40605144601735699</v>
          </cell>
          <cell r="AC24">
            <v>0.60348377667252651</v>
          </cell>
          <cell r="AD24">
            <v>0.80139311607031238</v>
          </cell>
          <cell r="AE24">
            <v>1</v>
          </cell>
        </row>
        <row r="25">
          <cell r="A25" t="str">
            <v>TMS</v>
          </cell>
        </row>
        <row r="26">
          <cell r="A26" t="str">
            <v>TMS</v>
          </cell>
          <cell r="P26" t="str">
            <v>Raw Water Deterioration and Taste, Odour and Colour</v>
          </cell>
          <cell r="Y26">
            <v>0</v>
          </cell>
          <cell r="Z26">
            <v>0</v>
          </cell>
          <cell r="AA26">
            <v>0.18792331772253398</v>
          </cell>
          <cell r="AB26">
            <v>0.46050652668516812</v>
          </cell>
          <cell r="AC26">
            <v>0.76216377441808603</v>
          </cell>
          <cell r="AD26">
            <v>0.93790015261288584</v>
          </cell>
          <cell r="AE26">
            <v>1.0000000000000002</v>
          </cell>
        </row>
        <row r="27">
          <cell r="A27" t="str">
            <v>TMS</v>
          </cell>
          <cell r="P27" t="str">
            <v>Lead</v>
          </cell>
          <cell r="Y27">
            <v>0</v>
          </cell>
          <cell r="Z27">
            <v>0</v>
          </cell>
          <cell r="AA27">
            <v>0.13642105692164819</v>
          </cell>
          <cell r="AB27">
            <v>0.34989407160571606</v>
          </cell>
          <cell r="AC27">
            <v>0.58035065090500171</v>
          </cell>
          <cell r="AD27">
            <v>0.80905150982713614</v>
          </cell>
          <cell r="AE27">
            <v>1</v>
          </cell>
        </row>
        <row r="28">
          <cell r="A28" t="str">
            <v>TMS</v>
          </cell>
          <cell r="P28" t="str">
            <v>Resilience Interconnector</v>
          </cell>
          <cell r="Y28" t="e">
            <v>#DIV/0!</v>
          </cell>
          <cell r="Z28" t="e">
            <v>#DIV/0!</v>
          </cell>
          <cell r="AA28" t="e">
            <v>#DIV/0!</v>
          </cell>
          <cell r="AB28" t="e">
            <v>#DIV/0!</v>
          </cell>
          <cell r="AC28" t="e">
            <v>#DIV/0!</v>
          </cell>
          <cell r="AD28" t="e">
            <v>#DIV/0!</v>
          </cell>
          <cell r="AE28" t="e">
            <v>#DIV/0!</v>
          </cell>
        </row>
        <row r="29">
          <cell r="A29" t="str">
            <v>TMS</v>
          </cell>
          <cell r="P29" t="str">
            <v xml:space="preserve">Resilience </v>
          </cell>
          <cell r="Y29">
            <v>0</v>
          </cell>
          <cell r="Z29">
            <v>0</v>
          </cell>
          <cell r="AA29">
            <v>0.12243506843213664</v>
          </cell>
          <cell r="AB29">
            <v>0.34597348750634216</v>
          </cell>
          <cell r="AC29">
            <v>0.56522856571090674</v>
          </cell>
          <cell r="AD29">
            <v>0.79195663171230946</v>
          </cell>
          <cell r="AE29">
            <v>0.99999999999999989</v>
          </cell>
        </row>
        <row r="30">
          <cell r="A30" t="str">
            <v>TMS</v>
          </cell>
          <cell r="P30" t="str">
            <v>SEMD</v>
          </cell>
          <cell r="Y30">
            <v>0</v>
          </cell>
          <cell r="Z30">
            <v>0</v>
          </cell>
          <cell r="AA30">
            <v>8.0974316037910166E-2</v>
          </cell>
          <cell r="AB30">
            <v>0.19627818947292874</v>
          </cell>
          <cell r="AC30">
            <v>0.3529787162295962</v>
          </cell>
          <cell r="AD30">
            <v>0.63482964621914362</v>
          </cell>
          <cell r="AE30">
            <v>1</v>
          </cell>
        </row>
        <row r="31">
          <cell r="A31" t="str">
            <v>TMS</v>
          </cell>
          <cell r="P31" t="str">
            <v>Cyber</v>
          </cell>
          <cell r="Y31">
            <v>0</v>
          </cell>
          <cell r="Z31">
            <v>0</v>
          </cell>
          <cell r="AA31">
            <v>0.23197047370378412</v>
          </cell>
          <cell r="AB31">
            <v>0.42639168918541803</v>
          </cell>
          <cell r="AC31">
            <v>0.60993310889203545</v>
          </cell>
          <cell r="AD31">
            <v>0.81173451634335003</v>
          </cell>
          <cell r="AE31">
            <v>1</v>
          </cell>
        </row>
        <row r="32">
          <cell r="A32" t="str">
            <v>TMS</v>
          </cell>
        </row>
        <row r="33">
          <cell r="A33" t="str">
            <v>TMS</v>
          </cell>
        </row>
        <row r="34">
          <cell r="A34" t="str">
            <v>TMS</v>
          </cell>
        </row>
        <row r="35">
          <cell r="A35" t="str">
            <v>TMS</v>
          </cell>
        </row>
        <row r="36">
          <cell r="A36" t="str">
            <v>TMS</v>
          </cell>
        </row>
        <row r="37">
          <cell r="A37" t="str">
            <v>TMS</v>
          </cell>
          <cell r="P37" t="str">
            <v>W Resilience CC Uplift</v>
          </cell>
          <cell r="Y37">
            <v>0</v>
          </cell>
          <cell r="Z37">
            <v>0</v>
          </cell>
          <cell r="AA37">
            <v>0.12243506843213664</v>
          </cell>
          <cell r="AB37">
            <v>0.34597348750634216</v>
          </cell>
          <cell r="AC37">
            <v>0.56522856571090674</v>
          </cell>
          <cell r="AD37">
            <v>0.79195663171230946</v>
          </cell>
          <cell r="AE37">
            <v>0.99999999999999989</v>
          </cell>
        </row>
        <row r="38">
          <cell r="A38" t="str">
            <v>TMS</v>
          </cell>
          <cell r="P38" t="str">
            <v>Water Framework Directive actions</v>
          </cell>
          <cell r="Y38">
            <v>0</v>
          </cell>
          <cell r="Z38">
            <v>0</v>
          </cell>
          <cell r="AA38">
            <v>2.3349590904924552E-2</v>
          </cell>
          <cell r="AB38">
            <v>7.8605297533262328E-2</v>
          </cell>
          <cell r="AC38">
            <v>0.1861383511375837</v>
          </cell>
          <cell r="AD38">
            <v>0.37471153115686051</v>
          </cell>
          <cell r="AE38">
            <v>1</v>
          </cell>
        </row>
        <row r="39">
          <cell r="A39" t="str">
            <v>TMS</v>
          </cell>
        </row>
        <row r="40">
          <cell r="A40" t="str">
            <v>TMS</v>
          </cell>
        </row>
        <row r="41">
          <cell r="A41" t="str">
            <v>TMS</v>
          </cell>
        </row>
      </sheetData>
      <sheetData sheetId="11" refreshError="1"/>
      <sheetData sheetId="12">
        <row r="2">
          <cell r="E2" t="str">
            <v>ANH</v>
          </cell>
          <cell r="F2" t="str">
            <v>SVE</v>
          </cell>
          <cell r="G2" t="str">
            <v>TMS</v>
          </cell>
          <cell r="H2" t="str">
            <v>SRN</v>
          </cell>
          <cell r="I2" t="str">
            <v>WSX</v>
          </cell>
          <cell r="J2" t="str">
            <v>SWB</v>
          </cell>
          <cell r="K2" t="str">
            <v>NES</v>
          </cell>
          <cell r="L2" t="str">
            <v>HDD</v>
          </cell>
          <cell r="M2" t="str">
            <v>WSH</v>
          </cell>
          <cell r="N2" t="str">
            <v>NWT</v>
          </cell>
          <cell r="O2" t="str">
            <v>YKY</v>
          </cell>
          <cell r="AU2" t="str">
            <v>ANH</v>
          </cell>
          <cell r="AV2" t="str">
            <v>SVE</v>
          </cell>
          <cell r="AW2" t="str">
            <v>TMS</v>
          </cell>
          <cell r="AX2" t="str">
            <v>SRN</v>
          </cell>
          <cell r="AY2" t="str">
            <v>WSX</v>
          </cell>
          <cell r="AZ2" t="str">
            <v>SWB</v>
          </cell>
          <cell r="BA2" t="str">
            <v>NES</v>
          </cell>
          <cell r="BB2" t="str">
            <v>HDD</v>
          </cell>
          <cell r="BC2" t="str">
            <v>WSH</v>
          </cell>
          <cell r="BD2" t="str">
            <v>NWT</v>
          </cell>
          <cell r="BE2" t="str">
            <v>YKY</v>
          </cell>
          <cell r="BF2" t="str">
            <v>AFW</v>
          </cell>
          <cell r="BG2" t="str">
            <v>BRL</v>
          </cell>
          <cell r="BH2" t="str">
            <v>PRT</v>
          </cell>
          <cell r="BI2" t="str">
            <v>SSC</v>
          </cell>
          <cell r="BJ2" t="str">
            <v>SEW</v>
          </cell>
          <cell r="BK2" t="str">
            <v>SES</v>
          </cell>
        </row>
        <row r="3">
          <cell r="D3" t="str">
            <v>PCDWW2a</v>
          </cell>
          <cell r="H3" t="str">
            <v>Y</v>
          </cell>
        </row>
        <row r="4">
          <cell r="D4" t="str">
            <v>PCDWW2a</v>
          </cell>
        </row>
        <row r="5">
          <cell r="D5" t="str">
            <v>PCDWW2b</v>
          </cell>
          <cell r="E5" t="str">
            <v>Y</v>
          </cell>
          <cell r="F5" t="str">
            <v>Y</v>
          </cell>
          <cell r="I5" t="str">
            <v>Y</v>
          </cell>
          <cell r="J5" t="str">
            <v>Y</v>
          </cell>
          <cell r="K5" t="str">
            <v>Y</v>
          </cell>
          <cell r="N5" t="str">
            <v>Y</v>
          </cell>
          <cell r="O5" t="str">
            <v>Y</v>
          </cell>
          <cell r="AR5" t="str">
            <v>PCDW1</v>
          </cell>
          <cell r="AT5" t="str">
            <v>Hectares of environmental improvement</v>
          </cell>
          <cell r="BD5" t="str">
            <v>Y</v>
          </cell>
          <cell r="BI5" t="str">
            <v>Y</v>
          </cell>
        </row>
        <row r="6">
          <cell r="D6" t="str">
            <v>PCDWW3</v>
          </cell>
          <cell r="E6" t="str">
            <v>Y</v>
          </cell>
          <cell r="F6" t="str">
            <v>Y</v>
          </cell>
          <cell r="G6" t="str">
            <v>Y</v>
          </cell>
          <cell r="H6" t="str">
            <v>Y</v>
          </cell>
          <cell r="I6" t="str">
            <v>Y</v>
          </cell>
          <cell r="J6" t="str">
            <v>Y</v>
          </cell>
          <cell r="K6" t="str">
            <v>Y</v>
          </cell>
          <cell r="L6" t="str">
            <v>Y</v>
          </cell>
          <cell r="M6" t="str">
            <v>Y</v>
          </cell>
          <cell r="N6" t="str">
            <v>Y</v>
          </cell>
          <cell r="O6" t="str">
            <v>Y</v>
          </cell>
          <cell r="AR6" t="str">
            <v>PCDW1</v>
          </cell>
          <cell r="AT6" t="str">
            <v>Kilometres of environmental improvement</v>
          </cell>
          <cell r="BI6" t="str">
            <v>Y</v>
          </cell>
        </row>
        <row r="7">
          <cell r="D7" t="str">
            <v>PCDWW5b</v>
          </cell>
          <cell r="G7" t="str">
            <v>Y</v>
          </cell>
          <cell r="H7" t="str">
            <v>Y</v>
          </cell>
          <cell r="I7" t="str">
            <v>Y</v>
          </cell>
          <cell r="M7" t="str">
            <v>Y</v>
          </cell>
          <cell r="AR7" t="str">
            <v>PCDW4</v>
          </cell>
          <cell r="AT7" t="str">
            <v>No Deterioration and Implementation actions</v>
          </cell>
          <cell r="BJ7" t="str">
            <v>Y</v>
          </cell>
        </row>
        <row r="8">
          <cell r="D8" t="str">
            <v>PCDWW6</v>
          </cell>
          <cell r="E8" t="str">
            <v>Y</v>
          </cell>
          <cell r="H8" t="str">
            <v>Y</v>
          </cell>
          <cell r="J8" t="str">
            <v>Y</v>
          </cell>
          <cell r="AR8" t="str">
            <v>PCDW5</v>
          </cell>
          <cell r="AT8" t="str">
            <v>Length of WFD interconnector</v>
          </cell>
          <cell r="AV8" t="str">
            <v>Y</v>
          </cell>
          <cell r="AW8" t="str">
            <v>Y</v>
          </cell>
          <cell r="BF8" t="str">
            <v>Y</v>
          </cell>
        </row>
        <row r="9">
          <cell r="D9" t="str">
            <v>PCDWW7</v>
          </cell>
          <cell r="F9" t="str">
            <v>Y</v>
          </cell>
          <cell r="G9" t="str">
            <v>Y</v>
          </cell>
          <cell r="AR9" t="str">
            <v>PCDW5</v>
          </cell>
          <cell r="AT9" t="str">
            <v>Other WFD actions</v>
          </cell>
          <cell r="AV9" t="str">
            <v>Y</v>
          </cell>
          <cell r="AW9" t="str">
            <v>Y</v>
          </cell>
          <cell r="BF9" t="str">
            <v>Y</v>
          </cell>
        </row>
        <row r="10">
          <cell r="D10" t="str">
            <v>PCDWW9</v>
          </cell>
          <cell r="E10" t="str">
            <v>Y</v>
          </cell>
          <cell r="H10" t="str">
            <v>Y</v>
          </cell>
          <cell r="I10" t="str">
            <v>Y</v>
          </cell>
          <cell r="AR10" t="str">
            <v>PCDW8</v>
          </cell>
          <cell r="AT10" t="str">
            <v>Water WINEP/NEP Investigations</v>
          </cell>
          <cell r="AU10" t="str">
            <v>Y</v>
          </cell>
          <cell r="AV10" t="str">
            <v>Y</v>
          </cell>
          <cell r="AW10" t="str">
            <v>Y</v>
          </cell>
          <cell r="AX10" t="str">
            <v>Y</v>
          </cell>
          <cell r="AY10" t="str">
            <v>Y</v>
          </cell>
          <cell r="AZ10" t="str">
            <v>Y</v>
          </cell>
          <cell r="BA10" t="str">
            <v>Y</v>
          </cell>
          <cell r="BB10" t="str">
            <v>Y</v>
          </cell>
          <cell r="BC10" t="str">
            <v>Y</v>
          </cell>
          <cell r="BD10" t="str">
            <v>Y</v>
          </cell>
          <cell r="BE10" t="str">
            <v>Y</v>
          </cell>
          <cell r="BF10" t="str">
            <v>Y</v>
          </cell>
          <cell r="BG10" t="str">
            <v>Y</v>
          </cell>
          <cell r="BH10" t="str">
            <v>Y</v>
          </cell>
          <cell r="BI10" t="str">
            <v>Y</v>
          </cell>
          <cell r="BJ10" t="str">
            <v>Y</v>
          </cell>
          <cell r="BK10" t="str">
            <v>Y</v>
          </cell>
        </row>
        <row r="11">
          <cell r="D11" t="str">
            <v>PCDWW11</v>
          </cell>
          <cell r="J11" t="str">
            <v>Y</v>
          </cell>
          <cell r="AR11" t="str">
            <v>PCDW14, PCDW13</v>
          </cell>
          <cell r="AT11" t="str">
            <v>Legal instruments</v>
          </cell>
          <cell r="AU11" t="str">
            <v>Y</v>
          </cell>
          <cell r="AV11" t="str">
            <v>Y</v>
          </cell>
          <cell r="AW11" t="str">
            <v>Y</v>
          </cell>
          <cell r="AX11" t="str">
            <v>Y</v>
          </cell>
          <cell r="AY11" t="str">
            <v>Y</v>
          </cell>
          <cell r="AZ11" t="str">
            <v>Y</v>
          </cell>
          <cell r="BA11" t="str">
            <v>Y</v>
          </cell>
          <cell r="BC11" t="str">
            <v>Y</v>
          </cell>
          <cell r="BD11" t="str">
            <v>Y</v>
          </cell>
          <cell r="BE11" t="str">
            <v>Y</v>
          </cell>
          <cell r="BF11" t="str">
            <v>Y</v>
          </cell>
          <cell r="BG11" t="str">
            <v>Y</v>
          </cell>
          <cell r="BH11" t="str">
            <v>Y</v>
          </cell>
          <cell r="BI11" t="str">
            <v>Y</v>
          </cell>
          <cell r="BJ11" t="str">
            <v>Y</v>
          </cell>
          <cell r="BK11" t="str">
            <v>Y</v>
          </cell>
        </row>
        <row r="12">
          <cell r="D12" t="str">
            <v>PCDWW13a</v>
          </cell>
          <cell r="K12" t="str">
            <v>Y</v>
          </cell>
          <cell r="AR12" t="str">
            <v>PCDW15</v>
          </cell>
          <cell r="AT12" t="str">
            <v>Lead communication pipes replaced/relined</v>
          </cell>
          <cell r="AU12" t="str">
            <v>Y</v>
          </cell>
          <cell r="AW12" t="str">
            <v>Y</v>
          </cell>
          <cell r="AX12" t="str">
            <v>Y</v>
          </cell>
          <cell r="AY12" t="str">
            <v>Y</v>
          </cell>
          <cell r="AZ12" t="str">
            <v>Y</v>
          </cell>
          <cell r="BA12" t="str">
            <v>Y</v>
          </cell>
          <cell r="BB12" t="str">
            <v>Y</v>
          </cell>
          <cell r="BD12" t="str">
            <v>Y</v>
          </cell>
          <cell r="BE12" t="str">
            <v>Y</v>
          </cell>
          <cell r="BG12" t="str">
            <v>Y</v>
          </cell>
          <cell r="BH12" t="str">
            <v>Y</v>
          </cell>
          <cell r="BI12" t="str">
            <v>Y</v>
          </cell>
          <cell r="BK12" t="str">
            <v>Y</v>
          </cell>
        </row>
        <row r="13">
          <cell r="D13" t="str">
            <v>PCDWW14</v>
          </cell>
          <cell r="E13" t="str">
            <v>Y</v>
          </cell>
          <cell r="AR13" t="str">
            <v>PCDW15</v>
          </cell>
          <cell r="AT13" t="str">
            <v>Lead external supply pipes replaced/relined - Non-schools</v>
          </cell>
          <cell r="AU13" t="str">
            <v>Y</v>
          </cell>
          <cell r="AW13" t="str">
            <v>Y</v>
          </cell>
          <cell r="AX13" t="str">
            <v>Y</v>
          </cell>
          <cell r="AY13" t="str">
            <v>Y</v>
          </cell>
          <cell r="AZ13" t="str">
            <v>Y</v>
          </cell>
          <cell r="BA13" t="str">
            <v>Y</v>
          </cell>
          <cell r="BB13" t="str">
            <v>Y</v>
          </cell>
          <cell r="BD13" t="str">
            <v>Y</v>
          </cell>
          <cell r="BE13" t="str">
            <v>Y</v>
          </cell>
          <cell r="BG13" t="str">
            <v>Y</v>
          </cell>
          <cell r="BH13" t="str">
            <v>Y</v>
          </cell>
          <cell r="BI13" t="str">
            <v>Y</v>
          </cell>
          <cell r="BK13" t="str">
            <v>Y</v>
          </cell>
        </row>
        <row r="14">
          <cell r="D14" t="str">
            <v>PCDWW15</v>
          </cell>
          <cell r="L14" t="str">
            <v>Y</v>
          </cell>
          <cell r="AR14" t="str">
            <v>PCDW15</v>
          </cell>
          <cell r="AT14" t="str">
            <v>Lead external supply pipes replaced/relined - Schools</v>
          </cell>
          <cell r="AU14" t="str">
            <v>Y</v>
          </cell>
          <cell r="AW14" t="str">
            <v>Y</v>
          </cell>
          <cell r="AX14" t="str">
            <v>Y</v>
          </cell>
          <cell r="AY14" t="str">
            <v>Y</v>
          </cell>
          <cell r="AZ14" t="str">
            <v>Y</v>
          </cell>
          <cell r="BA14" t="str">
            <v>Y</v>
          </cell>
          <cell r="BB14" t="str">
            <v>Y</v>
          </cell>
          <cell r="BD14" t="str">
            <v>Y</v>
          </cell>
          <cell r="BE14" t="str">
            <v>Y</v>
          </cell>
          <cell r="BG14" t="str">
            <v>Y</v>
          </cell>
          <cell r="BH14" t="str">
            <v>Y</v>
          </cell>
          <cell r="BI14" t="str">
            <v>Y</v>
          </cell>
          <cell r="BK14" t="str">
            <v>Y</v>
          </cell>
        </row>
        <row r="15">
          <cell r="D15" t="str">
            <v>PCDWW17</v>
          </cell>
          <cell r="K15" t="str">
            <v>Y</v>
          </cell>
          <cell r="AR15" t="str">
            <v>PCDW15</v>
          </cell>
          <cell r="AT15" t="str">
            <v>Lead internal supply pipes replaced/relined - Non-schools</v>
          </cell>
          <cell r="AU15" t="str">
            <v>Y</v>
          </cell>
          <cell r="AW15" t="str">
            <v>Y</v>
          </cell>
          <cell r="AX15" t="str">
            <v>Y</v>
          </cell>
          <cell r="AY15" t="str">
            <v>Y</v>
          </cell>
          <cell r="AZ15" t="str">
            <v>Y</v>
          </cell>
          <cell r="BA15" t="str">
            <v>Y</v>
          </cell>
          <cell r="BB15" t="str">
            <v>Y</v>
          </cell>
          <cell r="BD15" t="str">
            <v>Y</v>
          </cell>
          <cell r="BE15" t="str">
            <v>Y</v>
          </cell>
          <cell r="BG15" t="str">
            <v>Y</v>
          </cell>
          <cell r="BH15" t="str">
            <v>Y</v>
          </cell>
          <cell r="BI15" t="str">
            <v>Y</v>
          </cell>
          <cell r="BK15" t="str">
            <v>Y</v>
          </cell>
        </row>
        <row r="16">
          <cell r="D16" t="str">
            <v>PCDWW18</v>
          </cell>
          <cell r="E16" t="str">
            <v>Y</v>
          </cell>
          <cell r="F16" t="str">
            <v>Y</v>
          </cell>
          <cell r="G16" t="str">
            <v>Y</v>
          </cell>
          <cell r="H16" t="str">
            <v>Y</v>
          </cell>
          <cell r="I16" t="str">
            <v>Y</v>
          </cell>
          <cell r="J16" t="str">
            <v>Y</v>
          </cell>
          <cell r="K16" t="str">
            <v>Y</v>
          </cell>
          <cell r="L16" t="str">
            <v>Y</v>
          </cell>
          <cell r="M16" t="str">
            <v>Y</v>
          </cell>
          <cell r="N16" t="str">
            <v>Y</v>
          </cell>
          <cell r="O16" t="str">
            <v>Y</v>
          </cell>
          <cell r="AR16" t="str">
            <v>PCDW15</v>
          </cell>
          <cell r="AT16" t="str">
            <v>Lead internal supply pipes replaced/relined - Schools</v>
          </cell>
          <cell r="AU16" t="str">
            <v>Y</v>
          </cell>
          <cell r="AW16" t="str">
            <v>Y</v>
          </cell>
          <cell r="AX16" t="str">
            <v>Y</v>
          </cell>
          <cell r="AY16" t="str">
            <v>Y</v>
          </cell>
          <cell r="AZ16" t="str">
            <v>Y</v>
          </cell>
          <cell r="BA16" t="str">
            <v>Y</v>
          </cell>
          <cell r="BB16" t="str">
            <v>Y</v>
          </cell>
          <cell r="BD16" t="str">
            <v>Y</v>
          </cell>
          <cell r="BE16" t="str">
            <v>Y</v>
          </cell>
          <cell r="BG16" t="str">
            <v>Y</v>
          </cell>
          <cell r="BH16" t="str">
            <v>Y</v>
          </cell>
          <cell r="BI16" t="str">
            <v>Y</v>
          </cell>
          <cell r="BK16" t="str">
            <v>Y</v>
          </cell>
        </row>
        <row r="17">
          <cell r="D17" t="str">
            <v>PCDWW23a</v>
          </cell>
          <cell r="E17" t="str">
            <v>Y</v>
          </cell>
          <cell r="AR17" t="str">
            <v>PCDWW32</v>
          </cell>
          <cell r="AT17" t="str">
            <v>Spend on scheme as a % of allowance</v>
          </cell>
          <cell r="AU17" t="str">
            <v>Y</v>
          </cell>
          <cell r="AV17" t="str">
            <v>Y</v>
          </cell>
          <cell r="AW17" t="str">
            <v>Y</v>
          </cell>
          <cell r="AX17" t="str">
            <v>Y</v>
          </cell>
          <cell r="AY17" t="str">
            <v>Y</v>
          </cell>
          <cell r="BA17" t="str">
            <v>Y</v>
          </cell>
          <cell r="BB17" t="str">
            <v>Y</v>
          </cell>
          <cell r="BC17" t="str">
            <v>Y</v>
          </cell>
          <cell r="BD17" t="str">
            <v>Y</v>
          </cell>
          <cell r="BE17" t="str">
            <v>Y</v>
          </cell>
          <cell r="BF17" t="str">
            <v>Y</v>
          </cell>
          <cell r="BH17" t="str">
            <v>Y</v>
          </cell>
          <cell r="BI17" t="str">
            <v>Y</v>
          </cell>
          <cell r="BK17" t="str">
            <v>Y</v>
          </cell>
        </row>
        <row r="18">
          <cell r="D18" t="str">
            <v>PCDWW23b</v>
          </cell>
          <cell r="N18" t="str">
            <v>Y</v>
          </cell>
          <cell r="AR18" t="str">
            <v>PCDW12</v>
          </cell>
          <cell r="AT18" t="str">
            <v>New installations</v>
          </cell>
          <cell r="AU18" t="str">
            <v>Y</v>
          </cell>
          <cell r="AV18" t="str">
            <v>Y</v>
          </cell>
          <cell r="AW18" t="str">
            <v>Y</v>
          </cell>
          <cell r="AX18" t="str">
            <v>Y</v>
          </cell>
          <cell r="AY18" t="str">
            <v>Y</v>
          </cell>
          <cell r="AZ18" t="str">
            <v>Y</v>
          </cell>
          <cell r="BA18" t="str">
            <v>Y</v>
          </cell>
          <cell r="BB18" t="str">
            <v>Y</v>
          </cell>
          <cell r="BC18" t="str">
            <v>Y</v>
          </cell>
          <cell r="BD18" t="str">
            <v>Y</v>
          </cell>
          <cell r="BE18" t="str">
            <v>Y</v>
          </cell>
          <cell r="BF18" t="str">
            <v>Y</v>
          </cell>
          <cell r="BG18" t="str">
            <v>Y</v>
          </cell>
          <cell r="BH18" t="str">
            <v>Y</v>
          </cell>
          <cell r="BI18" t="str">
            <v>Y</v>
          </cell>
          <cell r="BJ18" t="str">
            <v>Y</v>
          </cell>
          <cell r="BK18" t="str">
            <v>Y</v>
          </cell>
        </row>
        <row r="19">
          <cell r="D19" t="str">
            <v>PCDWW24a</v>
          </cell>
          <cell r="M19" t="str">
            <v>Y</v>
          </cell>
          <cell r="AR19" t="str">
            <v>PCDW12</v>
          </cell>
          <cell r="AT19" t="str">
            <v>Household meter upgrades</v>
          </cell>
          <cell r="AU19" t="str">
            <v>Y</v>
          </cell>
          <cell r="AV19" t="str">
            <v>Y</v>
          </cell>
          <cell r="AW19" t="str">
            <v>Y</v>
          </cell>
          <cell r="AX19" t="str">
            <v>Y</v>
          </cell>
          <cell r="AY19" t="str">
            <v>Y</v>
          </cell>
          <cell r="AZ19" t="str">
            <v>Y</v>
          </cell>
          <cell r="BA19" t="str">
            <v>Y</v>
          </cell>
          <cell r="BB19" t="str">
            <v>Y</v>
          </cell>
          <cell r="BC19" t="str">
            <v>Y</v>
          </cell>
          <cell r="BD19" t="str">
            <v>Y</v>
          </cell>
          <cell r="BE19" t="str">
            <v>Y</v>
          </cell>
          <cell r="BF19" t="str">
            <v>Y</v>
          </cell>
          <cell r="BG19" t="str">
            <v>Y</v>
          </cell>
          <cell r="BH19" t="str">
            <v>Y</v>
          </cell>
          <cell r="BI19" t="str">
            <v>Y</v>
          </cell>
          <cell r="BJ19" t="str">
            <v>Y</v>
          </cell>
          <cell r="BK19" t="str">
            <v>Y</v>
          </cell>
        </row>
        <row r="20">
          <cell r="D20" t="str">
            <v>PCDWW24b</v>
          </cell>
          <cell r="E20" t="str">
            <v>Y</v>
          </cell>
          <cell r="H20" t="str">
            <v>Y</v>
          </cell>
          <cell r="I20" t="str">
            <v>Y</v>
          </cell>
          <cell r="K20" t="str">
            <v>Y</v>
          </cell>
          <cell r="O20" t="str">
            <v>Y</v>
          </cell>
          <cell r="AR20" t="str">
            <v>PCDW12</v>
          </cell>
          <cell r="AT20" t="str">
            <v>Non household meter upgrades</v>
          </cell>
          <cell r="AU20" t="str">
            <v>Y</v>
          </cell>
          <cell r="AV20" t="str">
            <v>Y</v>
          </cell>
          <cell r="AW20" t="str">
            <v>Y</v>
          </cell>
          <cell r="AX20" t="str">
            <v>Y</v>
          </cell>
          <cell r="AY20" t="str">
            <v>Y</v>
          </cell>
          <cell r="AZ20" t="str">
            <v>Y</v>
          </cell>
          <cell r="BA20" t="str">
            <v>Y</v>
          </cell>
          <cell r="BB20" t="str">
            <v>Y</v>
          </cell>
          <cell r="BC20" t="str">
            <v>Y</v>
          </cell>
          <cell r="BD20" t="str">
            <v>Y</v>
          </cell>
          <cell r="BE20" t="str">
            <v>Y</v>
          </cell>
          <cell r="BF20" t="str">
            <v>Y</v>
          </cell>
          <cell r="BG20" t="str">
            <v>Y</v>
          </cell>
          <cell r="BH20" t="str">
            <v>Y</v>
          </cell>
          <cell r="BI20" t="str">
            <v>Y</v>
          </cell>
          <cell r="BJ20" t="str">
            <v>Y</v>
          </cell>
          <cell r="BK20" t="str">
            <v>Y</v>
          </cell>
        </row>
        <row r="21">
          <cell r="D21" t="str">
            <v>PCDWW25a</v>
          </cell>
          <cell r="J21" t="str">
            <v>Y</v>
          </cell>
          <cell r="AR21" t="str">
            <v>PCDW12</v>
          </cell>
          <cell r="AT21" t="str">
            <v>Large bulk meters</v>
          </cell>
          <cell r="AW21" t="str">
            <v>Y</v>
          </cell>
        </row>
        <row r="22">
          <cell r="D22" t="str">
            <v>PCDWW25b</v>
          </cell>
          <cell r="F22" t="str">
            <v>Y</v>
          </cell>
          <cell r="AR22" t="str">
            <v>PCDW12</v>
          </cell>
          <cell r="AT22" t="str">
            <v>Small bulk meters</v>
          </cell>
          <cell r="AW22" t="str">
            <v>Y</v>
          </cell>
        </row>
        <row r="23">
          <cell r="D23" t="str">
            <v>PCDWW25b</v>
          </cell>
          <cell r="F23" t="str">
            <v>Y</v>
          </cell>
          <cell r="AR23" t="str">
            <v>PCDW12</v>
          </cell>
          <cell r="AT23" t="str">
            <v>Meter Replacements</v>
          </cell>
          <cell r="AU23" t="str">
            <v>Y</v>
          </cell>
          <cell r="AV23" t="str">
            <v>Y</v>
          </cell>
          <cell r="AW23" t="str">
            <v>Y</v>
          </cell>
          <cell r="AX23" t="str">
            <v>Y</v>
          </cell>
          <cell r="AY23" t="str">
            <v>Y</v>
          </cell>
          <cell r="AZ23" t="str">
            <v>Y</v>
          </cell>
          <cell r="BA23" t="str">
            <v>Y</v>
          </cell>
          <cell r="BB23" t="str">
            <v>Y</v>
          </cell>
          <cell r="BC23" t="str">
            <v>Y</v>
          </cell>
          <cell r="BD23" t="str">
            <v>Y</v>
          </cell>
          <cell r="BE23" t="str">
            <v>Y</v>
          </cell>
          <cell r="BF23" t="str">
            <v>Y</v>
          </cell>
          <cell r="BG23" t="str">
            <v>Y</v>
          </cell>
          <cell r="BH23" t="str">
            <v>Y</v>
          </cell>
          <cell r="BI23" t="str">
            <v>Y</v>
          </cell>
          <cell r="BJ23" t="str">
            <v>Y</v>
          </cell>
          <cell r="BK23" t="str">
            <v>Y</v>
          </cell>
        </row>
        <row r="24">
          <cell r="D24" t="str">
            <v>PCDWW30</v>
          </cell>
          <cell r="E24" t="str">
            <v>Y</v>
          </cell>
          <cell r="F24" t="str">
            <v>Y</v>
          </cell>
          <cell r="G24" t="str">
            <v>Y</v>
          </cell>
          <cell r="H24" t="str">
            <v>Y</v>
          </cell>
          <cell r="I24" t="str">
            <v>Y</v>
          </cell>
          <cell r="J24" t="str">
            <v>Y</v>
          </cell>
          <cell r="M24" t="str">
            <v>Y</v>
          </cell>
          <cell r="N24" t="str">
            <v>Y</v>
          </cell>
          <cell r="O24" t="str">
            <v>Y</v>
          </cell>
          <cell r="AR24" t="str">
            <v>PCDW12</v>
          </cell>
          <cell r="AT24" t="str">
            <v>Connected meters</v>
          </cell>
          <cell r="AU24" t="str">
            <v>Y</v>
          </cell>
          <cell r="AV24" t="str">
            <v>Y</v>
          </cell>
          <cell r="AW24" t="str">
            <v>Y</v>
          </cell>
          <cell r="AX24" t="str">
            <v>Y</v>
          </cell>
          <cell r="AY24" t="str">
            <v>Y</v>
          </cell>
          <cell r="AZ24" t="str">
            <v>Y</v>
          </cell>
          <cell r="BA24" t="str">
            <v>Y</v>
          </cell>
          <cell r="BB24" t="str">
            <v>Y</v>
          </cell>
          <cell r="BC24" t="str">
            <v>Y</v>
          </cell>
          <cell r="BD24" t="str">
            <v>Y</v>
          </cell>
          <cell r="BE24" t="str">
            <v>Y</v>
          </cell>
          <cell r="BF24" t="str">
            <v>Y</v>
          </cell>
          <cell r="BG24" t="str">
            <v>Y</v>
          </cell>
          <cell r="BH24" t="str">
            <v>Y</v>
          </cell>
          <cell r="BI24" t="str">
            <v>Y</v>
          </cell>
          <cell r="BJ24" t="str">
            <v>Y</v>
          </cell>
          <cell r="BK24" t="str">
            <v>Y</v>
          </cell>
        </row>
        <row r="25">
          <cell r="D25" t="str">
            <v>PCDWW32</v>
          </cell>
          <cell r="E25" t="str">
            <v>Y</v>
          </cell>
          <cell r="F25" t="str">
            <v>Y</v>
          </cell>
          <cell r="G25" t="str">
            <v>Y</v>
          </cell>
          <cell r="H25" t="str">
            <v>Y</v>
          </cell>
          <cell r="I25" t="str">
            <v>Y</v>
          </cell>
          <cell r="K25" t="str">
            <v>Y</v>
          </cell>
          <cell r="L25" t="str">
            <v>Y</v>
          </cell>
          <cell r="M25" t="str">
            <v>Y</v>
          </cell>
          <cell r="N25" t="str">
            <v>Y</v>
          </cell>
          <cell r="O25" t="str">
            <v>Y</v>
          </cell>
          <cell r="AR25" t="str">
            <v>PCDW11a</v>
          </cell>
          <cell r="AT25" t="str">
            <v>WAFU Benefit [Base Overlap Schemes]</v>
          </cell>
          <cell r="AU25" t="str">
            <v>Y</v>
          </cell>
          <cell r="AV25" t="str">
            <v>Y</v>
          </cell>
          <cell r="AW25" t="str">
            <v>Y</v>
          </cell>
          <cell r="AX25" t="str">
            <v>Y</v>
          </cell>
          <cell r="AZ25" t="str">
            <v>Y</v>
          </cell>
          <cell r="BA25" t="str">
            <v>Y</v>
          </cell>
          <cell r="BE25" t="str">
            <v>Y</v>
          </cell>
          <cell r="BF25" t="str">
            <v>Y</v>
          </cell>
          <cell r="BI25" t="str">
            <v>Y</v>
          </cell>
        </row>
        <row r="26">
          <cell r="D26" t="str">
            <v>PCDWW32b</v>
          </cell>
          <cell r="N26" t="str">
            <v>Y</v>
          </cell>
          <cell r="AR26" t="str">
            <v>PCDW11a</v>
          </cell>
          <cell r="AT26" t="str">
            <v>WAFU Benefit [Medium]</v>
          </cell>
          <cell r="AU26" t="str">
            <v>Y</v>
          </cell>
          <cell r="AV26" t="str">
            <v>Y</v>
          </cell>
          <cell r="AW26" t="str">
            <v>Y</v>
          </cell>
          <cell r="AX26" t="str">
            <v>Y</v>
          </cell>
          <cell r="AZ26" t="str">
            <v>Y</v>
          </cell>
          <cell r="BA26" t="str">
            <v>Y</v>
          </cell>
          <cell r="BE26" t="str">
            <v>Y</v>
          </cell>
          <cell r="BF26" t="str">
            <v>Y</v>
          </cell>
          <cell r="BI26" t="str">
            <v>Y</v>
          </cell>
        </row>
        <row r="27">
          <cell r="D27" t="str">
            <v>PCDWW32d</v>
          </cell>
          <cell r="H27" t="str">
            <v>Y</v>
          </cell>
          <cell r="AR27" t="str">
            <v>PCDW11a</v>
          </cell>
          <cell r="AT27" t="str">
            <v>WAFU Benefit [Low]</v>
          </cell>
          <cell r="AU27" t="str">
            <v>Y</v>
          </cell>
          <cell r="AV27" t="str">
            <v>Y</v>
          </cell>
          <cell r="AW27" t="str">
            <v>Y</v>
          </cell>
          <cell r="AX27" t="str">
            <v>Y</v>
          </cell>
          <cell r="AZ27" t="str">
            <v>Y</v>
          </cell>
          <cell r="BA27" t="str">
            <v>Y</v>
          </cell>
          <cell r="BE27" t="str">
            <v>Y</v>
          </cell>
          <cell r="BF27" t="str">
            <v>Y</v>
          </cell>
          <cell r="BI27" t="str">
            <v>Y</v>
          </cell>
        </row>
        <row r="28">
          <cell r="D28" t="str">
            <v>PCDWW32e</v>
          </cell>
          <cell r="F28" t="str">
            <v>Y</v>
          </cell>
          <cell r="AR28" t="str">
            <v>PCDW11a</v>
          </cell>
          <cell r="AT28" t="str">
            <v>WAFU Benefit [Very Low]</v>
          </cell>
          <cell r="AU28" t="str">
            <v>Y</v>
          </cell>
          <cell r="AV28" t="str">
            <v>Y</v>
          </cell>
          <cell r="AW28" t="str">
            <v>Y</v>
          </cell>
          <cell r="AX28" t="str">
            <v>Y</v>
          </cell>
          <cell r="AZ28" t="str">
            <v>Y</v>
          </cell>
          <cell r="BA28" t="str">
            <v>Y</v>
          </cell>
          <cell r="BE28" t="str">
            <v>Y</v>
          </cell>
          <cell r="BF28" t="str">
            <v>Y</v>
          </cell>
          <cell r="BI28" t="str">
            <v>Y</v>
          </cell>
        </row>
        <row r="29">
          <cell r="D29" t="str">
            <v>PCDWW32f</v>
          </cell>
          <cell r="N29" t="str">
            <v>Y</v>
          </cell>
          <cell r="AR29" t="str">
            <v>PCDW11a</v>
          </cell>
          <cell r="AT29" t="str">
            <v>WAFU Benefit [Total]</v>
          </cell>
          <cell r="AU29" t="str">
            <v>Y</v>
          </cell>
          <cell r="AV29" t="str">
            <v>Y</v>
          </cell>
          <cell r="AW29" t="str">
            <v>Y</v>
          </cell>
          <cell r="AX29" t="str">
            <v>Y</v>
          </cell>
          <cell r="AZ29" t="str">
            <v>Y</v>
          </cell>
          <cell r="BA29" t="str">
            <v>Y</v>
          </cell>
          <cell r="BE29" t="str">
            <v>Y</v>
          </cell>
          <cell r="BF29" t="str">
            <v>Y</v>
          </cell>
          <cell r="BI29" t="str">
            <v>Y</v>
          </cell>
        </row>
        <row r="30">
          <cell r="D30" t="str">
            <v>PCDWW32g</v>
          </cell>
          <cell r="K30" t="str">
            <v>Y</v>
          </cell>
          <cell r="AR30" t="str">
            <v>PCDW11b</v>
          </cell>
          <cell r="AT30" t="str">
            <v>WAFU Benefit</v>
          </cell>
          <cell r="AU30" t="str">
            <v>Y</v>
          </cell>
          <cell r="AV30" t="str">
            <v>Y</v>
          </cell>
          <cell r="AX30" t="str">
            <v>Y</v>
          </cell>
          <cell r="AZ30" t="str">
            <v>Y</v>
          </cell>
          <cell r="BA30" t="str">
            <v>Y</v>
          </cell>
          <cell r="BC30" t="str">
            <v>Y</v>
          </cell>
          <cell r="BF30" t="str">
            <v>Y</v>
          </cell>
        </row>
        <row r="31">
          <cell r="D31" t="str">
            <v>PCDWW29</v>
          </cell>
          <cell r="J31" t="str">
            <v>Y</v>
          </cell>
          <cell r="AR31" t="str">
            <v>PCDW11b</v>
          </cell>
          <cell r="AT31" t="str">
            <v xml:space="preserve">Pipeline length </v>
          </cell>
          <cell r="AU31" t="str">
            <v>Y</v>
          </cell>
          <cell r="AV31" t="str">
            <v>Y</v>
          </cell>
          <cell r="AX31" t="str">
            <v>Y</v>
          </cell>
          <cell r="AZ31" t="str">
            <v>Y</v>
          </cell>
          <cell r="BA31" t="str">
            <v>Y</v>
          </cell>
          <cell r="BC31" t="str">
            <v>Y</v>
          </cell>
          <cell r="BF31" t="str">
            <v>Y</v>
          </cell>
        </row>
        <row r="32">
          <cell r="D32" t="str">
            <v>PCDWW36</v>
          </cell>
          <cell r="N32" t="str">
            <v>Y</v>
          </cell>
          <cell r="AR32" t="str">
            <v>PCDW9</v>
          </cell>
          <cell r="AT32" t="str">
            <v>Water demand savings (benefit)</v>
          </cell>
          <cell r="AY32" t="str">
            <v>Y</v>
          </cell>
          <cell r="AZ32" t="str">
            <v>Y</v>
          </cell>
          <cell r="BF32" t="str">
            <v>Y</v>
          </cell>
          <cell r="BH32" t="str">
            <v>Y</v>
          </cell>
          <cell r="BJ32" t="str">
            <v>Y</v>
          </cell>
        </row>
        <row r="33">
          <cell r="D33" t="str">
            <v>PCDWW36</v>
          </cell>
          <cell r="N33" t="str">
            <v>Y</v>
          </cell>
          <cell r="AR33" t="str">
            <v>PCDW16b</v>
          </cell>
          <cell r="AT33" t="str">
            <v>Length of resilience interconnector</v>
          </cell>
          <cell r="AU33" t="str">
            <v>Y</v>
          </cell>
          <cell r="AV33" t="str">
            <v>Y</v>
          </cell>
          <cell r="AZ33" t="str">
            <v>Y</v>
          </cell>
          <cell r="BC33" t="str">
            <v>Y</v>
          </cell>
          <cell r="BI33" t="str">
            <v>Y</v>
          </cell>
          <cell r="BJ33" t="str">
            <v>Y</v>
          </cell>
        </row>
        <row r="34">
          <cell r="D34" t="str">
            <v>PCDWW5</v>
          </cell>
          <cell r="E34" t="str">
            <v>Y</v>
          </cell>
          <cell r="F34" t="str">
            <v>Y</v>
          </cell>
          <cell r="G34" t="str">
            <v>Y</v>
          </cell>
          <cell r="H34" t="str">
            <v>Y</v>
          </cell>
          <cell r="I34" t="str">
            <v>Y</v>
          </cell>
          <cell r="J34" t="str">
            <v>Y</v>
          </cell>
          <cell r="K34" t="str">
            <v>Y</v>
          </cell>
          <cell r="L34" t="str">
            <v>Y</v>
          </cell>
          <cell r="M34" t="str">
            <v>Y</v>
          </cell>
          <cell r="N34" t="str">
            <v>Y</v>
          </cell>
          <cell r="O34" t="str">
            <v>Y</v>
          </cell>
          <cell r="AR34" t="str">
            <v>PCDW16b</v>
          </cell>
          <cell r="AT34" t="str">
            <v>Crossing connections improvement</v>
          </cell>
          <cell r="BC34" t="str">
            <v>Y</v>
          </cell>
        </row>
        <row r="35">
          <cell r="D35" t="str">
            <v>PCDWW4</v>
          </cell>
          <cell r="E35" t="str">
            <v>Y</v>
          </cell>
          <cell r="G35" t="str">
            <v>Y</v>
          </cell>
          <cell r="I35" t="str">
            <v>Y</v>
          </cell>
          <cell r="J35" t="str">
            <v>Y</v>
          </cell>
          <cell r="L35" t="str">
            <v>Y</v>
          </cell>
          <cell r="M35" t="str">
            <v>Y</v>
          </cell>
          <cell r="N35" t="str">
            <v>Y</v>
          </cell>
          <cell r="O35" t="str">
            <v>Y</v>
          </cell>
          <cell r="AR35" t="str">
            <v>PCDW16b</v>
          </cell>
          <cell r="AT35" t="str">
            <v>Additional storage at reservoirs</v>
          </cell>
          <cell r="BF35" t="str">
            <v>Y</v>
          </cell>
          <cell r="BI35" t="str">
            <v>Y</v>
          </cell>
        </row>
        <row r="36">
          <cell r="D36" t="str">
            <v>PCDWW10</v>
          </cell>
          <cell r="E36" t="str">
            <v>Y</v>
          </cell>
          <cell r="F36" t="str">
            <v>Y</v>
          </cell>
          <cell r="G36" t="str">
            <v>Y</v>
          </cell>
          <cell r="H36" t="str">
            <v>Y</v>
          </cell>
          <cell r="I36" t="str">
            <v>Y</v>
          </cell>
          <cell r="J36" t="str">
            <v>Y</v>
          </cell>
          <cell r="K36" t="str">
            <v>Y</v>
          </cell>
          <cell r="L36" t="str">
            <v>Y</v>
          </cell>
          <cell r="M36" t="str">
            <v>Y</v>
          </cell>
          <cell r="N36" t="str">
            <v>Y</v>
          </cell>
          <cell r="O36" t="str">
            <v>Y</v>
          </cell>
          <cell r="AR36" t="str">
            <v>PCDW16b</v>
          </cell>
          <cell r="AT36" t="str">
            <v>Reservoir bypass</v>
          </cell>
          <cell r="BK36" t="str">
            <v>Y</v>
          </cell>
        </row>
        <row r="37">
          <cell r="D37" t="str">
            <v>PCDWW27</v>
          </cell>
          <cell r="E37" t="str">
            <v>Y</v>
          </cell>
          <cell r="F37" t="str">
            <v>Y</v>
          </cell>
          <cell r="G37" t="str">
            <v>Y</v>
          </cell>
          <cell r="H37" t="str">
            <v>Y</v>
          </cell>
          <cell r="I37" t="str">
            <v>Y</v>
          </cell>
          <cell r="J37" t="str">
            <v>Y</v>
          </cell>
          <cell r="K37" t="str">
            <v>Y</v>
          </cell>
          <cell r="L37" t="str">
            <v>Y</v>
          </cell>
          <cell r="M37" t="str">
            <v>Y</v>
          </cell>
          <cell r="N37" t="str">
            <v>Y</v>
          </cell>
          <cell r="O37" t="str">
            <v>Y</v>
          </cell>
          <cell r="AR37" t="str">
            <v>PCDW16a</v>
          </cell>
          <cell r="AT37" t="str">
            <v xml:space="preserve">Number of water treatment works with new equipment </v>
          </cell>
          <cell r="BA37" t="str">
            <v>Y</v>
          </cell>
        </row>
        <row r="38">
          <cell r="D38" t="str">
            <v>PCDWW12</v>
          </cell>
          <cell r="E38" t="str">
            <v>Y</v>
          </cell>
          <cell r="F38" t="str">
            <v>Y</v>
          </cell>
          <cell r="G38" t="str">
            <v>Y</v>
          </cell>
          <cell r="H38" t="str">
            <v>Y</v>
          </cell>
          <cell r="I38" t="str">
            <v>Y</v>
          </cell>
          <cell r="J38" t="str">
            <v>Y</v>
          </cell>
          <cell r="K38" t="str">
            <v>Y</v>
          </cell>
          <cell r="M38" t="str">
            <v>Y</v>
          </cell>
          <cell r="N38" t="str">
            <v>Y</v>
          </cell>
          <cell r="O38" t="str">
            <v>Y</v>
          </cell>
          <cell r="AR38" t="str">
            <v>PCDW16a</v>
          </cell>
          <cell r="AT38" t="str">
            <v>Upgrade works at water treatment works</v>
          </cell>
          <cell r="AX38" t="str">
            <v>Y</v>
          </cell>
        </row>
        <row r="39">
          <cell r="D39" t="str">
            <v>PCDWW35</v>
          </cell>
          <cell r="E39" t="str">
            <v>Y</v>
          </cell>
          <cell r="G39" t="str">
            <v>Y</v>
          </cell>
          <cell r="H39" t="str">
            <v>Y</v>
          </cell>
          <cell r="I39" t="str">
            <v>Y</v>
          </cell>
          <cell r="K39" t="str">
            <v>Y</v>
          </cell>
          <cell r="N39" t="str">
            <v>Y</v>
          </cell>
          <cell r="O39" t="str">
            <v>Y</v>
          </cell>
          <cell r="AR39" t="str">
            <v>PCDW16a</v>
          </cell>
          <cell r="AT39" t="str">
            <v>Service reservoirs with new enhanced bypass provision</v>
          </cell>
          <cell r="BH39" t="str">
            <v>Y</v>
          </cell>
        </row>
        <row r="40">
          <cell r="D40" t="str">
            <v>PCDWW34</v>
          </cell>
          <cell r="E40" t="str">
            <v>Y</v>
          </cell>
          <cell r="F40" t="str">
            <v>Y</v>
          </cell>
          <cell r="I40" t="str">
            <v>Y</v>
          </cell>
          <cell r="L40" t="str">
            <v>Y</v>
          </cell>
          <cell r="M40" t="str">
            <v>Y</v>
          </cell>
          <cell r="N40" t="str">
            <v>Y</v>
          </cell>
          <cell r="O40" t="str">
            <v>Y</v>
          </cell>
          <cell r="AR40" t="str">
            <v>PCDW16a</v>
          </cell>
          <cell r="AT40" t="str">
            <v>Installation of new equipment</v>
          </cell>
          <cell r="BJ40" t="str">
            <v>Y</v>
          </cell>
        </row>
        <row r="41">
          <cell r="AR41" t="str">
            <v>PCDW16a</v>
          </cell>
          <cell r="AT41" t="str">
            <v>Ml of additional service reservoir storage at service reservoirs</v>
          </cell>
          <cell r="BJ41" t="str">
            <v>Y</v>
          </cell>
        </row>
        <row r="42">
          <cell r="AR42" t="str">
            <v>PCDW16a</v>
          </cell>
          <cell r="AT42" t="str">
            <v>Ml/d of peak week production capacity of additional process stream</v>
          </cell>
          <cell r="BJ42" t="str">
            <v>Y</v>
          </cell>
        </row>
        <row r="43">
          <cell r="AR43" t="str">
            <v>PCDW16c</v>
          </cell>
          <cell r="AT43" t="str">
            <v>Number of raw water reservoirs with the delivery of specified safety improvements</v>
          </cell>
          <cell r="AX43" t="str">
            <v>Y</v>
          </cell>
          <cell r="BA43" t="str">
            <v>Y</v>
          </cell>
          <cell r="BB43" t="str">
            <v>Y</v>
          </cell>
          <cell r="BC43" t="str">
            <v>Y</v>
          </cell>
          <cell r="BD43" t="str">
            <v>Y</v>
          </cell>
        </row>
        <row r="44">
          <cell r="AR44" t="str">
            <v>PCDW16c</v>
          </cell>
          <cell r="AT44" t="str">
            <v>Reservoirs - spend on MITIOS (Measures in the Interest of Safety)</v>
          </cell>
          <cell r="BD44" t="str">
            <v>Y</v>
          </cell>
        </row>
        <row r="45">
          <cell r="AR45" t="str">
            <v>PCDW17b</v>
          </cell>
          <cell r="AT45" t="str">
            <v>Legal instruments</v>
          </cell>
          <cell r="AU45" t="str">
            <v>Y</v>
          </cell>
          <cell r="AV45" t="str">
            <v>Y</v>
          </cell>
          <cell r="AW45" t="str">
            <v>Y</v>
          </cell>
          <cell r="AX45" t="str">
            <v>Y</v>
          </cell>
          <cell r="AY45" t="str">
            <v>Y</v>
          </cell>
          <cell r="AZ45" t="str">
            <v>Y</v>
          </cell>
          <cell r="BA45" t="str">
            <v>Y</v>
          </cell>
          <cell r="BB45" t="str">
            <v>Y</v>
          </cell>
          <cell r="BC45" t="str">
            <v>Y</v>
          </cell>
          <cell r="BD45" t="str">
            <v>Y</v>
          </cell>
          <cell r="BE45" t="str">
            <v>Y</v>
          </cell>
          <cell r="BF45" t="str">
            <v>Y</v>
          </cell>
          <cell r="BG45" t="str">
            <v>Y</v>
          </cell>
          <cell r="BH45" t="str">
            <v>Y</v>
          </cell>
          <cell r="BI45" t="str">
            <v>Y</v>
          </cell>
          <cell r="BJ45" t="str">
            <v>Y</v>
          </cell>
          <cell r="BK45" t="str">
            <v>Y</v>
          </cell>
        </row>
        <row r="46">
          <cell r="AR46" t="str">
            <v>PCDW17a</v>
          </cell>
          <cell r="AT46" t="str">
            <v>Legal instruments</v>
          </cell>
          <cell r="AU46" t="str">
            <v>Y</v>
          </cell>
          <cell r="AV46" t="str">
            <v>Y</v>
          </cell>
          <cell r="AW46" t="str">
            <v>Y</v>
          </cell>
          <cell r="AX46" t="str">
            <v>Y</v>
          </cell>
          <cell r="AY46" t="str">
            <v>Y</v>
          </cell>
          <cell r="AZ46" t="str">
            <v>Y</v>
          </cell>
          <cell r="BA46" t="str">
            <v>Y</v>
          </cell>
          <cell r="BC46" t="str">
            <v>Y</v>
          </cell>
          <cell r="BD46" t="str">
            <v>Y</v>
          </cell>
          <cell r="BE46" t="str">
            <v>Y</v>
          </cell>
          <cell r="BF46" t="str">
            <v>Y</v>
          </cell>
          <cell r="BG46" t="str">
            <v>Y</v>
          </cell>
          <cell r="BH46" t="str">
            <v>Y</v>
          </cell>
          <cell r="BI46" t="str">
            <v>Y</v>
          </cell>
          <cell r="BJ46" t="str">
            <v>Y</v>
          </cell>
          <cell r="BK46" t="str">
            <v>Y</v>
          </cell>
        </row>
        <row r="47">
          <cell r="AR47" t="str">
            <v>PCDWW34</v>
          </cell>
          <cell r="AT47" t="str">
            <v>tCO2e</v>
          </cell>
          <cell r="BC47" t="str">
            <v>Y</v>
          </cell>
          <cell r="BD47" t="str">
            <v>Y</v>
          </cell>
        </row>
        <row r="48">
          <cell r="AR48" t="str">
            <v>PCDWW34</v>
          </cell>
          <cell r="AT48" t="str">
            <v>Number of hectares</v>
          </cell>
          <cell r="BC48" t="str">
            <v>Y</v>
          </cell>
          <cell r="BD48" t="str">
            <v>Y</v>
          </cell>
        </row>
      </sheetData>
      <sheetData sheetId="13" refreshError="1"/>
      <sheetData sheetId="14">
        <row r="3">
          <cell r="AV3" t="str">
            <v>2025-26</v>
          </cell>
          <cell r="AW3" t="str">
            <v>2026-27</v>
          </cell>
          <cell r="AX3" t="str">
            <v>2027-28</v>
          </cell>
          <cell r="AY3" t="str">
            <v>2028-29</v>
          </cell>
          <cell r="AZ3" t="str">
            <v>2029-30</v>
          </cell>
        </row>
        <row r="5">
          <cell r="B5" t="str">
            <v>ANH</v>
          </cell>
          <cell r="E5" t="str">
            <v>WAFU Benefit [Base Overlap Schemes]</v>
          </cell>
          <cell r="AV5">
            <v>5.9413031363247377</v>
          </cell>
          <cell r="AW5">
            <v>16.4535918267465</v>
          </cell>
          <cell r="AX5">
            <v>43.816244562480684</v>
          </cell>
          <cell r="AY5">
            <v>102.24442489784266</v>
          </cell>
          <cell r="AZ5">
            <v>146.96667068255186</v>
          </cell>
        </row>
        <row r="6">
          <cell r="B6" t="str">
            <v>ANH</v>
          </cell>
          <cell r="AV6" t="str">
            <v/>
          </cell>
          <cell r="AW6" t="str">
            <v/>
          </cell>
          <cell r="AX6" t="str">
            <v/>
          </cell>
          <cell r="AY6" t="str">
            <v/>
          </cell>
          <cell r="AZ6" t="str">
            <v/>
          </cell>
        </row>
        <row r="7">
          <cell r="B7" t="str">
            <v>ANH</v>
          </cell>
          <cell r="E7" t="str">
            <v>WAFU Benefit [Medium]</v>
          </cell>
          <cell r="AV7">
            <v>16.926299329995068</v>
          </cell>
          <cell r="AW7">
            <v>31.220483982863712</v>
          </cell>
          <cell r="AX7">
            <v>42.717387567807563</v>
          </cell>
          <cell r="AY7">
            <v>47.482766991031987</v>
          </cell>
          <cell r="AZ7">
            <v>48.431239215737172</v>
          </cell>
        </row>
        <row r="8">
          <cell r="B8" t="str">
            <v>ANH</v>
          </cell>
          <cell r="E8" t="str">
            <v>WAFU Benefit [Low]</v>
          </cell>
          <cell r="AV8">
            <v>0.55686078686511131</v>
          </cell>
          <cell r="AW8">
            <v>1.6128405179095053</v>
          </cell>
          <cell r="AX8">
            <v>2.5653071616762713</v>
          </cell>
          <cell r="AY8">
            <v>2.8131633938055529</v>
          </cell>
          <cell r="AZ8">
            <v>2.8288684080686126</v>
          </cell>
        </row>
        <row r="9">
          <cell r="B9" t="str">
            <v>ANH</v>
          </cell>
          <cell r="E9" t="str">
            <v>WAFU Benefit [Very Low]</v>
          </cell>
          <cell r="AV9" t="str">
            <v/>
          </cell>
          <cell r="AW9" t="str">
            <v/>
          </cell>
          <cell r="AX9" t="str">
            <v/>
          </cell>
          <cell r="AY9" t="str">
            <v/>
          </cell>
          <cell r="AZ9" t="str">
            <v/>
          </cell>
        </row>
        <row r="10">
          <cell r="B10" t="str">
            <v>NES</v>
          </cell>
          <cell r="E10" t="str">
            <v>WAFU Benefit [Base Overlap Schemes]</v>
          </cell>
          <cell r="AV10">
            <v>28.988381339621409</v>
          </cell>
          <cell r="AW10">
            <v>49.149307695091487</v>
          </cell>
          <cell r="AX10">
            <v>69.310234050561547</v>
          </cell>
          <cell r="AY10">
            <v>89.788948785461073</v>
          </cell>
          <cell r="AZ10">
            <v>101.44020853620927</v>
          </cell>
        </row>
        <row r="11">
          <cell r="B11" t="str">
            <v>NES</v>
          </cell>
          <cell r="AV11" t="str">
            <v/>
          </cell>
          <cell r="AW11" t="str">
            <v/>
          </cell>
          <cell r="AX11" t="str">
            <v/>
          </cell>
          <cell r="AY11" t="str">
            <v/>
          </cell>
          <cell r="AZ11" t="str">
            <v/>
          </cell>
        </row>
        <row r="12">
          <cell r="B12" t="str">
            <v>NES</v>
          </cell>
          <cell r="E12" t="str">
            <v>WAFU Benefit [Medium]</v>
          </cell>
          <cell r="AV12">
            <v>18.054208343960752</v>
          </cell>
          <cell r="AW12">
            <v>34.590881252335187</v>
          </cell>
          <cell r="AX12">
            <v>36.047045769570587</v>
          </cell>
          <cell r="AY12">
            <v>37.503210286805995</v>
          </cell>
          <cell r="AZ12">
            <v>38.959374804041396</v>
          </cell>
        </row>
        <row r="13">
          <cell r="B13" t="str">
            <v>NES</v>
          </cell>
          <cell r="E13" t="str">
            <v>WAFU Benefit [Low]</v>
          </cell>
          <cell r="AV13" t="str">
            <v/>
          </cell>
          <cell r="AW13" t="str">
            <v/>
          </cell>
          <cell r="AX13" t="str">
            <v/>
          </cell>
          <cell r="AY13" t="str">
            <v/>
          </cell>
          <cell r="AZ13" t="str">
            <v/>
          </cell>
        </row>
        <row r="14">
          <cell r="B14" t="str">
            <v>NES</v>
          </cell>
          <cell r="E14" t="str">
            <v>WAFU Benefit [Very Low]</v>
          </cell>
          <cell r="AV14" t="str">
            <v/>
          </cell>
          <cell r="AW14" t="str">
            <v/>
          </cell>
          <cell r="AX14" t="str">
            <v/>
          </cell>
          <cell r="AY14" t="str">
            <v/>
          </cell>
          <cell r="AZ14" t="str">
            <v/>
          </cell>
        </row>
        <row r="15">
          <cell r="B15" t="str">
            <v>SVE</v>
          </cell>
          <cell r="E15" t="str">
            <v>WAFU Benefit [Base Overlap Schemes]</v>
          </cell>
          <cell r="AV15">
            <v>47.598210658398465</v>
          </cell>
          <cell r="AW15">
            <v>78.573837337660436</v>
          </cell>
          <cell r="AX15">
            <v>126.55002489300743</v>
          </cell>
          <cell r="AY15">
            <v>176.54208923207992</v>
          </cell>
          <cell r="AZ15">
            <v>184.59697983764931</v>
          </cell>
        </row>
        <row r="16">
          <cell r="B16" t="str">
            <v>SVE</v>
          </cell>
          <cell r="AV16" t="str">
            <v/>
          </cell>
          <cell r="AW16" t="str">
            <v/>
          </cell>
          <cell r="AX16" t="str">
            <v/>
          </cell>
          <cell r="AY16" t="str">
            <v/>
          </cell>
          <cell r="AZ16" t="str">
            <v/>
          </cell>
        </row>
        <row r="17">
          <cell r="B17" t="str">
            <v>SVE</v>
          </cell>
          <cell r="E17" t="str">
            <v>WAFU Benefit [Medium]</v>
          </cell>
          <cell r="AV17">
            <v>23.744374607510562</v>
          </cell>
          <cell r="AW17">
            <v>27.127415692406622</v>
          </cell>
          <cell r="AX17">
            <v>30.510456777302679</v>
          </cell>
          <cell r="AY17">
            <v>33.893497862198743</v>
          </cell>
          <cell r="AZ17">
            <v>37.276538947094799</v>
          </cell>
        </row>
        <row r="18">
          <cell r="B18" t="str">
            <v>SVE</v>
          </cell>
          <cell r="E18" t="str">
            <v>WAFU Benefit [Low]</v>
          </cell>
          <cell r="AV18" t="str">
            <v/>
          </cell>
          <cell r="AW18" t="str">
            <v/>
          </cell>
          <cell r="AX18" t="str">
            <v/>
          </cell>
          <cell r="AY18" t="str">
            <v/>
          </cell>
          <cell r="AZ18" t="str">
            <v/>
          </cell>
        </row>
        <row r="19">
          <cell r="B19" t="str">
            <v>SVE</v>
          </cell>
          <cell r="E19" t="str">
            <v>WAFU Benefit [Very Low]</v>
          </cell>
          <cell r="AV19" t="str">
            <v/>
          </cell>
          <cell r="AW19" t="str">
            <v/>
          </cell>
          <cell r="AX19" t="str">
            <v/>
          </cell>
          <cell r="AY19" t="str">
            <v/>
          </cell>
          <cell r="AZ19" t="str">
            <v/>
          </cell>
        </row>
        <row r="20">
          <cell r="B20" t="str">
            <v>SWB</v>
          </cell>
          <cell r="E20" t="str">
            <v>WAFU Benefit [Base Overlap Schemes]</v>
          </cell>
          <cell r="AV20">
            <v>1.0242765581228128</v>
          </cell>
          <cell r="AW20">
            <v>1.7982224098444004</v>
          </cell>
          <cell r="AX20">
            <v>4.8937357728187747</v>
          </cell>
          <cell r="AY20">
            <v>7.9892491357931492</v>
          </cell>
          <cell r="AZ20">
            <v>8.763194987514737</v>
          </cell>
        </row>
        <row r="21">
          <cell r="B21" t="str">
            <v>SWB</v>
          </cell>
          <cell r="AV21" t="str">
            <v/>
          </cell>
          <cell r="AW21" t="str">
            <v/>
          </cell>
          <cell r="AX21" t="str">
            <v/>
          </cell>
          <cell r="AY21" t="str">
            <v/>
          </cell>
          <cell r="AZ21" t="str">
            <v/>
          </cell>
        </row>
        <row r="22">
          <cell r="B22" t="str">
            <v>SWB</v>
          </cell>
          <cell r="E22" t="str">
            <v>WAFU Benefit [Medium]</v>
          </cell>
          <cell r="AV22">
            <v>0</v>
          </cell>
          <cell r="AW22">
            <v>0</v>
          </cell>
          <cell r="AX22">
            <v>0.51676554137283748</v>
          </cell>
          <cell r="AY22">
            <v>1.3566894783952625</v>
          </cell>
          <cell r="AZ22">
            <v>3.8750218311300233</v>
          </cell>
        </row>
        <row r="23">
          <cell r="B23" t="str">
            <v>SWB</v>
          </cell>
          <cell r="E23" t="str">
            <v>WAFU Benefit [Low]</v>
          </cell>
          <cell r="AV23" t="str">
            <v/>
          </cell>
          <cell r="AW23" t="str">
            <v/>
          </cell>
          <cell r="AX23" t="str">
            <v/>
          </cell>
          <cell r="AY23" t="str">
            <v/>
          </cell>
          <cell r="AZ23" t="str">
            <v/>
          </cell>
        </row>
        <row r="24">
          <cell r="B24" t="str">
            <v>SWB</v>
          </cell>
          <cell r="E24" t="str">
            <v>WAFU Benefit [Very Low]</v>
          </cell>
          <cell r="AV24" t="str">
            <v/>
          </cell>
          <cell r="AW24" t="str">
            <v/>
          </cell>
          <cell r="AX24" t="str">
            <v/>
          </cell>
          <cell r="AY24" t="str">
            <v/>
          </cell>
          <cell r="AZ24" t="str">
            <v/>
          </cell>
        </row>
        <row r="25">
          <cell r="B25" t="str">
            <v>SRN</v>
          </cell>
          <cell r="E25" t="str">
            <v>WAFU Benefit [Base Overlap Schemes]</v>
          </cell>
          <cell r="AV25">
            <v>2.5210143330600339</v>
          </cell>
          <cell r="AW25">
            <v>6.4492795947895099</v>
          </cell>
          <cell r="AX25">
            <v>10.671032526487604</v>
          </cell>
          <cell r="AY25">
            <v>14.892785458185699</v>
          </cell>
          <cell r="AZ25">
            <v>16.300036385078435</v>
          </cell>
        </row>
        <row r="26">
          <cell r="B26" t="str">
            <v>SRN</v>
          </cell>
          <cell r="AV26" t="str">
            <v/>
          </cell>
          <cell r="AW26" t="str">
            <v/>
          </cell>
          <cell r="AX26" t="str">
            <v/>
          </cell>
          <cell r="AY26" t="str">
            <v/>
          </cell>
          <cell r="AZ26" t="str">
            <v/>
          </cell>
        </row>
        <row r="27">
          <cell r="B27" t="str">
            <v>SRN</v>
          </cell>
          <cell r="E27" t="str">
            <v>WAFU Benefit [Medium]</v>
          </cell>
          <cell r="AV27">
            <v>11.402802713391468</v>
          </cell>
          <cell r="AW27">
            <v>25.778930940196755</v>
          </cell>
          <cell r="AX27">
            <v>28.700284504465543</v>
          </cell>
          <cell r="AY27">
            <v>51.422236883576829</v>
          </cell>
          <cell r="AZ27">
            <v>74.056585819293232</v>
          </cell>
        </row>
        <row r="28">
          <cell r="B28" t="str">
            <v>SRN</v>
          </cell>
          <cell r="E28" t="str">
            <v>WAFU Benefit [Low]</v>
          </cell>
          <cell r="AV28">
            <v>10.067283630778828</v>
          </cell>
          <cell r="AW28">
            <v>11.196038416655984</v>
          </cell>
          <cell r="AX28">
            <v>13.766293036157604</v>
          </cell>
          <cell r="AY28">
            <v>17.487740946926102</v>
          </cell>
          <cell r="AZ28">
            <v>20.374862164443886</v>
          </cell>
        </row>
        <row r="29">
          <cell r="B29" t="str">
            <v>SRN</v>
          </cell>
          <cell r="E29" t="str">
            <v>WAFU Benefit [Very Low]</v>
          </cell>
          <cell r="AV29" t="str">
            <v/>
          </cell>
          <cell r="AW29" t="str">
            <v/>
          </cell>
          <cell r="AX29" t="str">
            <v/>
          </cell>
          <cell r="AY29" t="str">
            <v/>
          </cell>
          <cell r="AZ29" t="str">
            <v/>
          </cell>
        </row>
        <row r="30">
          <cell r="B30" t="str">
            <v>TMS</v>
          </cell>
          <cell r="E30" t="str">
            <v>WAFU Benefit [Base Overlap Schemes]</v>
          </cell>
          <cell r="AV30" t="str">
            <v/>
          </cell>
          <cell r="AW30" t="str">
            <v/>
          </cell>
          <cell r="AX30" t="str">
            <v/>
          </cell>
          <cell r="AY30" t="str">
            <v/>
          </cell>
          <cell r="AZ30" t="str">
            <v/>
          </cell>
        </row>
        <row r="31">
          <cell r="B31" t="str">
            <v>TMS</v>
          </cell>
          <cell r="AV31" t="str">
            <v/>
          </cell>
          <cell r="AW31" t="str">
            <v/>
          </cell>
          <cell r="AX31" t="str">
            <v/>
          </cell>
          <cell r="AY31" t="str">
            <v/>
          </cell>
          <cell r="AZ31" t="str">
            <v/>
          </cell>
        </row>
        <row r="32">
          <cell r="B32" t="str">
            <v>TMS</v>
          </cell>
          <cell r="E32" t="str">
            <v>WAFU Benefit [Medium]</v>
          </cell>
          <cell r="AV32">
            <v>6.9098716331102983</v>
          </cell>
          <cell r="AW32">
            <v>18.340543106226612</v>
          </cell>
          <cell r="AX32">
            <v>40.191715824828336</v>
          </cell>
          <cell r="AY32">
            <v>61.383525213607598</v>
          </cell>
          <cell r="AZ32">
            <v>80.150413929214551</v>
          </cell>
        </row>
        <row r="33">
          <cell r="B33" t="str">
            <v>TMS</v>
          </cell>
          <cell r="E33" t="str">
            <v>WAFU Benefit [Low]</v>
          </cell>
          <cell r="AV33">
            <v>3.0306483976577256</v>
          </cell>
          <cell r="AW33">
            <v>6.105036108302814</v>
          </cell>
          <cell r="AX33">
            <v>9.2251071014013704</v>
          </cell>
          <cell r="AY33">
            <v>12.389889392220343</v>
          </cell>
          <cell r="AZ33">
            <v>15.601326950225834</v>
          </cell>
        </row>
        <row r="34">
          <cell r="B34" t="str">
            <v>TMS</v>
          </cell>
          <cell r="E34" t="str">
            <v>WAFU Benefit [Very Low]</v>
          </cell>
          <cell r="AV34" t="str">
            <v/>
          </cell>
          <cell r="AW34" t="str">
            <v/>
          </cell>
          <cell r="AX34" t="str">
            <v/>
          </cell>
          <cell r="AY34" t="str">
            <v/>
          </cell>
          <cell r="AZ34" t="str">
            <v/>
          </cell>
        </row>
        <row r="35">
          <cell r="B35" t="str">
            <v>YKY</v>
          </cell>
          <cell r="E35" t="str">
            <v>WAFU Benefit [Base Overlap Schemes]</v>
          </cell>
          <cell r="AV35" t="str">
            <v/>
          </cell>
          <cell r="AW35" t="str">
            <v/>
          </cell>
          <cell r="AX35" t="str">
            <v/>
          </cell>
          <cell r="AY35" t="str">
            <v/>
          </cell>
          <cell r="AZ35" t="str">
            <v/>
          </cell>
        </row>
        <row r="36">
          <cell r="B36" t="str">
            <v>YKY</v>
          </cell>
          <cell r="AV36" t="str">
            <v/>
          </cell>
          <cell r="AW36" t="str">
            <v/>
          </cell>
          <cell r="AX36" t="str">
            <v/>
          </cell>
          <cell r="AY36" t="str">
            <v/>
          </cell>
          <cell r="AZ36" t="str">
            <v/>
          </cell>
        </row>
        <row r="37">
          <cell r="B37" t="str">
            <v>YKY</v>
          </cell>
          <cell r="E37" t="str">
            <v>WAFU Benefit [Medium]</v>
          </cell>
          <cell r="AV37">
            <v>3.2423061610959749</v>
          </cell>
          <cell r="AW37">
            <v>13.453040595978749</v>
          </cell>
          <cell r="AX37">
            <v>21.80008367320626</v>
          </cell>
          <cell r="AY37">
            <v>23.993805266644582</v>
          </cell>
          <cell r="AZ37">
            <v>26.187526860082901</v>
          </cell>
        </row>
        <row r="38">
          <cell r="B38" t="str">
            <v>YKY</v>
          </cell>
          <cell r="E38" t="str">
            <v>WAFU Benefit [Low]</v>
          </cell>
          <cell r="AV38">
            <v>1.6594019634611663</v>
          </cell>
          <cell r="AW38">
            <v>5.5303941511244723</v>
          </cell>
          <cell r="AX38">
            <v>8.493325514382736</v>
          </cell>
          <cell r="AY38">
            <v>9.3735652464288499</v>
          </cell>
          <cell r="AZ38">
            <v>10.253804978474962</v>
          </cell>
        </row>
        <row r="39">
          <cell r="B39" t="str">
            <v>YKY</v>
          </cell>
          <cell r="E39" t="str">
            <v>WAFU Benefit [Very Low]</v>
          </cell>
          <cell r="AV39">
            <v>1.7682814473954735E-2</v>
          </cell>
          <cell r="AW39">
            <v>2.0507609956949925E-2</v>
          </cell>
          <cell r="AX39">
            <v>2.0507609956949925E-2</v>
          </cell>
          <cell r="AY39">
            <v>2.0507609956949925E-2</v>
          </cell>
          <cell r="AZ39">
            <v>2.0507609956949925E-2</v>
          </cell>
        </row>
        <row r="40">
          <cell r="B40" t="str">
            <v>AFW</v>
          </cell>
          <cell r="E40" t="str">
            <v>WAFU Benefit [Base Overlap Schemes]</v>
          </cell>
          <cell r="AV40" t="str">
            <v/>
          </cell>
          <cell r="AW40" t="str">
            <v/>
          </cell>
          <cell r="AX40" t="str">
            <v/>
          </cell>
          <cell r="AY40" t="str">
            <v/>
          </cell>
          <cell r="AZ40" t="str">
            <v/>
          </cell>
        </row>
        <row r="41">
          <cell r="B41" t="str">
            <v>AFW</v>
          </cell>
          <cell r="AV41" t="str">
            <v/>
          </cell>
          <cell r="AW41" t="str">
            <v/>
          </cell>
          <cell r="AX41" t="str">
            <v/>
          </cell>
          <cell r="AY41" t="str">
            <v/>
          </cell>
          <cell r="AZ41" t="str">
            <v/>
          </cell>
        </row>
        <row r="42">
          <cell r="B42" t="str">
            <v>AFW</v>
          </cell>
          <cell r="E42" t="str">
            <v>WAFU Benefit [Medium]</v>
          </cell>
          <cell r="AV42" t="str">
            <v/>
          </cell>
          <cell r="AW42" t="str">
            <v/>
          </cell>
          <cell r="AX42" t="str">
            <v/>
          </cell>
          <cell r="AY42" t="str">
            <v/>
          </cell>
          <cell r="AZ42" t="str">
            <v/>
          </cell>
        </row>
        <row r="43">
          <cell r="B43" t="str">
            <v>AFW</v>
          </cell>
          <cell r="E43" t="str">
            <v>WAFU Benefit [Low]</v>
          </cell>
          <cell r="AV43">
            <v>4.3204528444785923</v>
          </cell>
          <cell r="AW43">
            <v>5.2340695880641439</v>
          </cell>
          <cell r="AX43">
            <v>6.1476863316496964</v>
          </cell>
          <cell r="AY43">
            <v>8.8977646290216121</v>
          </cell>
          <cell r="AZ43">
            <v>10.420459201664197</v>
          </cell>
        </row>
        <row r="44">
          <cell r="B44" t="str">
            <v>AFW</v>
          </cell>
          <cell r="E44" t="str">
            <v>WAFU Benefit [Very Low]</v>
          </cell>
          <cell r="AV44">
            <v>0</v>
          </cell>
          <cell r="AW44">
            <v>0</v>
          </cell>
          <cell r="AX44">
            <v>0</v>
          </cell>
          <cell r="AY44">
            <v>2.0517781732821025</v>
          </cell>
          <cell r="AZ44">
            <v>2.2925010243661235</v>
          </cell>
        </row>
        <row r="45">
          <cell r="B45" t="str">
            <v>SSC</v>
          </cell>
          <cell r="E45" t="str">
            <v>WAFU Benefit [Base Overlap Schemes]</v>
          </cell>
          <cell r="AV45" t="str">
            <v/>
          </cell>
          <cell r="AW45" t="str">
            <v/>
          </cell>
          <cell r="AX45" t="str">
            <v/>
          </cell>
          <cell r="AY45" t="str">
            <v/>
          </cell>
          <cell r="AZ45" t="str">
            <v/>
          </cell>
        </row>
        <row r="46">
          <cell r="B46" t="str">
            <v>SSC</v>
          </cell>
          <cell r="AV46" t="str">
            <v/>
          </cell>
          <cell r="AW46" t="str">
            <v/>
          </cell>
          <cell r="AX46" t="str">
            <v/>
          </cell>
          <cell r="AY46" t="str">
            <v/>
          </cell>
          <cell r="AZ46" t="str">
            <v/>
          </cell>
        </row>
        <row r="47">
          <cell r="B47" t="str">
            <v>SSC</v>
          </cell>
          <cell r="E47" t="str">
            <v>WAFU Benefit [Medium]</v>
          </cell>
          <cell r="AV47">
            <v>0.1975247214755132</v>
          </cell>
          <cell r="AW47">
            <v>0.65910158797905627</v>
          </cell>
          <cell r="AX47">
            <v>1.3374069683237875</v>
          </cell>
          <cell r="AY47">
            <v>1.3374069683237875</v>
          </cell>
          <cell r="AZ47">
            <v>1.3374069683237875</v>
          </cell>
        </row>
        <row r="48">
          <cell r="B48" t="str">
            <v>SSC</v>
          </cell>
          <cell r="E48" t="str">
            <v>WAFU Benefit [Low]</v>
          </cell>
          <cell r="AV48">
            <v>1.9111507140760631</v>
          </cell>
          <cell r="AW48">
            <v>3.6125560302225384</v>
          </cell>
          <cell r="AX48">
            <v>8.2368251563407338</v>
          </cell>
          <cell r="AY48">
            <v>11.890096469690782</v>
          </cell>
          <cell r="AZ48">
            <v>15.543367783040829</v>
          </cell>
        </row>
        <row r="49">
          <cell r="B49" t="str">
            <v>SSC</v>
          </cell>
          <cell r="E49" t="str">
            <v>WAFU Benefit [Very Low]</v>
          </cell>
          <cell r="AV49" t="str">
            <v/>
          </cell>
          <cell r="AW49" t="str">
            <v/>
          </cell>
          <cell r="AX49" t="str">
            <v/>
          </cell>
          <cell r="AY49" t="str">
            <v/>
          </cell>
          <cell r="AZ49" t="str">
            <v/>
          </cell>
        </row>
      </sheetData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00A8D-5DF6-4BB1-8171-F9AE657FDFBC}">
  <dimension ref="A1:CC52"/>
  <sheetViews>
    <sheetView tabSelected="1" zoomScale="70" zoomScaleNormal="70" workbookViewId="0">
      <selection activeCell="W52" sqref="W52"/>
    </sheetView>
  </sheetViews>
  <sheetFormatPr defaultRowHeight="14.25" x14ac:dyDescent="0.2"/>
  <cols>
    <col min="1" max="1" width="3.875" style="341" customWidth="1"/>
    <col min="2" max="2" width="18" style="341" customWidth="1"/>
    <col min="3" max="3" width="44.875" style="341" customWidth="1"/>
    <col min="4" max="5" width="19.125" style="341" customWidth="1"/>
    <col min="6" max="6" width="51.875" style="341" customWidth="1"/>
    <col min="7" max="7" width="61.25" style="341" customWidth="1"/>
    <col min="8" max="9" width="8.25" style="341" customWidth="1"/>
    <col min="10" max="10" width="3.75" style="345" customWidth="1"/>
    <col min="11" max="24" width="10.75" style="341" customWidth="1"/>
    <col min="25" max="25" width="4.25" style="345" customWidth="1"/>
    <col min="26" max="39" width="10.75" style="341" customWidth="1"/>
    <col min="40" max="40" width="9" style="341" bestFit="1" customWidth="1"/>
    <col min="41" max="41" width="22.375" style="341" customWidth="1"/>
    <col min="42" max="43" width="22.25" style="341" customWidth="1"/>
    <col min="44" max="44" width="20.125" style="341" customWidth="1"/>
    <col min="45" max="45" width="12.5" style="341" customWidth="1"/>
    <col min="46" max="46" width="17.5" customWidth="1"/>
    <col min="47" max="47" width="9" style="341"/>
    <col min="48" max="48" width="15" style="341" customWidth="1"/>
    <col min="56" max="56" width="11.125" customWidth="1"/>
    <col min="61" max="61" width="19.125" customWidth="1"/>
    <col min="62" max="62" width="17.625" customWidth="1"/>
    <col min="63" max="63" width="2.25" customWidth="1"/>
    <col min="65" max="65" width="12.375" customWidth="1"/>
    <col min="76" max="76" width="19.125" customWidth="1"/>
    <col min="77" max="77" width="18.75" customWidth="1"/>
    <col min="78" max="78" width="2" style="341" customWidth="1"/>
    <col min="79" max="16384" width="9" style="341"/>
  </cols>
  <sheetData>
    <row r="1" spans="1:80" ht="26.65" customHeight="1" x14ac:dyDescent="0.25">
      <c r="A1" s="1" t="str" cm="1">
        <f t="array" aca="1" ref="A1" ca="1" xml:space="preserve"> RIGHT(CELL("filename", A1), LEN(CELL("filename", A1)) - SEARCH("]", CELL("filename", A1)))</f>
        <v>DPW1</v>
      </c>
      <c r="B1" s="339"/>
      <c r="C1" s="339"/>
      <c r="D1" s="339"/>
      <c r="E1" s="339"/>
      <c r="F1" s="339"/>
      <c r="G1" s="339"/>
      <c r="H1" s="339"/>
      <c r="I1" s="339"/>
      <c r="J1" s="340"/>
      <c r="K1" s="339"/>
      <c r="L1" s="339"/>
      <c r="M1" s="339"/>
      <c r="N1" s="339"/>
      <c r="O1" s="339"/>
      <c r="P1" s="339"/>
      <c r="Q1" s="339"/>
      <c r="R1" s="339"/>
      <c r="S1" s="339"/>
      <c r="T1" s="339"/>
      <c r="U1" s="339"/>
      <c r="V1" s="339"/>
      <c r="W1" s="339"/>
      <c r="X1" s="339"/>
      <c r="Y1" s="340"/>
      <c r="Z1" s="339"/>
      <c r="AA1" s="339"/>
      <c r="AB1" s="339"/>
      <c r="AC1" s="339"/>
      <c r="AD1" s="339"/>
      <c r="AE1" s="339"/>
      <c r="AF1" s="339"/>
      <c r="AG1" s="339"/>
      <c r="AH1" s="339"/>
      <c r="AI1" s="339"/>
      <c r="AJ1" s="339"/>
      <c r="AK1" s="339"/>
      <c r="AL1" s="339"/>
      <c r="AM1" s="339"/>
      <c r="AN1" s="339"/>
      <c r="AO1" s="339"/>
      <c r="AP1" s="339"/>
      <c r="AQ1" s="339"/>
      <c r="AR1" s="339"/>
      <c r="AS1" s="339"/>
      <c r="AU1" s="339"/>
      <c r="AV1" s="339"/>
      <c r="AW1" s="1" t="s">
        <v>0</v>
      </c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</row>
    <row r="2" spans="1:80" ht="26.65" customHeight="1" x14ac:dyDescent="0.25">
      <c r="A2" s="339"/>
      <c r="B2" s="339"/>
      <c r="C2" s="339"/>
      <c r="D2" s="339"/>
      <c r="E2" s="339"/>
      <c r="F2" s="339"/>
      <c r="G2" s="339"/>
      <c r="H2" s="339"/>
      <c r="I2" s="339"/>
      <c r="J2" s="340"/>
      <c r="K2" s="339"/>
      <c r="L2" s="339"/>
      <c r="M2" s="339"/>
      <c r="N2" s="339"/>
      <c r="O2" s="339"/>
      <c r="P2" s="339"/>
      <c r="Q2" s="339"/>
      <c r="R2" s="339"/>
      <c r="S2" s="339"/>
      <c r="T2" s="339"/>
      <c r="U2" s="339"/>
      <c r="V2" s="339"/>
      <c r="W2" s="339"/>
      <c r="X2" s="339"/>
      <c r="Y2" s="340"/>
      <c r="Z2" s="339"/>
      <c r="AA2" s="339"/>
      <c r="AB2" s="339"/>
      <c r="AC2" s="339"/>
      <c r="AD2" s="339"/>
      <c r="AE2" s="339"/>
      <c r="AF2" s="339"/>
      <c r="AG2" s="339"/>
      <c r="AH2" s="339"/>
      <c r="AI2" s="339"/>
      <c r="AJ2" s="339"/>
      <c r="AK2" s="339"/>
      <c r="AL2" s="339"/>
      <c r="AM2" s="339"/>
      <c r="AN2" s="339"/>
      <c r="AO2" s="339"/>
      <c r="AP2" s="339"/>
      <c r="AQ2" s="339"/>
      <c r="AR2" s="339"/>
      <c r="AS2" s="339"/>
      <c r="AU2" s="339"/>
      <c r="AV2" s="339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</row>
    <row r="3" spans="1:80" ht="26.65" customHeight="1" x14ac:dyDescent="0.3">
      <c r="A3" s="342" t="s">
        <v>1</v>
      </c>
      <c r="B3" s="343"/>
      <c r="C3" s="343"/>
      <c r="D3" s="343"/>
      <c r="E3" s="343"/>
      <c r="F3" s="343"/>
      <c r="G3" s="343"/>
      <c r="H3" s="343"/>
      <c r="I3" s="343"/>
      <c r="J3" s="344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4"/>
      <c r="Z3" s="343"/>
      <c r="AA3" s="343"/>
      <c r="AB3" s="343"/>
      <c r="AC3" s="343"/>
      <c r="AD3" s="343"/>
      <c r="AE3" s="343"/>
      <c r="AF3" s="343"/>
      <c r="AG3" s="343"/>
      <c r="AH3" s="343"/>
      <c r="AI3" s="343"/>
      <c r="AJ3" s="343"/>
      <c r="AK3" s="343"/>
      <c r="AL3" s="343"/>
      <c r="AM3" s="343"/>
      <c r="AN3" s="343"/>
      <c r="AO3" s="343"/>
      <c r="AP3" s="343"/>
      <c r="AQ3" s="343"/>
      <c r="AR3" s="343"/>
      <c r="AS3" s="343"/>
      <c r="AT3" s="4"/>
      <c r="AU3" s="343"/>
      <c r="AV3" s="343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</row>
    <row r="4" spans="1:80" ht="15" thickBot="1" x14ac:dyDescent="0.25">
      <c r="A4" s="345"/>
      <c r="B4" s="345"/>
      <c r="C4" s="345"/>
      <c r="D4" s="345"/>
      <c r="E4" s="345"/>
      <c r="F4" s="345"/>
      <c r="G4" s="345"/>
      <c r="H4" s="345"/>
      <c r="I4" s="345"/>
      <c r="K4" s="345"/>
      <c r="L4" s="345"/>
      <c r="M4" s="345"/>
      <c r="N4" s="345"/>
      <c r="O4" s="345"/>
      <c r="P4" s="345"/>
      <c r="Q4" s="345"/>
      <c r="R4" s="345"/>
      <c r="S4" s="345"/>
      <c r="T4" s="345"/>
      <c r="U4" s="345"/>
      <c r="V4" s="345"/>
      <c r="W4" s="345"/>
      <c r="X4" s="345"/>
    </row>
    <row r="5" spans="1:80" ht="22.5" customHeight="1" thickBot="1" x14ac:dyDescent="0.3">
      <c r="A5" s="346" t="s">
        <v>2</v>
      </c>
      <c r="B5" s="754" t="s">
        <v>3</v>
      </c>
      <c r="C5" s="748" t="s">
        <v>4</v>
      </c>
      <c r="D5" s="748" t="s">
        <v>5</v>
      </c>
      <c r="E5" s="748" t="s">
        <v>6</v>
      </c>
      <c r="F5" s="748" t="s">
        <v>7</v>
      </c>
      <c r="G5" s="748" t="s">
        <v>8</v>
      </c>
      <c r="H5" s="748" t="s">
        <v>9</v>
      </c>
      <c r="I5" s="751" t="s">
        <v>10</v>
      </c>
      <c r="J5" s="347"/>
      <c r="K5" s="754" t="s">
        <v>11</v>
      </c>
      <c r="L5" s="748"/>
      <c r="M5" s="748"/>
      <c r="N5" s="748"/>
      <c r="O5" s="748"/>
      <c r="P5" s="748"/>
      <c r="Q5" s="748"/>
      <c r="R5" s="748"/>
      <c r="S5" s="748"/>
      <c r="T5" s="748"/>
      <c r="U5" s="748"/>
      <c r="V5" s="751"/>
      <c r="W5" s="755" t="s">
        <v>12</v>
      </c>
      <c r="X5" s="766" t="s">
        <v>13</v>
      </c>
      <c r="Y5" s="347"/>
      <c r="Z5" s="773" t="s">
        <v>14</v>
      </c>
      <c r="AA5" s="764"/>
      <c r="AB5" s="764"/>
      <c r="AC5" s="764"/>
      <c r="AD5" s="764"/>
      <c r="AE5" s="764"/>
      <c r="AF5" s="764"/>
      <c r="AG5" s="764"/>
      <c r="AH5" s="764"/>
      <c r="AI5" s="764"/>
      <c r="AJ5" s="764"/>
      <c r="AK5" s="764"/>
      <c r="AL5" s="764" t="s">
        <v>15</v>
      </c>
      <c r="AM5" s="766" t="s">
        <v>16</v>
      </c>
      <c r="AN5" s="348"/>
      <c r="AO5" s="769" t="s">
        <v>17</v>
      </c>
      <c r="AP5" s="770"/>
      <c r="AQ5" s="771"/>
      <c r="AR5" s="772"/>
      <c r="AS5" s="349"/>
      <c r="AT5" s="758" t="s">
        <v>18</v>
      </c>
      <c r="AU5" s="8"/>
      <c r="AV5" s="8"/>
      <c r="AW5" s="761" t="s">
        <v>11</v>
      </c>
      <c r="AX5" s="762"/>
      <c r="AY5" s="762"/>
      <c r="AZ5" s="762"/>
      <c r="BA5" s="762"/>
      <c r="BB5" s="762"/>
      <c r="BC5" s="762"/>
      <c r="BD5" s="762"/>
      <c r="BE5" s="762"/>
      <c r="BF5" s="762"/>
      <c r="BG5" s="762"/>
      <c r="BH5" s="762"/>
      <c r="BI5" s="351" t="s">
        <v>19</v>
      </c>
      <c r="BJ5" s="352" t="s">
        <v>20</v>
      </c>
      <c r="BK5" s="353"/>
      <c r="BL5" s="761" t="s">
        <v>14</v>
      </c>
      <c r="BM5" s="762"/>
      <c r="BN5" s="762"/>
      <c r="BO5" s="762"/>
      <c r="BP5" s="762"/>
      <c r="BQ5" s="762"/>
      <c r="BR5" s="762"/>
      <c r="BS5" s="762"/>
      <c r="BT5" s="762"/>
      <c r="BU5" s="762"/>
      <c r="BV5" s="762"/>
      <c r="BW5" s="762"/>
      <c r="BX5" s="351" t="s">
        <v>21</v>
      </c>
      <c r="BY5" s="352" t="s">
        <v>22</v>
      </c>
      <c r="BZ5"/>
      <c r="CA5" s="778" t="s">
        <v>23</v>
      </c>
      <c r="CB5" s="779"/>
    </row>
    <row r="6" spans="1:80" ht="22.5" customHeight="1" x14ac:dyDescent="0.25">
      <c r="A6" s="346"/>
      <c r="B6" s="774"/>
      <c r="C6" s="749"/>
      <c r="D6" s="749"/>
      <c r="E6" s="775"/>
      <c r="F6" s="775"/>
      <c r="G6" s="749"/>
      <c r="H6" s="749"/>
      <c r="I6" s="752"/>
      <c r="J6" s="347"/>
      <c r="K6" s="774" t="s">
        <v>24</v>
      </c>
      <c r="L6" s="749"/>
      <c r="M6" s="749" t="s">
        <v>25</v>
      </c>
      <c r="N6" s="749"/>
      <c r="O6" s="749"/>
      <c r="P6" s="749"/>
      <c r="Q6" s="749"/>
      <c r="R6" s="749" t="s">
        <v>26</v>
      </c>
      <c r="S6" s="749"/>
      <c r="T6" s="749"/>
      <c r="U6" s="749"/>
      <c r="V6" s="752"/>
      <c r="W6" s="756"/>
      <c r="X6" s="767"/>
      <c r="Y6" s="347"/>
      <c r="Z6" s="776" t="s">
        <v>24</v>
      </c>
      <c r="AA6" s="749"/>
      <c r="AB6" s="749" t="s">
        <v>25</v>
      </c>
      <c r="AC6" s="749"/>
      <c r="AD6" s="749"/>
      <c r="AE6" s="749"/>
      <c r="AF6" s="749"/>
      <c r="AG6" s="749" t="s">
        <v>26</v>
      </c>
      <c r="AH6" s="749"/>
      <c r="AI6" s="749"/>
      <c r="AJ6" s="749"/>
      <c r="AK6" s="749"/>
      <c r="AL6" s="749"/>
      <c r="AM6" s="767"/>
      <c r="AN6" s="348"/>
      <c r="AO6" s="754" t="s">
        <v>27</v>
      </c>
      <c r="AP6" s="748" t="s">
        <v>28</v>
      </c>
      <c r="AQ6" s="751" t="s">
        <v>29</v>
      </c>
      <c r="AR6" s="751" t="s">
        <v>30</v>
      </c>
      <c r="AS6" s="349"/>
      <c r="AT6" s="759"/>
      <c r="AU6" s="8"/>
      <c r="AV6" s="8"/>
      <c r="AW6" s="746" t="s">
        <v>24</v>
      </c>
      <c r="AX6" s="747"/>
      <c r="AY6" s="777" t="s">
        <v>25</v>
      </c>
      <c r="AZ6" s="777"/>
      <c r="BA6" s="777"/>
      <c r="BB6" s="777"/>
      <c r="BC6" s="777"/>
      <c r="BD6" s="777" t="s">
        <v>26</v>
      </c>
      <c r="BE6" s="777"/>
      <c r="BF6" s="777"/>
      <c r="BG6" s="777"/>
      <c r="BH6" s="777"/>
      <c r="BI6" s="355" t="s">
        <v>12</v>
      </c>
      <c r="BJ6" s="356" t="s">
        <v>13</v>
      </c>
      <c r="BK6" s="353"/>
      <c r="BL6" s="746" t="s">
        <v>24</v>
      </c>
      <c r="BM6" s="747"/>
      <c r="BN6" s="777" t="s">
        <v>25</v>
      </c>
      <c r="BO6" s="777"/>
      <c r="BP6" s="777"/>
      <c r="BQ6" s="777"/>
      <c r="BR6" s="777"/>
      <c r="BS6" s="777" t="s">
        <v>26</v>
      </c>
      <c r="BT6" s="777"/>
      <c r="BU6" s="777"/>
      <c r="BV6" s="777"/>
      <c r="BW6" s="777"/>
      <c r="BX6" s="355" t="s">
        <v>15</v>
      </c>
      <c r="BY6" s="356"/>
      <c r="BZ6"/>
      <c r="CA6" s="357" t="s">
        <v>27</v>
      </c>
      <c r="CB6" s="358" t="s">
        <v>16</v>
      </c>
    </row>
    <row r="7" spans="1:80" ht="22.5" customHeight="1" thickBot="1" x14ac:dyDescent="0.3">
      <c r="A7" s="346" t="s">
        <v>31</v>
      </c>
      <c r="B7" s="763"/>
      <c r="C7" s="750"/>
      <c r="D7" s="750"/>
      <c r="E7" s="750"/>
      <c r="F7" s="750"/>
      <c r="G7" s="750"/>
      <c r="H7" s="750"/>
      <c r="I7" s="753"/>
      <c r="J7" s="347"/>
      <c r="K7" s="359" t="s">
        <v>32</v>
      </c>
      <c r="L7" s="360" t="s">
        <v>33</v>
      </c>
      <c r="M7" s="360" t="s">
        <v>34</v>
      </c>
      <c r="N7" s="360" t="s">
        <v>35</v>
      </c>
      <c r="O7" s="360" t="s">
        <v>36</v>
      </c>
      <c r="P7" s="360" t="s">
        <v>37</v>
      </c>
      <c r="Q7" s="360" t="s">
        <v>38</v>
      </c>
      <c r="R7" s="360" t="s">
        <v>39</v>
      </c>
      <c r="S7" s="360" t="s">
        <v>40</v>
      </c>
      <c r="T7" s="360" t="s">
        <v>41</v>
      </c>
      <c r="U7" s="360" t="s">
        <v>42</v>
      </c>
      <c r="V7" s="361" t="s">
        <v>43</v>
      </c>
      <c r="W7" s="757"/>
      <c r="X7" s="768"/>
      <c r="Y7" s="362"/>
      <c r="Z7" s="363" t="s">
        <v>32</v>
      </c>
      <c r="AA7" s="360" t="s">
        <v>33</v>
      </c>
      <c r="AB7" s="360" t="s">
        <v>34</v>
      </c>
      <c r="AC7" s="360" t="s">
        <v>35</v>
      </c>
      <c r="AD7" s="360" t="s">
        <v>36</v>
      </c>
      <c r="AE7" s="360" t="s">
        <v>37</v>
      </c>
      <c r="AF7" s="360" t="s">
        <v>38</v>
      </c>
      <c r="AG7" s="360" t="s">
        <v>39</v>
      </c>
      <c r="AH7" s="360" t="s">
        <v>40</v>
      </c>
      <c r="AI7" s="360" t="s">
        <v>41</v>
      </c>
      <c r="AJ7" s="360" t="s">
        <v>42</v>
      </c>
      <c r="AK7" s="360" t="s">
        <v>43</v>
      </c>
      <c r="AL7" s="765"/>
      <c r="AM7" s="768"/>
      <c r="AN7" s="348"/>
      <c r="AO7" s="763"/>
      <c r="AP7" s="750"/>
      <c r="AQ7" s="753"/>
      <c r="AR7" s="753"/>
      <c r="AS7" s="349"/>
      <c r="AT7" s="760"/>
      <c r="AV7" s="364" t="s">
        <v>44</v>
      </c>
      <c r="AW7" s="365" t="s">
        <v>32</v>
      </c>
      <c r="AX7" s="21" t="s">
        <v>33</v>
      </c>
      <c r="AY7" s="21" t="s">
        <v>34</v>
      </c>
      <c r="AZ7" s="21" t="s">
        <v>35</v>
      </c>
      <c r="BA7" s="21" t="s">
        <v>36</v>
      </c>
      <c r="BB7" s="21" t="s">
        <v>37</v>
      </c>
      <c r="BC7" s="21" t="s">
        <v>38</v>
      </c>
      <c r="BD7" s="21" t="s">
        <v>39</v>
      </c>
      <c r="BE7" s="21" t="s">
        <v>40</v>
      </c>
      <c r="BF7" s="21" t="s">
        <v>41</v>
      </c>
      <c r="BG7" s="21" t="s">
        <v>42</v>
      </c>
      <c r="BH7" s="21" t="s">
        <v>43</v>
      </c>
      <c r="BI7" s="366" t="s">
        <v>38</v>
      </c>
      <c r="BJ7" s="367" t="s">
        <v>43</v>
      </c>
      <c r="BK7" s="368"/>
      <c r="BL7" s="365" t="s">
        <v>32</v>
      </c>
      <c r="BM7" s="21" t="s">
        <v>33</v>
      </c>
      <c r="BN7" s="21" t="s">
        <v>34</v>
      </c>
      <c r="BO7" s="21" t="s">
        <v>35</v>
      </c>
      <c r="BP7" s="21" t="s">
        <v>36</v>
      </c>
      <c r="BQ7" s="21" t="s">
        <v>37</v>
      </c>
      <c r="BR7" s="21" t="s">
        <v>38</v>
      </c>
      <c r="BS7" s="21" t="s">
        <v>39</v>
      </c>
      <c r="BT7" s="21" t="s">
        <v>40</v>
      </c>
      <c r="BU7" s="21" t="s">
        <v>41</v>
      </c>
      <c r="BV7" s="21" t="s">
        <v>42</v>
      </c>
      <c r="BW7" s="21" t="s">
        <v>43</v>
      </c>
      <c r="BX7" s="366" t="s">
        <v>38</v>
      </c>
      <c r="BY7" s="366" t="s">
        <v>43</v>
      </c>
      <c r="BZ7"/>
      <c r="CA7" s="369" t="s">
        <v>38</v>
      </c>
      <c r="CB7" s="370" t="s">
        <v>43</v>
      </c>
    </row>
    <row r="8" spans="1:80" ht="15" x14ac:dyDescent="0.2">
      <c r="A8" s="345"/>
      <c r="B8" s="371" t="str">
        <f>rngAcronym</f>
        <v>TMS</v>
      </c>
      <c r="C8" s="372" t="s">
        <v>45</v>
      </c>
      <c r="D8" s="373" t="s">
        <v>46</v>
      </c>
      <c r="E8" s="374">
        <f>IFERROR(INDEX('[1]PCD List'!$AU$3:$BK$48,MATCH('DPW1'!$G8,'[1]PCD List'!$AT$3:$AT$48,0),MATCH('DPW1'!$B8,'[1]PCD List'!$AU$2:$BK$2,0)),"")</f>
        <v>0</v>
      </c>
      <c r="F8" s="375" t="s">
        <v>47</v>
      </c>
      <c r="G8" s="375" t="s">
        <v>48</v>
      </c>
      <c r="H8" s="373" t="s">
        <v>49</v>
      </c>
      <c r="I8" s="376">
        <v>3</v>
      </c>
      <c r="J8" s="377"/>
      <c r="K8" s="248"/>
      <c r="L8" s="65"/>
      <c r="M8" s="65"/>
      <c r="N8" s="65"/>
      <c r="O8" s="65"/>
      <c r="P8" s="65"/>
      <c r="Q8" s="65"/>
      <c r="R8" s="65"/>
      <c r="S8" s="65"/>
      <c r="T8" s="65"/>
      <c r="U8" s="65"/>
      <c r="V8" s="249"/>
      <c r="W8" s="378">
        <f t="shared" ref="W8:W50" si="0" xml:space="preserve"> Q8</f>
        <v>0</v>
      </c>
      <c r="X8" s="379">
        <f t="shared" ref="X8:X50" si="1" xml:space="preserve"> V8</f>
        <v>0</v>
      </c>
      <c r="Y8" s="380"/>
      <c r="Z8" s="381"/>
      <c r="AA8" s="382"/>
      <c r="AB8" s="382"/>
      <c r="AC8" s="382"/>
      <c r="AD8" s="382"/>
      <c r="AE8" s="382"/>
      <c r="AF8" s="382"/>
      <c r="AG8" s="382"/>
      <c r="AH8" s="382"/>
      <c r="AI8" s="382"/>
      <c r="AJ8" s="382"/>
      <c r="AK8" s="383"/>
      <c r="AL8" s="384">
        <f xml:space="preserve"> AF8</f>
        <v>0</v>
      </c>
      <c r="AM8" s="385">
        <f t="shared" ref="AM8:AM50" si="2" xml:space="preserve"> AK8</f>
        <v>0</v>
      </c>
      <c r="AN8" s="38"/>
      <c r="AO8" s="386" t="str">
        <f t="shared" ref="AO8:AP50" si="3" xml:space="preserve"> IFERROR(AL8 /W8, "")</f>
        <v/>
      </c>
      <c r="AP8" s="387" t="str">
        <f t="shared" si="3"/>
        <v/>
      </c>
      <c r="AQ8" s="388"/>
      <c r="AR8" s="388"/>
      <c r="AS8" s="38"/>
      <c r="AT8" s="389" t="s">
        <v>50</v>
      </c>
      <c r="AU8" s="390"/>
      <c r="AV8" s="390"/>
      <c r="AW8" s="391" t="s">
        <v>51</v>
      </c>
      <c r="AX8" s="392" t="s">
        <v>51</v>
      </c>
      <c r="AY8" s="392" t="s">
        <v>51</v>
      </c>
      <c r="AZ8" s="392" t="s">
        <v>51</v>
      </c>
      <c r="BA8" s="392" t="s">
        <v>51</v>
      </c>
      <c r="BB8" s="392" t="s">
        <v>51</v>
      </c>
      <c r="BC8" s="392" t="s">
        <v>51</v>
      </c>
      <c r="BD8" s="392" t="s">
        <v>51</v>
      </c>
      <c r="BE8" s="392" t="s">
        <v>51</v>
      </c>
      <c r="BF8" s="392" t="s">
        <v>51</v>
      </c>
      <c r="BG8" s="392" t="s">
        <v>51</v>
      </c>
      <c r="BH8" s="393" t="s">
        <v>51</v>
      </c>
      <c r="BI8" s="394" t="s">
        <v>52</v>
      </c>
      <c r="BJ8" s="395" t="s">
        <v>52</v>
      </c>
      <c r="BK8" s="396"/>
      <c r="BL8" s="391" t="s">
        <v>53</v>
      </c>
      <c r="BM8" s="392" t="s">
        <v>53</v>
      </c>
      <c r="BN8" s="392" t="s">
        <v>53</v>
      </c>
      <c r="BO8" s="392" t="s">
        <v>53</v>
      </c>
      <c r="BP8" s="392" t="s">
        <v>53</v>
      </c>
      <c r="BQ8" s="392" t="s">
        <v>53</v>
      </c>
      <c r="BR8" s="392" t="s">
        <v>53</v>
      </c>
      <c r="BS8" s="392" t="s">
        <v>53</v>
      </c>
      <c r="BT8" s="392" t="s">
        <v>53</v>
      </c>
      <c r="BU8" s="392" t="s">
        <v>53</v>
      </c>
      <c r="BV8" s="392" t="s">
        <v>53</v>
      </c>
      <c r="BW8" s="397" t="s">
        <v>53</v>
      </c>
      <c r="BX8" s="398" t="s">
        <v>54</v>
      </c>
      <c r="BY8" s="395" t="s">
        <v>54</v>
      </c>
      <c r="BZ8" s="51"/>
      <c r="CA8" s="399" t="s">
        <v>55</v>
      </c>
      <c r="CB8" s="400" t="s">
        <v>55</v>
      </c>
    </row>
    <row r="9" spans="1:80" ht="15" x14ac:dyDescent="0.2">
      <c r="A9" s="345"/>
      <c r="B9" s="401" t="str">
        <f t="shared" ref="B9:B49" si="4">B8</f>
        <v>TMS</v>
      </c>
      <c r="C9" s="23" t="s">
        <v>45</v>
      </c>
      <c r="D9" s="63" t="s">
        <v>46</v>
      </c>
      <c r="E9" s="108">
        <f>IFERROR(INDEX('[1]PCD List'!$AU$3:$BK$48,MATCH('DPW1'!$G9,'[1]PCD List'!$AT$3:$AT$48,0),MATCH('DPW1'!$B9,'[1]PCD List'!$AU$2:$BK$2,0)),"")</f>
        <v>0</v>
      </c>
      <c r="F9" s="61" t="s">
        <v>56</v>
      </c>
      <c r="G9" s="61" t="s">
        <v>57</v>
      </c>
      <c r="H9" s="63" t="s">
        <v>58</v>
      </c>
      <c r="I9" s="402">
        <v>3</v>
      </c>
      <c r="J9" s="377"/>
      <c r="K9" s="248"/>
      <c r="L9" s="65"/>
      <c r="M9" s="65"/>
      <c r="N9" s="65"/>
      <c r="O9" s="65"/>
      <c r="P9" s="65"/>
      <c r="Q9" s="65"/>
      <c r="R9" s="65"/>
      <c r="S9" s="65"/>
      <c r="T9" s="65"/>
      <c r="U9" s="65"/>
      <c r="V9" s="249"/>
      <c r="W9" s="403">
        <f t="shared" si="0"/>
        <v>0</v>
      </c>
      <c r="X9" s="404">
        <f t="shared" si="1"/>
        <v>0</v>
      </c>
      <c r="Y9" s="380"/>
      <c r="Z9" s="405"/>
      <c r="AA9" s="111"/>
      <c r="AB9" s="111"/>
      <c r="AC9" s="111"/>
      <c r="AD9" s="111"/>
      <c r="AE9" s="111"/>
      <c r="AF9" s="111"/>
      <c r="AG9" s="111"/>
      <c r="AH9" s="111"/>
      <c r="AI9" s="111"/>
      <c r="AJ9" s="111"/>
      <c r="AK9" s="406"/>
      <c r="AL9" s="407">
        <f t="shared" ref="AL9:AL50" si="5" xml:space="preserve"> AF9</f>
        <v>0</v>
      </c>
      <c r="AM9" s="408">
        <f t="shared" si="2"/>
        <v>0</v>
      </c>
      <c r="AN9" s="38"/>
      <c r="AO9" s="409" t="str">
        <f t="shared" si="3"/>
        <v/>
      </c>
      <c r="AP9" s="53" t="str">
        <f t="shared" si="3"/>
        <v/>
      </c>
      <c r="AQ9" s="410"/>
      <c r="AR9" s="410"/>
      <c r="AS9" s="38"/>
      <c r="AT9" s="389" t="s">
        <v>59</v>
      </c>
      <c r="AU9" s="390"/>
      <c r="AV9" s="390"/>
      <c r="AW9" s="254" t="s">
        <v>60</v>
      </c>
      <c r="AX9" s="73" t="s">
        <v>60</v>
      </c>
      <c r="AY9" s="73" t="s">
        <v>60</v>
      </c>
      <c r="AZ9" s="73" t="s">
        <v>60</v>
      </c>
      <c r="BA9" s="73" t="s">
        <v>60</v>
      </c>
      <c r="BB9" s="73" t="s">
        <v>60</v>
      </c>
      <c r="BC9" s="73" t="s">
        <v>60</v>
      </c>
      <c r="BD9" s="73" t="s">
        <v>60</v>
      </c>
      <c r="BE9" s="73" t="s">
        <v>60</v>
      </c>
      <c r="BF9" s="73" t="s">
        <v>60</v>
      </c>
      <c r="BG9" s="73" t="s">
        <v>60</v>
      </c>
      <c r="BH9" s="255" t="s">
        <v>60</v>
      </c>
      <c r="BI9" s="411" t="s">
        <v>61</v>
      </c>
      <c r="BJ9" s="412" t="s">
        <v>61</v>
      </c>
      <c r="BK9" s="396"/>
      <c r="BL9" s="254" t="s">
        <v>62</v>
      </c>
      <c r="BM9" s="73" t="s">
        <v>62</v>
      </c>
      <c r="BN9" s="73" t="s">
        <v>62</v>
      </c>
      <c r="BO9" s="73" t="s">
        <v>62</v>
      </c>
      <c r="BP9" s="73" t="s">
        <v>62</v>
      </c>
      <c r="BQ9" s="73" t="s">
        <v>62</v>
      </c>
      <c r="BR9" s="73" t="s">
        <v>62</v>
      </c>
      <c r="BS9" s="73" t="s">
        <v>62</v>
      </c>
      <c r="BT9" s="73" t="s">
        <v>62</v>
      </c>
      <c r="BU9" s="73" t="s">
        <v>62</v>
      </c>
      <c r="BV9" s="73" t="s">
        <v>62</v>
      </c>
      <c r="BW9" s="74" t="s">
        <v>62</v>
      </c>
      <c r="BX9" s="413" t="s">
        <v>63</v>
      </c>
      <c r="BY9" s="414" t="s">
        <v>63</v>
      </c>
      <c r="BZ9" s="51"/>
      <c r="CA9" s="399" t="s">
        <v>64</v>
      </c>
      <c r="CB9" s="400" t="s">
        <v>64</v>
      </c>
    </row>
    <row r="10" spans="1:80" ht="15" x14ac:dyDescent="0.2">
      <c r="A10" s="345"/>
      <c r="B10" s="401" t="str">
        <f t="shared" si="4"/>
        <v>TMS</v>
      </c>
      <c r="C10" s="23" t="s">
        <v>45</v>
      </c>
      <c r="D10" s="63" t="s">
        <v>65</v>
      </c>
      <c r="E10" s="108">
        <f>IFERROR(INDEX('[1]PCD List'!$AU$3:$BK$48,MATCH('DPW1'!$G10,'[1]PCD List'!$AT$3:$AT$48,0),MATCH('DPW1'!$B10,'[1]PCD List'!$AU$2:$BK$2,0)),"")</f>
        <v>0</v>
      </c>
      <c r="F10" s="61" t="s">
        <v>66</v>
      </c>
      <c r="G10" s="61" t="s">
        <v>67</v>
      </c>
      <c r="H10" s="63" t="s">
        <v>68</v>
      </c>
      <c r="I10" s="402">
        <v>0</v>
      </c>
      <c r="J10" s="377"/>
      <c r="K10" s="248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249"/>
      <c r="W10" s="403">
        <f t="shared" si="0"/>
        <v>0</v>
      </c>
      <c r="X10" s="404">
        <f t="shared" si="1"/>
        <v>0</v>
      </c>
      <c r="Y10" s="380"/>
      <c r="Z10" s="405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406"/>
      <c r="AL10" s="407">
        <f t="shared" si="5"/>
        <v>0</v>
      </c>
      <c r="AM10" s="408">
        <f t="shared" si="2"/>
        <v>0</v>
      </c>
      <c r="AN10" s="38"/>
      <c r="AO10" s="409" t="str">
        <f t="shared" si="3"/>
        <v/>
      </c>
      <c r="AP10" s="53" t="str">
        <f t="shared" si="3"/>
        <v/>
      </c>
      <c r="AQ10" s="410"/>
      <c r="AR10" s="410"/>
      <c r="AS10" s="38"/>
      <c r="AT10" s="389" t="s">
        <v>69</v>
      </c>
      <c r="AU10" s="390"/>
      <c r="AV10" s="390"/>
      <c r="AW10" s="254" t="s">
        <v>70</v>
      </c>
      <c r="AX10" s="73" t="s">
        <v>70</v>
      </c>
      <c r="AY10" s="73" t="s">
        <v>70</v>
      </c>
      <c r="AZ10" s="73" t="s">
        <v>70</v>
      </c>
      <c r="BA10" s="73" t="s">
        <v>70</v>
      </c>
      <c r="BB10" s="73" t="s">
        <v>70</v>
      </c>
      <c r="BC10" s="73" t="s">
        <v>70</v>
      </c>
      <c r="BD10" s="73" t="s">
        <v>70</v>
      </c>
      <c r="BE10" s="73" t="s">
        <v>70</v>
      </c>
      <c r="BF10" s="73" t="s">
        <v>70</v>
      </c>
      <c r="BG10" s="73" t="s">
        <v>70</v>
      </c>
      <c r="BH10" s="255" t="s">
        <v>70</v>
      </c>
      <c r="BI10" s="411" t="s">
        <v>71</v>
      </c>
      <c r="BJ10" s="412" t="s">
        <v>71</v>
      </c>
      <c r="BK10" s="396"/>
      <c r="BL10" s="254" t="s">
        <v>72</v>
      </c>
      <c r="BM10" s="73" t="s">
        <v>72</v>
      </c>
      <c r="BN10" s="73" t="s">
        <v>72</v>
      </c>
      <c r="BO10" s="73" t="s">
        <v>72</v>
      </c>
      <c r="BP10" s="73" t="s">
        <v>72</v>
      </c>
      <c r="BQ10" s="73" t="s">
        <v>72</v>
      </c>
      <c r="BR10" s="73" t="s">
        <v>72</v>
      </c>
      <c r="BS10" s="73" t="s">
        <v>72</v>
      </c>
      <c r="BT10" s="73" t="s">
        <v>72</v>
      </c>
      <c r="BU10" s="73" t="s">
        <v>72</v>
      </c>
      <c r="BV10" s="73" t="s">
        <v>72</v>
      </c>
      <c r="BW10" s="74" t="s">
        <v>72</v>
      </c>
      <c r="BX10" s="413" t="s">
        <v>73</v>
      </c>
      <c r="BY10" s="414" t="s">
        <v>73</v>
      </c>
      <c r="BZ10" s="51"/>
      <c r="CA10" s="399" t="s">
        <v>74</v>
      </c>
      <c r="CB10" s="400" t="s">
        <v>74</v>
      </c>
    </row>
    <row r="11" spans="1:80" ht="15" x14ac:dyDescent="0.2">
      <c r="A11" s="345"/>
      <c r="B11" s="401" t="str">
        <f t="shared" si="4"/>
        <v>TMS</v>
      </c>
      <c r="C11" s="23" t="s">
        <v>45</v>
      </c>
      <c r="D11" s="63" t="s">
        <v>75</v>
      </c>
      <c r="E11" s="108" t="str">
        <f>IFERROR(INDEX('[1]PCD List'!$AU$3:$BK$48,MATCH('DPW1'!$G11,'[1]PCD List'!$AT$3:$AT$48,0),MATCH('DPW1'!$B11,'[1]PCD List'!$AU$2:$BK$2,0)),"")</f>
        <v>Y</v>
      </c>
      <c r="F11" s="61" t="s">
        <v>76</v>
      </c>
      <c r="G11" s="61" t="s">
        <v>77</v>
      </c>
      <c r="H11" s="63" t="s">
        <v>58</v>
      </c>
      <c r="I11" s="402">
        <v>3</v>
      </c>
      <c r="J11" s="377"/>
      <c r="K11" s="695">
        <v>0</v>
      </c>
      <c r="L11" s="100">
        <v>0</v>
      </c>
      <c r="M11" s="100">
        <v>0</v>
      </c>
      <c r="N11" s="100">
        <v>0</v>
      </c>
      <c r="O11" s="100">
        <v>0</v>
      </c>
      <c r="P11" s="100">
        <v>0</v>
      </c>
      <c r="Q11" s="100">
        <v>9.5</v>
      </c>
      <c r="R11" s="100">
        <v>9.5</v>
      </c>
      <c r="S11" s="100">
        <v>9.5</v>
      </c>
      <c r="T11" s="100">
        <v>9.5</v>
      </c>
      <c r="U11" s="100">
        <v>9.5</v>
      </c>
      <c r="V11" s="696">
        <v>9.5</v>
      </c>
      <c r="W11" s="403">
        <f t="shared" si="0"/>
        <v>9.5</v>
      </c>
      <c r="X11" s="404">
        <f t="shared" si="1"/>
        <v>9.5</v>
      </c>
      <c r="Y11" s="380"/>
      <c r="Z11" s="700">
        <v>0</v>
      </c>
      <c r="AA11" s="690">
        <v>0</v>
      </c>
      <c r="AB11" s="690">
        <v>0</v>
      </c>
      <c r="AC11" s="690">
        <v>9.5</v>
      </c>
      <c r="AD11" s="690">
        <v>9.5</v>
      </c>
      <c r="AE11" s="690">
        <v>9.5</v>
      </c>
      <c r="AF11" s="690">
        <v>9.5</v>
      </c>
      <c r="AG11" s="690">
        <v>9.5</v>
      </c>
      <c r="AH11" s="690">
        <v>9.5</v>
      </c>
      <c r="AI11" s="690">
        <v>9.5</v>
      </c>
      <c r="AJ11" s="690">
        <v>9.5</v>
      </c>
      <c r="AK11" s="691">
        <v>9.5</v>
      </c>
      <c r="AL11" s="694">
        <f t="shared" si="5"/>
        <v>9.5</v>
      </c>
      <c r="AM11" s="147">
        <f t="shared" si="2"/>
        <v>9.5</v>
      </c>
      <c r="AN11" s="38"/>
      <c r="AO11" s="409">
        <f t="shared" si="3"/>
        <v>1</v>
      </c>
      <c r="AP11" s="53">
        <f t="shared" si="3"/>
        <v>1</v>
      </c>
      <c r="AQ11" s="410"/>
      <c r="AR11" s="410" t="s">
        <v>78</v>
      </c>
      <c r="AS11" s="38"/>
      <c r="AT11" s="389" t="s">
        <v>79</v>
      </c>
      <c r="AU11" s="390"/>
      <c r="AV11" s="390"/>
      <c r="AW11" s="254" t="s">
        <v>80</v>
      </c>
      <c r="AX11" s="73" t="s">
        <v>80</v>
      </c>
      <c r="AY11" s="73" t="s">
        <v>80</v>
      </c>
      <c r="AZ11" s="73" t="s">
        <v>80</v>
      </c>
      <c r="BA11" s="73" t="s">
        <v>80</v>
      </c>
      <c r="BB11" s="73" t="s">
        <v>80</v>
      </c>
      <c r="BC11" s="73" t="s">
        <v>80</v>
      </c>
      <c r="BD11" s="73" t="s">
        <v>80</v>
      </c>
      <c r="BE11" s="73" t="s">
        <v>80</v>
      </c>
      <c r="BF11" s="73" t="s">
        <v>80</v>
      </c>
      <c r="BG11" s="73" t="s">
        <v>80</v>
      </c>
      <c r="BH11" s="255" t="s">
        <v>80</v>
      </c>
      <c r="BI11" s="411" t="s">
        <v>81</v>
      </c>
      <c r="BJ11" s="412" t="s">
        <v>81</v>
      </c>
      <c r="BK11" s="396"/>
      <c r="BL11" s="254" t="s">
        <v>82</v>
      </c>
      <c r="BM11" s="73" t="s">
        <v>82</v>
      </c>
      <c r="BN11" s="73" t="s">
        <v>82</v>
      </c>
      <c r="BO11" s="73" t="s">
        <v>82</v>
      </c>
      <c r="BP11" s="73" t="s">
        <v>82</v>
      </c>
      <c r="BQ11" s="73" t="s">
        <v>82</v>
      </c>
      <c r="BR11" s="73" t="s">
        <v>82</v>
      </c>
      <c r="BS11" s="73" t="s">
        <v>82</v>
      </c>
      <c r="BT11" s="73" t="s">
        <v>82</v>
      </c>
      <c r="BU11" s="73" t="s">
        <v>82</v>
      </c>
      <c r="BV11" s="73" t="s">
        <v>82</v>
      </c>
      <c r="BW11" s="74" t="s">
        <v>82</v>
      </c>
      <c r="BX11" s="413" t="s">
        <v>83</v>
      </c>
      <c r="BY11" s="414" t="s">
        <v>83</v>
      </c>
      <c r="BZ11" s="51"/>
      <c r="CA11" s="399" t="s">
        <v>84</v>
      </c>
      <c r="CB11" s="400" t="s">
        <v>84</v>
      </c>
    </row>
    <row r="12" spans="1:80" ht="15" x14ac:dyDescent="0.2">
      <c r="A12" s="345"/>
      <c r="B12" s="401" t="str">
        <f t="shared" si="4"/>
        <v>TMS</v>
      </c>
      <c r="C12" s="23" t="s">
        <v>45</v>
      </c>
      <c r="D12" s="63" t="s">
        <v>75</v>
      </c>
      <c r="E12" s="108" t="str">
        <f>IFERROR(INDEX('[1]PCD List'!$AU$3:$BK$48,MATCH('DPW1'!$G12,'[1]PCD List'!$AT$3:$AT$48,0),MATCH('DPW1'!$B12,'[1]PCD List'!$AU$2:$BK$2,0)),"")</f>
        <v>Y</v>
      </c>
      <c r="F12" s="61" t="s">
        <v>85</v>
      </c>
      <c r="G12" s="61" t="s">
        <v>86</v>
      </c>
      <c r="H12" s="63" t="s">
        <v>68</v>
      </c>
      <c r="I12" s="402">
        <v>0</v>
      </c>
      <c r="J12" s="377"/>
      <c r="K12" s="248">
        <v>0</v>
      </c>
      <c r="L12" s="65">
        <v>0</v>
      </c>
      <c r="M12" s="65">
        <v>0</v>
      </c>
      <c r="N12" s="65">
        <v>0</v>
      </c>
      <c r="O12" s="65">
        <v>0</v>
      </c>
      <c r="P12" s="65">
        <v>0</v>
      </c>
      <c r="Q12" s="65">
        <v>19</v>
      </c>
      <c r="R12" s="65">
        <v>19</v>
      </c>
      <c r="S12" s="65">
        <v>19</v>
      </c>
      <c r="T12" s="65">
        <v>19</v>
      </c>
      <c r="U12" s="65">
        <v>19</v>
      </c>
      <c r="V12" s="249">
        <v>19</v>
      </c>
      <c r="W12" s="403">
        <f t="shared" si="0"/>
        <v>19</v>
      </c>
      <c r="X12" s="404">
        <f t="shared" si="1"/>
        <v>19</v>
      </c>
      <c r="Y12" s="380"/>
      <c r="Z12" s="405">
        <v>0</v>
      </c>
      <c r="AA12" s="111">
        <v>0</v>
      </c>
      <c r="AB12" s="111">
        <v>2</v>
      </c>
      <c r="AC12" s="111">
        <v>2</v>
      </c>
      <c r="AD12" s="111">
        <v>2</v>
      </c>
      <c r="AE12" s="111">
        <v>18</v>
      </c>
      <c r="AF12" s="111">
        <v>19</v>
      </c>
      <c r="AG12" s="111">
        <v>19</v>
      </c>
      <c r="AH12" s="111">
        <v>19</v>
      </c>
      <c r="AI12" s="111">
        <v>19</v>
      </c>
      <c r="AJ12" s="111">
        <v>19</v>
      </c>
      <c r="AK12" s="406">
        <v>19</v>
      </c>
      <c r="AL12" s="407">
        <f t="shared" si="5"/>
        <v>19</v>
      </c>
      <c r="AM12" s="408">
        <f t="shared" si="2"/>
        <v>19</v>
      </c>
      <c r="AN12" s="38"/>
      <c r="AO12" s="409">
        <f t="shared" si="3"/>
        <v>1</v>
      </c>
      <c r="AP12" s="53">
        <f t="shared" si="3"/>
        <v>1</v>
      </c>
      <c r="AQ12" s="410"/>
      <c r="AR12" s="410" t="s">
        <v>78</v>
      </c>
      <c r="AS12" s="38"/>
      <c r="AT12" s="389" t="s">
        <v>87</v>
      </c>
      <c r="AU12" s="390"/>
      <c r="AV12" s="390"/>
      <c r="AW12" s="254" t="s">
        <v>88</v>
      </c>
      <c r="AX12" s="73" t="s">
        <v>88</v>
      </c>
      <c r="AY12" s="73" t="s">
        <v>88</v>
      </c>
      <c r="AZ12" s="73" t="s">
        <v>88</v>
      </c>
      <c r="BA12" s="73" t="s">
        <v>88</v>
      </c>
      <c r="BB12" s="73" t="s">
        <v>88</v>
      </c>
      <c r="BC12" s="73" t="s">
        <v>88</v>
      </c>
      <c r="BD12" s="73" t="s">
        <v>88</v>
      </c>
      <c r="BE12" s="73" t="s">
        <v>88</v>
      </c>
      <c r="BF12" s="73" t="s">
        <v>88</v>
      </c>
      <c r="BG12" s="73" t="s">
        <v>88</v>
      </c>
      <c r="BH12" s="255" t="s">
        <v>88</v>
      </c>
      <c r="BI12" s="411" t="s">
        <v>89</v>
      </c>
      <c r="BJ12" s="412" t="s">
        <v>89</v>
      </c>
      <c r="BK12" s="396"/>
      <c r="BL12" s="254" t="s">
        <v>90</v>
      </c>
      <c r="BM12" s="73" t="s">
        <v>90</v>
      </c>
      <c r="BN12" s="73" t="s">
        <v>90</v>
      </c>
      <c r="BO12" s="73" t="s">
        <v>90</v>
      </c>
      <c r="BP12" s="73" t="s">
        <v>90</v>
      </c>
      <c r="BQ12" s="73" t="s">
        <v>90</v>
      </c>
      <c r="BR12" s="73" t="s">
        <v>90</v>
      </c>
      <c r="BS12" s="73" t="s">
        <v>90</v>
      </c>
      <c r="BT12" s="73" t="s">
        <v>90</v>
      </c>
      <c r="BU12" s="73" t="s">
        <v>90</v>
      </c>
      <c r="BV12" s="73" t="s">
        <v>90</v>
      </c>
      <c r="BW12" s="74" t="s">
        <v>90</v>
      </c>
      <c r="BX12" s="413" t="s">
        <v>91</v>
      </c>
      <c r="BY12" s="414" t="s">
        <v>91</v>
      </c>
      <c r="BZ12" s="51"/>
      <c r="CA12" s="399" t="s">
        <v>92</v>
      </c>
      <c r="CB12" s="400" t="s">
        <v>92</v>
      </c>
    </row>
    <row r="13" spans="1:80" ht="15" x14ac:dyDescent="0.2">
      <c r="A13" s="345"/>
      <c r="B13" s="401" t="str">
        <f t="shared" si="4"/>
        <v>TMS</v>
      </c>
      <c r="C13" s="23" t="s">
        <v>45</v>
      </c>
      <c r="D13" s="63" t="s">
        <v>93</v>
      </c>
      <c r="E13" s="108" t="str">
        <f>IFERROR(INDEX('[1]PCD List'!$AU$3:$BK$48,MATCH('DPW1'!$G13,'[1]PCD List'!$AT$3:$AT$48,0),MATCH('DPW1'!$B13,'[1]PCD List'!$AU$2:$BK$2,0)),"")</f>
        <v>Y</v>
      </c>
      <c r="F13" s="61" t="s">
        <v>94</v>
      </c>
      <c r="G13" s="61" t="s">
        <v>94</v>
      </c>
      <c r="H13" s="63" t="s">
        <v>68</v>
      </c>
      <c r="I13" s="402">
        <v>0</v>
      </c>
      <c r="J13" s="377"/>
      <c r="K13" s="248"/>
      <c r="L13" s="65"/>
      <c r="M13" s="119">
        <v>0</v>
      </c>
      <c r="N13" s="119">
        <v>0</v>
      </c>
      <c r="O13" s="119">
        <v>37</v>
      </c>
      <c r="P13" s="119">
        <v>37</v>
      </c>
      <c r="Q13" s="65">
        <v>37</v>
      </c>
      <c r="R13" s="65"/>
      <c r="S13" s="65"/>
      <c r="T13" s="65"/>
      <c r="U13" s="65"/>
      <c r="V13" s="249"/>
      <c r="W13" s="403">
        <f t="shared" si="0"/>
        <v>37</v>
      </c>
      <c r="X13" s="404">
        <f t="shared" si="1"/>
        <v>0</v>
      </c>
      <c r="Y13" s="380"/>
      <c r="Z13" s="405">
        <v>0</v>
      </c>
      <c r="AA13" s="111">
        <v>0</v>
      </c>
      <c r="AB13" s="111">
        <v>0</v>
      </c>
      <c r="AC13" s="111">
        <v>28</v>
      </c>
      <c r="AD13" s="111">
        <v>30</v>
      </c>
      <c r="AE13" s="111">
        <v>34</v>
      </c>
      <c r="AF13" s="111">
        <v>37</v>
      </c>
      <c r="AG13" s="111">
        <v>37</v>
      </c>
      <c r="AH13" s="111">
        <v>37</v>
      </c>
      <c r="AI13" s="111">
        <v>37</v>
      </c>
      <c r="AJ13" s="111">
        <v>37</v>
      </c>
      <c r="AK13" s="406">
        <v>37</v>
      </c>
      <c r="AL13" s="407">
        <f t="shared" si="5"/>
        <v>37</v>
      </c>
      <c r="AM13" s="408">
        <f t="shared" si="2"/>
        <v>37</v>
      </c>
      <c r="AN13" s="38"/>
      <c r="AO13" s="409">
        <f t="shared" si="3"/>
        <v>1</v>
      </c>
      <c r="AP13" s="53" t="str">
        <f t="shared" si="3"/>
        <v/>
      </c>
      <c r="AQ13" s="410"/>
      <c r="AR13" s="410" t="s">
        <v>78</v>
      </c>
      <c r="AS13" s="38"/>
      <c r="AT13" s="389" t="s">
        <v>95</v>
      </c>
      <c r="AU13" s="390"/>
      <c r="AV13" s="390"/>
      <c r="AW13" s="254" t="s">
        <v>96</v>
      </c>
      <c r="AX13" s="73" t="s">
        <v>96</v>
      </c>
      <c r="AY13" s="73" t="s">
        <v>96</v>
      </c>
      <c r="AZ13" s="73" t="s">
        <v>96</v>
      </c>
      <c r="BA13" s="73" t="s">
        <v>96</v>
      </c>
      <c r="BB13" s="73" t="s">
        <v>96</v>
      </c>
      <c r="BC13" s="73" t="s">
        <v>96</v>
      </c>
      <c r="BD13" s="73" t="s">
        <v>96</v>
      </c>
      <c r="BE13" s="73" t="s">
        <v>96</v>
      </c>
      <c r="BF13" s="73" t="s">
        <v>96</v>
      </c>
      <c r="BG13" s="73" t="s">
        <v>96</v>
      </c>
      <c r="BH13" s="255" t="s">
        <v>96</v>
      </c>
      <c r="BI13" s="411" t="s">
        <v>97</v>
      </c>
      <c r="BJ13" s="412" t="s">
        <v>97</v>
      </c>
      <c r="BK13" s="396"/>
      <c r="BL13" s="254" t="s">
        <v>98</v>
      </c>
      <c r="BM13" s="73" t="s">
        <v>98</v>
      </c>
      <c r="BN13" s="73" t="s">
        <v>98</v>
      </c>
      <c r="BO13" s="73" t="s">
        <v>98</v>
      </c>
      <c r="BP13" s="73" t="s">
        <v>98</v>
      </c>
      <c r="BQ13" s="73" t="s">
        <v>98</v>
      </c>
      <c r="BR13" s="73" t="s">
        <v>98</v>
      </c>
      <c r="BS13" s="73" t="s">
        <v>98</v>
      </c>
      <c r="BT13" s="73" t="s">
        <v>98</v>
      </c>
      <c r="BU13" s="73" t="s">
        <v>98</v>
      </c>
      <c r="BV13" s="73" t="s">
        <v>98</v>
      </c>
      <c r="BW13" s="74" t="s">
        <v>98</v>
      </c>
      <c r="BX13" s="413" t="s">
        <v>99</v>
      </c>
      <c r="BY13" s="414" t="s">
        <v>99</v>
      </c>
      <c r="BZ13" s="51"/>
      <c r="CA13" s="399" t="s">
        <v>100</v>
      </c>
      <c r="CB13" s="400" t="s">
        <v>100</v>
      </c>
    </row>
    <row r="14" spans="1:80" ht="15" x14ac:dyDescent="0.2">
      <c r="A14" s="345"/>
      <c r="B14" s="401" t="str">
        <f t="shared" si="4"/>
        <v>TMS</v>
      </c>
      <c r="C14" s="23" t="s">
        <v>101</v>
      </c>
      <c r="D14" s="63" t="s">
        <v>102</v>
      </c>
      <c r="E14" s="108" t="str">
        <f>IFERROR(INDEX('[1]PCD List'!$AU$3:$BK$48,MATCH('DPW1'!$G14,'[1]PCD List'!$AT$3:$AT$48,0),MATCH('DPW1'!$B14,'[1]PCD List'!$AU$2:$BK$2,0)),"")</f>
        <v>Y</v>
      </c>
      <c r="F14" s="61" t="s">
        <v>103</v>
      </c>
      <c r="G14" s="415" t="s">
        <v>104</v>
      </c>
      <c r="H14" s="63" t="s">
        <v>68</v>
      </c>
      <c r="I14" s="402">
        <v>0</v>
      </c>
      <c r="J14" s="377"/>
      <c r="K14" s="248"/>
      <c r="L14" s="65"/>
      <c r="M14" s="65"/>
      <c r="N14" s="65"/>
      <c r="O14" s="65"/>
      <c r="P14" s="65"/>
      <c r="Q14" s="65"/>
      <c r="R14" s="65"/>
      <c r="S14" s="65">
        <v>5</v>
      </c>
      <c r="T14" s="119">
        <v>5</v>
      </c>
      <c r="U14" s="119">
        <v>5</v>
      </c>
      <c r="V14" s="249">
        <v>6</v>
      </c>
      <c r="W14" s="403">
        <f t="shared" si="0"/>
        <v>0</v>
      </c>
      <c r="X14" s="404">
        <f t="shared" si="1"/>
        <v>6</v>
      </c>
      <c r="Y14" s="380"/>
      <c r="Z14" s="405">
        <v>0</v>
      </c>
      <c r="AA14" s="111">
        <v>0</v>
      </c>
      <c r="AB14" s="111">
        <v>0</v>
      </c>
      <c r="AC14" s="111">
        <v>0</v>
      </c>
      <c r="AD14" s="111">
        <v>2</v>
      </c>
      <c r="AE14" s="111">
        <v>2</v>
      </c>
      <c r="AF14" s="111">
        <v>6</v>
      </c>
      <c r="AG14" s="111">
        <v>6</v>
      </c>
      <c r="AH14" s="111">
        <v>6</v>
      </c>
      <c r="AI14" s="111">
        <v>6</v>
      </c>
      <c r="AJ14" s="111">
        <v>6</v>
      </c>
      <c r="AK14" s="406">
        <v>6</v>
      </c>
      <c r="AL14" s="407">
        <f t="shared" si="5"/>
        <v>6</v>
      </c>
      <c r="AM14" s="408">
        <f t="shared" si="2"/>
        <v>6</v>
      </c>
      <c r="AN14" s="38"/>
      <c r="AO14" s="409" t="str">
        <f t="shared" si="3"/>
        <v/>
      </c>
      <c r="AP14" s="53">
        <f t="shared" si="3"/>
        <v>1</v>
      </c>
      <c r="AQ14" s="410"/>
      <c r="AR14" s="410" t="s">
        <v>78</v>
      </c>
      <c r="AS14" s="38"/>
      <c r="AT14" s="389" t="s">
        <v>105</v>
      </c>
      <c r="AU14" s="390"/>
      <c r="AV14" s="390"/>
      <c r="AW14" s="254" t="s">
        <v>106</v>
      </c>
      <c r="AX14" s="73" t="s">
        <v>106</v>
      </c>
      <c r="AY14" s="73" t="s">
        <v>106</v>
      </c>
      <c r="AZ14" s="73" t="s">
        <v>106</v>
      </c>
      <c r="BA14" s="73" t="s">
        <v>106</v>
      </c>
      <c r="BB14" s="73" t="s">
        <v>106</v>
      </c>
      <c r="BC14" s="73" t="s">
        <v>106</v>
      </c>
      <c r="BD14" s="73" t="s">
        <v>106</v>
      </c>
      <c r="BE14" s="73" t="s">
        <v>106</v>
      </c>
      <c r="BF14" s="73" t="s">
        <v>106</v>
      </c>
      <c r="BG14" s="73" t="s">
        <v>106</v>
      </c>
      <c r="BH14" s="255" t="s">
        <v>106</v>
      </c>
      <c r="BI14" s="411" t="s">
        <v>107</v>
      </c>
      <c r="BJ14" s="412" t="s">
        <v>107</v>
      </c>
      <c r="BK14" s="396"/>
      <c r="BL14" s="254" t="s">
        <v>108</v>
      </c>
      <c r="BM14" s="73" t="s">
        <v>108</v>
      </c>
      <c r="BN14" s="73" t="s">
        <v>108</v>
      </c>
      <c r="BO14" s="73" t="s">
        <v>108</v>
      </c>
      <c r="BP14" s="73" t="s">
        <v>108</v>
      </c>
      <c r="BQ14" s="73" t="s">
        <v>108</v>
      </c>
      <c r="BR14" s="73" t="s">
        <v>108</v>
      </c>
      <c r="BS14" s="73" t="s">
        <v>108</v>
      </c>
      <c r="BT14" s="73" t="s">
        <v>108</v>
      </c>
      <c r="BU14" s="73" t="s">
        <v>108</v>
      </c>
      <c r="BV14" s="73" t="s">
        <v>108</v>
      </c>
      <c r="BW14" s="74" t="s">
        <v>108</v>
      </c>
      <c r="BX14" s="413" t="s">
        <v>109</v>
      </c>
      <c r="BY14" s="414" t="s">
        <v>109</v>
      </c>
      <c r="BZ14" s="51"/>
      <c r="CA14" s="399" t="s">
        <v>110</v>
      </c>
      <c r="CB14" s="400" t="s">
        <v>110</v>
      </c>
    </row>
    <row r="15" spans="1:80" ht="15" x14ac:dyDescent="0.2">
      <c r="A15" s="345"/>
      <c r="B15" s="401" t="str">
        <f t="shared" si="4"/>
        <v>TMS</v>
      </c>
      <c r="C15" s="23" t="s">
        <v>101</v>
      </c>
      <c r="D15" s="63" t="s">
        <v>111</v>
      </c>
      <c r="E15" s="108" t="str">
        <f>IFERROR(INDEX('[1]PCD List'!$AU$3:$BK$48,MATCH('DPW1'!$G15,'[1]PCD List'!$AT$3:$AT$48,0),MATCH('DPW1'!$B15,'[1]PCD List'!$AU$2:$BK$2,0)),"")</f>
        <v>Y</v>
      </c>
      <c r="F15" s="61" t="s">
        <v>112</v>
      </c>
      <c r="G15" s="61" t="s">
        <v>113</v>
      </c>
      <c r="H15" s="63" t="s">
        <v>68</v>
      </c>
      <c r="I15" s="402">
        <v>0</v>
      </c>
      <c r="J15" s="377"/>
      <c r="K15" s="248">
        <v>0</v>
      </c>
      <c r="L15" s="65">
        <v>0</v>
      </c>
      <c r="M15" s="65">
        <v>8000</v>
      </c>
      <c r="N15" s="65">
        <v>19500</v>
      </c>
      <c r="O15" s="65">
        <v>31000</v>
      </c>
      <c r="P15" s="65">
        <v>42500</v>
      </c>
      <c r="Q15" s="65">
        <v>54000</v>
      </c>
      <c r="R15" s="65"/>
      <c r="S15" s="65"/>
      <c r="T15" s="65"/>
      <c r="U15" s="65"/>
      <c r="V15" s="249"/>
      <c r="W15" s="403">
        <f t="shared" si="0"/>
        <v>54000</v>
      </c>
      <c r="X15" s="404">
        <f t="shared" si="1"/>
        <v>0</v>
      </c>
      <c r="Y15" s="380"/>
      <c r="Z15" s="405">
        <v>0</v>
      </c>
      <c r="AA15" s="111">
        <v>0</v>
      </c>
      <c r="AB15" s="111">
        <v>6500</v>
      </c>
      <c r="AC15" s="111">
        <v>18375</v>
      </c>
      <c r="AD15" s="111">
        <v>30250</v>
      </c>
      <c r="AE15" s="111">
        <v>42125</v>
      </c>
      <c r="AF15" s="111">
        <v>54000</v>
      </c>
      <c r="AG15" s="111"/>
      <c r="AH15" s="111"/>
      <c r="AI15" s="111"/>
      <c r="AJ15" s="111"/>
      <c r="AK15" s="406"/>
      <c r="AL15" s="407">
        <f t="shared" si="5"/>
        <v>54000</v>
      </c>
      <c r="AM15" s="408">
        <f t="shared" si="2"/>
        <v>0</v>
      </c>
      <c r="AN15" s="38"/>
      <c r="AO15" s="409">
        <f t="shared" si="3"/>
        <v>1</v>
      </c>
      <c r="AP15" s="53" t="str">
        <f t="shared" si="3"/>
        <v/>
      </c>
      <c r="AQ15" s="410"/>
      <c r="AR15" s="410" t="s">
        <v>78</v>
      </c>
      <c r="AS15" s="38"/>
      <c r="AT15" s="389" t="s">
        <v>114</v>
      </c>
      <c r="AW15" s="254" t="s">
        <v>115</v>
      </c>
      <c r="AX15" s="73" t="s">
        <v>115</v>
      </c>
      <c r="AY15" s="73" t="s">
        <v>115</v>
      </c>
      <c r="AZ15" s="73" t="s">
        <v>115</v>
      </c>
      <c r="BA15" s="73" t="s">
        <v>115</v>
      </c>
      <c r="BB15" s="73" t="s">
        <v>115</v>
      </c>
      <c r="BC15" s="73" t="s">
        <v>115</v>
      </c>
      <c r="BD15" s="73" t="s">
        <v>115</v>
      </c>
      <c r="BE15" s="73" t="s">
        <v>115</v>
      </c>
      <c r="BF15" s="73" t="s">
        <v>115</v>
      </c>
      <c r="BG15" s="73" t="s">
        <v>115</v>
      </c>
      <c r="BH15" s="255" t="s">
        <v>115</v>
      </c>
      <c r="BI15" s="411" t="s">
        <v>116</v>
      </c>
      <c r="BJ15" s="412" t="s">
        <v>116</v>
      </c>
      <c r="BK15" s="396"/>
      <c r="BL15" s="254" t="s">
        <v>117</v>
      </c>
      <c r="BM15" s="73" t="s">
        <v>117</v>
      </c>
      <c r="BN15" s="73" t="s">
        <v>117</v>
      </c>
      <c r="BO15" s="73" t="s">
        <v>117</v>
      </c>
      <c r="BP15" s="73" t="s">
        <v>117</v>
      </c>
      <c r="BQ15" s="73" t="s">
        <v>117</v>
      </c>
      <c r="BR15" s="73" t="s">
        <v>117</v>
      </c>
      <c r="BS15" s="73" t="s">
        <v>117</v>
      </c>
      <c r="BT15" s="73" t="s">
        <v>117</v>
      </c>
      <c r="BU15" s="73" t="s">
        <v>117</v>
      </c>
      <c r="BV15" s="73" t="s">
        <v>117</v>
      </c>
      <c r="BW15" s="74" t="s">
        <v>117</v>
      </c>
      <c r="BX15" s="413" t="s">
        <v>118</v>
      </c>
      <c r="BY15" s="414" t="s">
        <v>118</v>
      </c>
      <c r="BZ15" s="51"/>
      <c r="CA15" s="399" t="s">
        <v>119</v>
      </c>
      <c r="CB15" s="400" t="s">
        <v>119</v>
      </c>
    </row>
    <row r="16" spans="1:80" ht="15" x14ac:dyDescent="0.2">
      <c r="A16" s="345"/>
      <c r="B16" s="401" t="str">
        <f t="shared" si="4"/>
        <v>TMS</v>
      </c>
      <c r="C16" s="23" t="s">
        <v>101</v>
      </c>
      <c r="D16" s="63" t="s">
        <v>111</v>
      </c>
      <c r="E16" s="108" t="str">
        <f>IFERROR(INDEX('[1]PCD List'!$AU$3:$BK$48,MATCH('DPW1'!$G16,'[1]PCD List'!$AT$3:$AT$48,0),MATCH('DPW1'!$B16,'[1]PCD List'!$AU$2:$BK$2,0)),"")</f>
        <v>Y</v>
      </c>
      <c r="F16" s="61" t="s">
        <v>112</v>
      </c>
      <c r="G16" s="61" t="s">
        <v>120</v>
      </c>
      <c r="H16" s="63" t="s">
        <v>68</v>
      </c>
      <c r="I16" s="402">
        <v>0</v>
      </c>
      <c r="J16" s="377"/>
      <c r="K16" s="248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249"/>
      <c r="W16" s="403">
        <f t="shared" si="0"/>
        <v>0</v>
      </c>
      <c r="X16" s="404">
        <f t="shared" si="1"/>
        <v>0</v>
      </c>
      <c r="Y16" s="380"/>
      <c r="Z16" s="405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406"/>
      <c r="AL16" s="407">
        <f t="shared" si="5"/>
        <v>0</v>
      </c>
      <c r="AM16" s="408">
        <f t="shared" si="2"/>
        <v>0</v>
      </c>
      <c r="AN16" s="38"/>
      <c r="AO16" s="409" t="str">
        <f t="shared" si="3"/>
        <v/>
      </c>
      <c r="AP16" s="53" t="str">
        <f t="shared" si="3"/>
        <v/>
      </c>
      <c r="AQ16" s="410"/>
      <c r="AR16" s="410"/>
      <c r="AS16" s="38"/>
      <c r="AT16" s="389" t="s">
        <v>121</v>
      </c>
      <c r="AW16" s="254" t="s">
        <v>122</v>
      </c>
      <c r="AX16" s="73" t="s">
        <v>122</v>
      </c>
      <c r="AY16" s="73" t="s">
        <v>122</v>
      </c>
      <c r="AZ16" s="73" t="s">
        <v>122</v>
      </c>
      <c r="BA16" s="73" t="s">
        <v>122</v>
      </c>
      <c r="BB16" s="73" t="s">
        <v>122</v>
      </c>
      <c r="BC16" s="73" t="s">
        <v>122</v>
      </c>
      <c r="BD16" s="73" t="s">
        <v>122</v>
      </c>
      <c r="BE16" s="73" t="s">
        <v>122</v>
      </c>
      <c r="BF16" s="73" t="s">
        <v>122</v>
      </c>
      <c r="BG16" s="73" t="s">
        <v>122</v>
      </c>
      <c r="BH16" s="255" t="s">
        <v>122</v>
      </c>
      <c r="BI16" s="411" t="s">
        <v>123</v>
      </c>
      <c r="BJ16" s="412" t="s">
        <v>123</v>
      </c>
      <c r="BK16" s="396"/>
      <c r="BL16" s="254" t="s">
        <v>124</v>
      </c>
      <c r="BM16" s="73" t="s">
        <v>124</v>
      </c>
      <c r="BN16" s="73" t="s">
        <v>124</v>
      </c>
      <c r="BO16" s="73" t="s">
        <v>124</v>
      </c>
      <c r="BP16" s="73" t="s">
        <v>124</v>
      </c>
      <c r="BQ16" s="73" t="s">
        <v>124</v>
      </c>
      <c r="BR16" s="73" t="s">
        <v>124</v>
      </c>
      <c r="BS16" s="73" t="s">
        <v>124</v>
      </c>
      <c r="BT16" s="73" t="s">
        <v>124</v>
      </c>
      <c r="BU16" s="73" t="s">
        <v>124</v>
      </c>
      <c r="BV16" s="73" t="s">
        <v>124</v>
      </c>
      <c r="BW16" s="74" t="s">
        <v>124</v>
      </c>
      <c r="BX16" s="413" t="s">
        <v>125</v>
      </c>
      <c r="BY16" s="414" t="s">
        <v>125</v>
      </c>
      <c r="BZ16" s="51"/>
      <c r="CA16" s="399" t="s">
        <v>126</v>
      </c>
      <c r="CB16" s="400" t="s">
        <v>126</v>
      </c>
    </row>
    <row r="17" spans="1:80" ht="15" x14ac:dyDescent="0.2">
      <c r="A17" s="345"/>
      <c r="B17" s="401" t="str">
        <f t="shared" si="4"/>
        <v>TMS</v>
      </c>
      <c r="C17" s="23" t="s">
        <v>101</v>
      </c>
      <c r="D17" s="63" t="s">
        <v>111</v>
      </c>
      <c r="E17" s="108" t="str">
        <f>IFERROR(INDEX('[1]PCD List'!$AU$3:$BK$48,MATCH('DPW1'!$G17,'[1]PCD List'!$AT$3:$AT$48,0),MATCH('DPW1'!$B17,'[1]PCD List'!$AU$2:$BK$2,0)),"")</f>
        <v>Y</v>
      </c>
      <c r="F17" s="61" t="s">
        <v>112</v>
      </c>
      <c r="G17" s="61" t="s">
        <v>127</v>
      </c>
      <c r="H17" s="63" t="s">
        <v>68</v>
      </c>
      <c r="I17" s="402">
        <v>0</v>
      </c>
      <c r="J17" s="377"/>
      <c r="K17" s="248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249"/>
      <c r="W17" s="403">
        <f t="shared" si="0"/>
        <v>0</v>
      </c>
      <c r="X17" s="404">
        <f t="shared" si="1"/>
        <v>0</v>
      </c>
      <c r="Y17" s="380"/>
      <c r="Z17" s="405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406"/>
      <c r="AL17" s="407">
        <f t="shared" si="5"/>
        <v>0</v>
      </c>
      <c r="AM17" s="408">
        <f t="shared" si="2"/>
        <v>0</v>
      </c>
      <c r="AN17" s="38"/>
      <c r="AO17" s="409" t="str">
        <f t="shared" si="3"/>
        <v/>
      </c>
      <c r="AP17" s="53" t="str">
        <f t="shared" si="3"/>
        <v/>
      </c>
      <c r="AQ17" s="410"/>
      <c r="AR17" s="410"/>
      <c r="AS17" s="38"/>
      <c r="AT17" s="389" t="s">
        <v>128</v>
      </c>
      <c r="AW17" s="254" t="s">
        <v>129</v>
      </c>
      <c r="AX17" s="73" t="s">
        <v>129</v>
      </c>
      <c r="AY17" s="73" t="s">
        <v>129</v>
      </c>
      <c r="AZ17" s="73" t="s">
        <v>129</v>
      </c>
      <c r="BA17" s="73" t="s">
        <v>129</v>
      </c>
      <c r="BB17" s="73" t="s">
        <v>129</v>
      </c>
      <c r="BC17" s="73" t="s">
        <v>129</v>
      </c>
      <c r="BD17" s="73" t="s">
        <v>129</v>
      </c>
      <c r="BE17" s="73" t="s">
        <v>129</v>
      </c>
      <c r="BF17" s="73" t="s">
        <v>129</v>
      </c>
      <c r="BG17" s="73" t="s">
        <v>129</v>
      </c>
      <c r="BH17" s="255" t="s">
        <v>129</v>
      </c>
      <c r="BI17" s="411" t="s">
        <v>130</v>
      </c>
      <c r="BJ17" s="412" t="s">
        <v>130</v>
      </c>
      <c r="BK17" s="396"/>
      <c r="BL17" s="254" t="s">
        <v>131</v>
      </c>
      <c r="BM17" s="73" t="s">
        <v>131</v>
      </c>
      <c r="BN17" s="73" t="s">
        <v>131</v>
      </c>
      <c r="BO17" s="73" t="s">
        <v>131</v>
      </c>
      <c r="BP17" s="73" t="s">
        <v>131</v>
      </c>
      <c r="BQ17" s="73" t="s">
        <v>131</v>
      </c>
      <c r="BR17" s="73" t="s">
        <v>131</v>
      </c>
      <c r="BS17" s="73" t="s">
        <v>131</v>
      </c>
      <c r="BT17" s="73" t="s">
        <v>131</v>
      </c>
      <c r="BU17" s="73" t="s">
        <v>131</v>
      </c>
      <c r="BV17" s="73" t="s">
        <v>131</v>
      </c>
      <c r="BW17" s="74" t="s">
        <v>131</v>
      </c>
      <c r="BX17" s="413" t="s">
        <v>132</v>
      </c>
      <c r="BY17" s="414" t="s">
        <v>132</v>
      </c>
      <c r="BZ17" s="51"/>
      <c r="CA17" s="399" t="s">
        <v>133</v>
      </c>
      <c r="CB17" s="400" t="s">
        <v>133</v>
      </c>
    </row>
    <row r="18" spans="1:80" ht="15" x14ac:dyDescent="0.2">
      <c r="A18" s="345"/>
      <c r="B18" s="401" t="str">
        <f t="shared" si="4"/>
        <v>TMS</v>
      </c>
      <c r="C18" s="23" t="s">
        <v>101</v>
      </c>
      <c r="D18" s="63" t="s">
        <v>111</v>
      </c>
      <c r="E18" s="108" t="str">
        <f>IFERROR(INDEX('[1]PCD List'!$AU$3:$BK$48,MATCH('DPW1'!$G18,'[1]PCD List'!$AT$3:$AT$48,0),MATCH('DPW1'!$B18,'[1]PCD List'!$AU$2:$BK$2,0)),"")</f>
        <v>Y</v>
      </c>
      <c r="F18" s="61" t="s">
        <v>112</v>
      </c>
      <c r="G18" s="61" t="s">
        <v>134</v>
      </c>
      <c r="H18" s="63" t="s">
        <v>68</v>
      </c>
      <c r="I18" s="402">
        <v>0</v>
      </c>
      <c r="J18" s="377"/>
      <c r="K18" s="248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249"/>
      <c r="W18" s="403">
        <f t="shared" si="0"/>
        <v>0</v>
      </c>
      <c r="X18" s="404">
        <f t="shared" si="1"/>
        <v>0</v>
      </c>
      <c r="Y18" s="380"/>
      <c r="Z18" s="405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406"/>
      <c r="AL18" s="407">
        <f t="shared" si="5"/>
        <v>0</v>
      </c>
      <c r="AM18" s="408">
        <f t="shared" si="2"/>
        <v>0</v>
      </c>
      <c r="AN18" s="38"/>
      <c r="AO18" s="409" t="str">
        <f t="shared" si="3"/>
        <v/>
      </c>
      <c r="AP18" s="53" t="str">
        <f t="shared" si="3"/>
        <v/>
      </c>
      <c r="AQ18" s="410"/>
      <c r="AR18" s="410"/>
      <c r="AS18" s="38"/>
      <c r="AT18" s="389" t="s">
        <v>135</v>
      </c>
      <c r="AW18" s="254" t="s">
        <v>136</v>
      </c>
      <c r="AX18" s="73" t="s">
        <v>136</v>
      </c>
      <c r="AY18" s="73" t="s">
        <v>136</v>
      </c>
      <c r="AZ18" s="73" t="s">
        <v>136</v>
      </c>
      <c r="BA18" s="73" t="s">
        <v>136</v>
      </c>
      <c r="BB18" s="73" t="s">
        <v>136</v>
      </c>
      <c r="BC18" s="73" t="s">
        <v>136</v>
      </c>
      <c r="BD18" s="73" t="s">
        <v>136</v>
      </c>
      <c r="BE18" s="73" t="s">
        <v>136</v>
      </c>
      <c r="BF18" s="73" t="s">
        <v>136</v>
      </c>
      <c r="BG18" s="73" t="s">
        <v>136</v>
      </c>
      <c r="BH18" s="255" t="s">
        <v>136</v>
      </c>
      <c r="BI18" s="411" t="s">
        <v>137</v>
      </c>
      <c r="BJ18" s="412" t="s">
        <v>137</v>
      </c>
      <c r="BK18" s="396"/>
      <c r="BL18" s="254" t="s">
        <v>138</v>
      </c>
      <c r="BM18" s="73" t="s">
        <v>138</v>
      </c>
      <c r="BN18" s="73" t="s">
        <v>138</v>
      </c>
      <c r="BO18" s="73" t="s">
        <v>138</v>
      </c>
      <c r="BP18" s="73" t="s">
        <v>138</v>
      </c>
      <c r="BQ18" s="73" t="s">
        <v>138</v>
      </c>
      <c r="BR18" s="73" t="s">
        <v>138</v>
      </c>
      <c r="BS18" s="73" t="s">
        <v>138</v>
      </c>
      <c r="BT18" s="73" t="s">
        <v>138</v>
      </c>
      <c r="BU18" s="73" t="s">
        <v>138</v>
      </c>
      <c r="BV18" s="73" t="s">
        <v>138</v>
      </c>
      <c r="BW18" s="74" t="s">
        <v>138</v>
      </c>
      <c r="BX18" s="413" t="s">
        <v>139</v>
      </c>
      <c r="BY18" s="414" t="s">
        <v>139</v>
      </c>
      <c r="BZ18" s="51"/>
      <c r="CA18" s="399" t="s">
        <v>140</v>
      </c>
      <c r="CB18" s="400" t="s">
        <v>140</v>
      </c>
    </row>
    <row r="19" spans="1:80" ht="15" x14ac:dyDescent="0.2">
      <c r="A19" s="345"/>
      <c r="B19" s="401" t="str">
        <f t="shared" si="4"/>
        <v>TMS</v>
      </c>
      <c r="C19" s="23" t="s">
        <v>101</v>
      </c>
      <c r="D19" s="63" t="s">
        <v>111</v>
      </c>
      <c r="E19" s="108" t="str">
        <f>IFERROR(INDEX('[1]PCD List'!$AU$3:$BK$48,MATCH('DPW1'!$G19,'[1]PCD List'!$AT$3:$AT$48,0),MATCH('DPW1'!$B19,'[1]PCD List'!$AU$2:$BK$2,0)),"")</f>
        <v>Y</v>
      </c>
      <c r="F19" s="61" t="s">
        <v>112</v>
      </c>
      <c r="G19" s="61" t="s">
        <v>141</v>
      </c>
      <c r="H19" s="63" t="s">
        <v>68</v>
      </c>
      <c r="I19" s="402">
        <v>0</v>
      </c>
      <c r="J19" s="377"/>
      <c r="K19" s="248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249"/>
      <c r="W19" s="403">
        <f xml:space="preserve"> Q19</f>
        <v>0</v>
      </c>
      <c r="X19" s="404">
        <f t="shared" si="1"/>
        <v>0</v>
      </c>
      <c r="Y19" s="380"/>
      <c r="Z19" s="405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406"/>
      <c r="AL19" s="407">
        <f t="shared" si="5"/>
        <v>0</v>
      </c>
      <c r="AM19" s="408">
        <f t="shared" si="2"/>
        <v>0</v>
      </c>
      <c r="AN19" s="38"/>
      <c r="AO19" s="409" t="str">
        <f t="shared" si="3"/>
        <v/>
      </c>
      <c r="AP19" s="53" t="str">
        <f t="shared" si="3"/>
        <v/>
      </c>
      <c r="AQ19" s="410"/>
      <c r="AR19" s="410"/>
      <c r="AS19" s="38"/>
      <c r="AT19" s="389" t="s">
        <v>142</v>
      </c>
      <c r="AW19" s="254" t="s">
        <v>143</v>
      </c>
      <c r="AX19" s="73" t="s">
        <v>143</v>
      </c>
      <c r="AY19" s="73" t="s">
        <v>143</v>
      </c>
      <c r="AZ19" s="73" t="s">
        <v>143</v>
      </c>
      <c r="BA19" s="73" t="s">
        <v>143</v>
      </c>
      <c r="BB19" s="73" t="s">
        <v>143</v>
      </c>
      <c r="BC19" s="73" t="s">
        <v>143</v>
      </c>
      <c r="BD19" s="73" t="s">
        <v>143</v>
      </c>
      <c r="BE19" s="73" t="s">
        <v>143</v>
      </c>
      <c r="BF19" s="73" t="s">
        <v>143</v>
      </c>
      <c r="BG19" s="73" t="s">
        <v>143</v>
      </c>
      <c r="BH19" s="255" t="s">
        <v>143</v>
      </c>
      <c r="BI19" s="411" t="s">
        <v>144</v>
      </c>
      <c r="BJ19" s="412" t="s">
        <v>144</v>
      </c>
      <c r="BK19" s="396"/>
      <c r="BL19" s="254" t="s">
        <v>145</v>
      </c>
      <c r="BM19" s="73" t="s">
        <v>145</v>
      </c>
      <c r="BN19" s="73" t="s">
        <v>145</v>
      </c>
      <c r="BO19" s="73" t="s">
        <v>145</v>
      </c>
      <c r="BP19" s="73" t="s">
        <v>145</v>
      </c>
      <c r="BQ19" s="73" t="s">
        <v>145</v>
      </c>
      <c r="BR19" s="73" t="s">
        <v>145</v>
      </c>
      <c r="BS19" s="73" t="s">
        <v>145</v>
      </c>
      <c r="BT19" s="73" t="s">
        <v>145</v>
      </c>
      <c r="BU19" s="73" t="s">
        <v>145</v>
      </c>
      <c r="BV19" s="73" t="s">
        <v>145</v>
      </c>
      <c r="BW19" s="74" t="s">
        <v>145</v>
      </c>
      <c r="BX19" s="413" t="s">
        <v>146</v>
      </c>
      <c r="BY19" s="414" t="s">
        <v>146</v>
      </c>
      <c r="BZ19" s="51"/>
      <c r="CA19" s="399" t="s">
        <v>147</v>
      </c>
      <c r="CB19" s="400" t="s">
        <v>147</v>
      </c>
    </row>
    <row r="20" spans="1:80" ht="15" x14ac:dyDescent="0.2">
      <c r="A20" s="345"/>
      <c r="B20" s="401" t="str">
        <f t="shared" si="4"/>
        <v>TMS</v>
      </c>
      <c r="C20" s="63" t="s">
        <v>148</v>
      </c>
      <c r="D20" s="59" t="s">
        <v>149</v>
      </c>
      <c r="E20" s="108" t="str">
        <f>IFERROR(INDEX('[1]PCD List'!$AU$3:$BK$48,MATCH('DPW1'!$G20,'[1]PCD List'!$AT$3:$AT$48,0),MATCH('DPW1'!$B20,'[1]PCD List'!$AU$2:$BK$2,0)),"")</f>
        <v>Y</v>
      </c>
      <c r="F20" s="61" t="s">
        <v>150</v>
      </c>
      <c r="G20" s="416" t="s">
        <v>151</v>
      </c>
      <c r="H20" s="63" t="s">
        <v>152</v>
      </c>
      <c r="I20" s="402">
        <v>0</v>
      </c>
      <c r="J20" s="377"/>
      <c r="K20" s="248"/>
      <c r="L20" s="65"/>
      <c r="M20" s="65"/>
      <c r="N20" s="65"/>
      <c r="O20" s="65"/>
      <c r="P20" s="65"/>
      <c r="Q20" s="417">
        <v>100</v>
      </c>
      <c r="R20" s="418"/>
      <c r="S20" s="418"/>
      <c r="T20" s="418"/>
      <c r="U20" s="418"/>
      <c r="V20" s="419"/>
      <c r="W20" s="403">
        <f t="shared" si="0"/>
        <v>100</v>
      </c>
      <c r="X20" s="404">
        <f t="shared" si="1"/>
        <v>0</v>
      </c>
      <c r="Y20" s="380"/>
      <c r="Z20" s="699">
        <v>0</v>
      </c>
      <c r="AA20" s="692">
        <v>0</v>
      </c>
      <c r="AB20" s="692">
        <v>2.8619936880900076</v>
      </c>
      <c r="AC20" s="692">
        <v>13.329225274131698</v>
      </c>
      <c r="AD20" s="692">
        <v>25.556119581516995</v>
      </c>
      <c r="AE20" s="692">
        <v>62.632195050014175</v>
      </c>
      <c r="AF20" s="692">
        <v>86.9389562798752</v>
      </c>
      <c r="AG20" s="692">
        <v>87.848845064824559</v>
      </c>
      <c r="AH20" s="692">
        <v>88.062738172360781</v>
      </c>
      <c r="AI20" s="692">
        <v>88.062738172360781</v>
      </c>
      <c r="AJ20" s="692">
        <v>88.062738172360781</v>
      </c>
      <c r="AK20" s="693">
        <v>88.062738172360781</v>
      </c>
      <c r="AL20" s="701">
        <f t="shared" si="5"/>
        <v>86.9389562798752</v>
      </c>
      <c r="AM20" s="702">
        <f t="shared" si="2"/>
        <v>88.062738172360781</v>
      </c>
      <c r="AN20" s="38"/>
      <c r="AO20" s="409">
        <f t="shared" si="3"/>
        <v>0.86938956279875201</v>
      </c>
      <c r="AP20" s="53" t="str">
        <f t="shared" si="3"/>
        <v/>
      </c>
      <c r="AQ20" s="410"/>
      <c r="AR20" s="410" t="s">
        <v>78</v>
      </c>
      <c r="AS20" s="38"/>
      <c r="AT20" s="389" t="s">
        <v>153</v>
      </c>
      <c r="AW20" s="254" t="s">
        <v>154</v>
      </c>
      <c r="AX20" s="73" t="s">
        <v>154</v>
      </c>
      <c r="AY20" s="73" t="s">
        <v>154</v>
      </c>
      <c r="AZ20" s="73" t="s">
        <v>154</v>
      </c>
      <c r="BA20" s="73" t="s">
        <v>154</v>
      </c>
      <c r="BB20" s="73" t="s">
        <v>154</v>
      </c>
      <c r="BC20" s="420" t="s">
        <v>154</v>
      </c>
      <c r="BD20" s="421" t="s">
        <v>154</v>
      </c>
      <c r="BE20" s="421" t="s">
        <v>154</v>
      </c>
      <c r="BF20" s="421" t="s">
        <v>154</v>
      </c>
      <c r="BG20" s="421" t="s">
        <v>154</v>
      </c>
      <c r="BH20" s="422" t="s">
        <v>154</v>
      </c>
      <c r="BI20" s="411" t="s">
        <v>155</v>
      </c>
      <c r="BJ20" s="412" t="s">
        <v>155</v>
      </c>
      <c r="BK20" s="396"/>
      <c r="BL20" s="254" t="s">
        <v>156</v>
      </c>
      <c r="BM20" s="73" t="s">
        <v>156</v>
      </c>
      <c r="BN20" s="73" t="s">
        <v>156</v>
      </c>
      <c r="BO20" s="73" t="s">
        <v>156</v>
      </c>
      <c r="BP20" s="73" t="s">
        <v>156</v>
      </c>
      <c r="BQ20" s="73" t="s">
        <v>156</v>
      </c>
      <c r="BR20" s="73" t="s">
        <v>156</v>
      </c>
      <c r="BS20" s="73" t="s">
        <v>156</v>
      </c>
      <c r="BT20" s="73" t="s">
        <v>156</v>
      </c>
      <c r="BU20" s="73" t="s">
        <v>156</v>
      </c>
      <c r="BV20" s="73" t="s">
        <v>156</v>
      </c>
      <c r="BW20" s="74" t="s">
        <v>156</v>
      </c>
      <c r="BX20" s="413" t="s">
        <v>157</v>
      </c>
      <c r="BY20" s="414" t="s">
        <v>157</v>
      </c>
      <c r="BZ20" s="51"/>
      <c r="CA20" s="399" t="s">
        <v>158</v>
      </c>
      <c r="CB20" s="400" t="s">
        <v>158</v>
      </c>
    </row>
    <row r="21" spans="1:80" ht="15" x14ac:dyDescent="0.2">
      <c r="A21" s="345"/>
      <c r="B21" s="401" t="str">
        <f t="shared" si="4"/>
        <v>TMS</v>
      </c>
      <c r="C21" s="63" t="s">
        <v>159</v>
      </c>
      <c r="D21" s="59" t="s">
        <v>160</v>
      </c>
      <c r="E21" s="108" t="str">
        <f>IFERROR(INDEX('[1]PCD List'!$AU$3:$BK$48,MATCH('DPW1'!$G21,'[1]PCD List'!$AT$3:$AT$48,0),MATCH('DPW1'!$B21,'[1]PCD List'!$AU$2:$BK$2,0)),"")</f>
        <v>Y</v>
      </c>
      <c r="F21" s="416" t="s">
        <v>161</v>
      </c>
      <c r="G21" s="416" t="s">
        <v>162</v>
      </c>
      <c r="H21" s="63" t="s">
        <v>68</v>
      </c>
      <c r="I21" s="402">
        <v>0</v>
      </c>
      <c r="J21" s="377"/>
      <c r="K21" s="248">
        <v>0</v>
      </c>
      <c r="L21" s="65">
        <v>0</v>
      </c>
      <c r="M21" s="65">
        <v>69816</v>
      </c>
      <c r="N21" s="65">
        <v>139633</v>
      </c>
      <c r="O21" s="65">
        <v>209449</v>
      </c>
      <c r="P21" s="65">
        <v>279266</v>
      </c>
      <c r="Q21" s="65">
        <v>349082</v>
      </c>
      <c r="R21" s="65"/>
      <c r="S21" s="65"/>
      <c r="T21" s="65"/>
      <c r="U21" s="65"/>
      <c r="V21" s="249"/>
      <c r="W21" s="403">
        <f t="shared" si="0"/>
        <v>349082</v>
      </c>
      <c r="X21" s="404">
        <f t="shared" si="1"/>
        <v>0</v>
      </c>
      <c r="Y21" s="380"/>
      <c r="Z21" s="405">
        <v>0</v>
      </c>
      <c r="AA21" s="111">
        <v>0</v>
      </c>
      <c r="AB21" s="111">
        <v>69816</v>
      </c>
      <c r="AC21" s="111">
        <v>139633</v>
      </c>
      <c r="AD21" s="111">
        <v>209449</v>
      </c>
      <c r="AE21" s="111">
        <v>279266</v>
      </c>
      <c r="AF21" s="111">
        <v>349082</v>
      </c>
      <c r="AG21" s="111"/>
      <c r="AH21" s="111"/>
      <c r="AI21" s="111"/>
      <c r="AJ21" s="111"/>
      <c r="AK21" s="406"/>
      <c r="AL21" s="407">
        <f t="shared" si="5"/>
        <v>349082</v>
      </c>
      <c r="AM21" s="408">
        <f t="shared" si="2"/>
        <v>0</v>
      </c>
      <c r="AN21" s="38"/>
      <c r="AO21" s="409">
        <f t="shared" si="3"/>
        <v>1</v>
      </c>
      <c r="AP21" s="53" t="str">
        <f t="shared" si="3"/>
        <v/>
      </c>
      <c r="AQ21" s="410"/>
      <c r="AR21" s="410" t="s">
        <v>78</v>
      </c>
      <c r="AS21" s="38"/>
      <c r="AT21" s="389" t="s">
        <v>163</v>
      </c>
      <c r="AW21" s="254" t="s">
        <v>164</v>
      </c>
      <c r="AX21" s="73" t="s">
        <v>164</v>
      </c>
      <c r="AY21" s="73" t="s">
        <v>164</v>
      </c>
      <c r="AZ21" s="73" t="s">
        <v>164</v>
      </c>
      <c r="BA21" s="73" t="s">
        <v>164</v>
      </c>
      <c r="BB21" s="73" t="s">
        <v>164</v>
      </c>
      <c r="BC21" s="73" t="s">
        <v>164</v>
      </c>
      <c r="BD21" s="73" t="s">
        <v>164</v>
      </c>
      <c r="BE21" s="73" t="s">
        <v>164</v>
      </c>
      <c r="BF21" s="73" t="s">
        <v>164</v>
      </c>
      <c r="BG21" s="73" t="s">
        <v>164</v>
      </c>
      <c r="BH21" s="255" t="s">
        <v>164</v>
      </c>
      <c r="BI21" s="411" t="s">
        <v>165</v>
      </c>
      <c r="BJ21" s="412" t="s">
        <v>165</v>
      </c>
      <c r="BK21" s="396"/>
      <c r="BL21" s="254" t="s">
        <v>166</v>
      </c>
      <c r="BM21" s="73" t="s">
        <v>166</v>
      </c>
      <c r="BN21" s="73" t="s">
        <v>166</v>
      </c>
      <c r="BO21" s="73" t="s">
        <v>166</v>
      </c>
      <c r="BP21" s="73" t="s">
        <v>166</v>
      </c>
      <c r="BQ21" s="73" t="s">
        <v>166</v>
      </c>
      <c r="BR21" s="73" t="s">
        <v>166</v>
      </c>
      <c r="BS21" s="73" t="s">
        <v>166</v>
      </c>
      <c r="BT21" s="73" t="s">
        <v>166</v>
      </c>
      <c r="BU21" s="73" t="s">
        <v>166</v>
      </c>
      <c r="BV21" s="73" t="s">
        <v>166</v>
      </c>
      <c r="BW21" s="74" t="s">
        <v>166</v>
      </c>
      <c r="BX21" s="413" t="s">
        <v>167</v>
      </c>
      <c r="BY21" s="414" t="s">
        <v>167</v>
      </c>
      <c r="BZ21" s="51"/>
      <c r="CA21" s="399" t="s">
        <v>168</v>
      </c>
      <c r="CB21" s="400" t="s">
        <v>168</v>
      </c>
    </row>
    <row r="22" spans="1:80" ht="15" x14ac:dyDescent="0.2">
      <c r="A22" s="345"/>
      <c r="B22" s="401" t="str">
        <f t="shared" si="4"/>
        <v>TMS</v>
      </c>
      <c r="C22" s="63" t="s">
        <v>159</v>
      </c>
      <c r="D22" s="59" t="s">
        <v>160</v>
      </c>
      <c r="E22" s="108" t="str">
        <f>IFERROR(INDEX('[1]PCD List'!$AU$3:$BK$48,MATCH('DPW1'!$G22,'[1]PCD List'!$AT$3:$AT$48,0),MATCH('DPW1'!$B22,'[1]PCD List'!$AU$2:$BK$2,0)),"")</f>
        <v>Y</v>
      </c>
      <c r="F22" s="416" t="s">
        <v>161</v>
      </c>
      <c r="G22" s="416" t="s">
        <v>169</v>
      </c>
      <c r="H22" s="63" t="s">
        <v>68</v>
      </c>
      <c r="I22" s="402">
        <v>0</v>
      </c>
      <c r="J22" s="377"/>
      <c r="K22" s="248">
        <v>0</v>
      </c>
      <c r="L22" s="65">
        <v>0</v>
      </c>
      <c r="M22" s="65">
        <v>129098.00000000001</v>
      </c>
      <c r="N22" s="65">
        <v>258196.00000000003</v>
      </c>
      <c r="O22" s="65">
        <v>387294.00000000006</v>
      </c>
      <c r="P22" s="65">
        <v>516392.00000000006</v>
      </c>
      <c r="Q22" s="65">
        <v>645490.00000000012</v>
      </c>
      <c r="R22" s="65"/>
      <c r="S22" s="65"/>
      <c r="T22" s="65"/>
      <c r="U22" s="65"/>
      <c r="V22" s="249"/>
      <c r="W22" s="403">
        <f t="shared" si="0"/>
        <v>645490.00000000012</v>
      </c>
      <c r="X22" s="404">
        <f t="shared" si="1"/>
        <v>0</v>
      </c>
      <c r="Y22" s="380"/>
      <c r="Z22" s="405">
        <v>0</v>
      </c>
      <c r="AA22" s="111">
        <v>0</v>
      </c>
      <c r="AB22" s="111">
        <v>129098.00000000001</v>
      </c>
      <c r="AC22" s="111">
        <v>258196.00000000003</v>
      </c>
      <c r="AD22" s="111">
        <v>387294.00000000006</v>
      </c>
      <c r="AE22" s="111">
        <v>516392.00000000006</v>
      </c>
      <c r="AF22" s="111">
        <v>645490.00000000012</v>
      </c>
      <c r="AG22" s="111"/>
      <c r="AH22" s="111"/>
      <c r="AI22" s="111"/>
      <c r="AJ22" s="111"/>
      <c r="AK22" s="406"/>
      <c r="AL22" s="407">
        <f t="shared" si="5"/>
        <v>645490.00000000012</v>
      </c>
      <c r="AM22" s="408">
        <f t="shared" si="2"/>
        <v>0</v>
      </c>
      <c r="AN22" s="38"/>
      <c r="AO22" s="409">
        <f t="shared" si="3"/>
        <v>1</v>
      </c>
      <c r="AP22" s="53" t="str">
        <f t="shared" si="3"/>
        <v/>
      </c>
      <c r="AQ22" s="410"/>
      <c r="AR22" s="410" t="s">
        <v>78</v>
      </c>
      <c r="AS22" s="38"/>
      <c r="AT22" s="389" t="s">
        <v>170</v>
      </c>
      <c r="AW22" s="254" t="s">
        <v>171</v>
      </c>
      <c r="AX22" s="73" t="s">
        <v>171</v>
      </c>
      <c r="AY22" s="73" t="s">
        <v>171</v>
      </c>
      <c r="AZ22" s="73" t="s">
        <v>171</v>
      </c>
      <c r="BA22" s="73" t="s">
        <v>171</v>
      </c>
      <c r="BB22" s="73" t="s">
        <v>171</v>
      </c>
      <c r="BC22" s="73" t="s">
        <v>171</v>
      </c>
      <c r="BD22" s="73" t="s">
        <v>171</v>
      </c>
      <c r="BE22" s="73" t="s">
        <v>171</v>
      </c>
      <c r="BF22" s="73" t="s">
        <v>171</v>
      </c>
      <c r="BG22" s="73" t="s">
        <v>171</v>
      </c>
      <c r="BH22" s="255" t="s">
        <v>171</v>
      </c>
      <c r="BI22" s="411" t="s">
        <v>172</v>
      </c>
      <c r="BJ22" s="412" t="s">
        <v>172</v>
      </c>
      <c r="BK22" s="396"/>
      <c r="BL22" s="254" t="s">
        <v>173</v>
      </c>
      <c r="BM22" s="73" t="s">
        <v>173</v>
      </c>
      <c r="BN22" s="73" t="s">
        <v>173</v>
      </c>
      <c r="BO22" s="73" t="s">
        <v>173</v>
      </c>
      <c r="BP22" s="73" t="s">
        <v>173</v>
      </c>
      <c r="BQ22" s="73" t="s">
        <v>173</v>
      </c>
      <c r="BR22" s="73" t="s">
        <v>173</v>
      </c>
      <c r="BS22" s="73" t="s">
        <v>173</v>
      </c>
      <c r="BT22" s="73" t="s">
        <v>173</v>
      </c>
      <c r="BU22" s="73" t="s">
        <v>173</v>
      </c>
      <c r="BV22" s="73" t="s">
        <v>173</v>
      </c>
      <c r="BW22" s="74" t="s">
        <v>173</v>
      </c>
      <c r="BX22" s="413" t="s">
        <v>174</v>
      </c>
      <c r="BY22" s="414" t="s">
        <v>174</v>
      </c>
      <c r="BZ22" s="51"/>
      <c r="CA22" s="399" t="s">
        <v>175</v>
      </c>
      <c r="CB22" s="400" t="s">
        <v>175</v>
      </c>
    </row>
    <row r="23" spans="1:80" ht="15" x14ac:dyDescent="0.2">
      <c r="A23" s="345"/>
      <c r="B23" s="401" t="str">
        <f t="shared" si="4"/>
        <v>TMS</v>
      </c>
      <c r="C23" s="63" t="s">
        <v>159</v>
      </c>
      <c r="D23" s="59" t="s">
        <v>160</v>
      </c>
      <c r="E23" s="108" t="str">
        <f>IFERROR(INDEX('[1]PCD List'!$AU$3:$BK$48,MATCH('DPW1'!$G23,'[1]PCD List'!$AT$3:$AT$48,0),MATCH('DPW1'!$B23,'[1]PCD List'!$AU$2:$BK$2,0)),"")</f>
        <v>Y</v>
      </c>
      <c r="F23" s="416" t="s">
        <v>161</v>
      </c>
      <c r="G23" s="416" t="s">
        <v>176</v>
      </c>
      <c r="H23" s="63" t="s">
        <v>68</v>
      </c>
      <c r="I23" s="402">
        <v>0</v>
      </c>
      <c r="J23" s="377"/>
      <c r="K23" s="248">
        <v>0</v>
      </c>
      <c r="L23" s="65">
        <v>0</v>
      </c>
      <c r="M23" s="65">
        <v>22657</v>
      </c>
      <c r="N23" s="65">
        <v>45315</v>
      </c>
      <c r="O23" s="65">
        <v>67971</v>
      </c>
      <c r="P23" s="65">
        <v>90629</v>
      </c>
      <c r="Q23" s="65">
        <v>113286</v>
      </c>
      <c r="R23" s="65"/>
      <c r="S23" s="65"/>
      <c r="T23" s="65"/>
      <c r="U23" s="65"/>
      <c r="V23" s="249"/>
      <c r="W23" s="403">
        <f t="shared" si="0"/>
        <v>113286</v>
      </c>
      <c r="X23" s="404">
        <f t="shared" si="1"/>
        <v>0</v>
      </c>
      <c r="Y23" s="380"/>
      <c r="Z23" s="405">
        <v>0</v>
      </c>
      <c r="AA23" s="111">
        <v>0</v>
      </c>
      <c r="AB23" s="111">
        <v>22657</v>
      </c>
      <c r="AC23" s="111">
        <v>45315</v>
      </c>
      <c r="AD23" s="111">
        <v>67971</v>
      </c>
      <c r="AE23" s="111">
        <v>90629</v>
      </c>
      <c r="AF23" s="111">
        <v>113286</v>
      </c>
      <c r="AG23" s="111"/>
      <c r="AH23" s="111"/>
      <c r="AI23" s="111"/>
      <c r="AJ23" s="111"/>
      <c r="AK23" s="406"/>
      <c r="AL23" s="407">
        <f t="shared" si="5"/>
        <v>113286</v>
      </c>
      <c r="AM23" s="408">
        <f t="shared" si="2"/>
        <v>0</v>
      </c>
      <c r="AN23" s="38"/>
      <c r="AO23" s="409">
        <f t="shared" si="3"/>
        <v>1</v>
      </c>
      <c r="AP23" s="53" t="str">
        <f t="shared" si="3"/>
        <v/>
      </c>
      <c r="AQ23" s="410"/>
      <c r="AR23" s="410" t="s">
        <v>78</v>
      </c>
      <c r="AS23" s="38"/>
      <c r="AT23" s="389" t="s">
        <v>177</v>
      </c>
      <c r="AW23" s="254" t="s">
        <v>178</v>
      </c>
      <c r="AX23" s="73" t="s">
        <v>178</v>
      </c>
      <c r="AY23" s="73" t="s">
        <v>178</v>
      </c>
      <c r="AZ23" s="73" t="s">
        <v>178</v>
      </c>
      <c r="BA23" s="73" t="s">
        <v>178</v>
      </c>
      <c r="BB23" s="73" t="s">
        <v>178</v>
      </c>
      <c r="BC23" s="73" t="s">
        <v>178</v>
      </c>
      <c r="BD23" s="73" t="s">
        <v>178</v>
      </c>
      <c r="BE23" s="73" t="s">
        <v>178</v>
      </c>
      <c r="BF23" s="73" t="s">
        <v>178</v>
      </c>
      <c r="BG23" s="73" t="s">
        <v>178</v>
      </c>
      <c r="BH23" s="255" t="s">
        <v>178</v>
      </c>
      <c r="BI23" s="411" t="s">
        <v>179</v>
      </c>
      <c r="BJ23" s="412" t="s">
        <v>179</v>
      </c>
      <c r="BK23" s="396"/>
      <c r="BL23" s="254" t="s">
        <v>180</v>
      </c>
      <c r="BM23" s="73" t="s">
        <v>180</v>
      </c>
      <c r="BN23" s="73" t="s">
        <v>180</v>
      </c>
      <c r="BO23" s="73" t="s">
        <v>180</v>
      </c>
      <c r="BP23" s="73" t="s">
        <v>180</v>
      </c>
      <c r="BQ23" s="73" t="s">
        <v>180</v>
      </c>
      <c r="BR23" s="73" t="s">
        <v>180</v>
      </c>
      <c r="BS23" s="73" t="s">
        <v>180</v>
      </c>
      <c r="BT23" s="73" t="s">
        <v>180</v>
      </c>
      <c r="BU23" s="73" t="s">
        <v>180</v>
      </c>
      <c r="BV23" s="73" t="s">
        <v>180</v>
      </c>
      <c r="BW23" s="74" t="s">
        <v>180</v>
      </c>
      <c r="BX23" s="413" t="s">
        <v>181</v>
      </c>
      <c r="BY23" s="414" t="s">
        <v>181</v>
      </c>
      <c r="BZ23" s="51"/>
      <c r="CA23" s="399" t="s">
        <v>182</v>
      </c>
      <c r="CB23" s="400" t="s">
        <v>182</v>
      </c>
    </row>
    <row r="24" spans="1:80" ht="15" x14ac:dyDescent="0.2">
      <c r="A24" s="345"/>
      <c r="B24" s="401" t="str">
        <f t="shared" si="4"/>
        <v>TMS</v>
      </c>
      <c r="C24" s="63" t="s">
        <v>159</v>
      </c>
      <c r="D24" s="59" t="s">
        <v>160</v>
      </c>
      <c r="E24" s="108" t="str">
        <f>IFERROR(INDEX('[1]PCD List'!$AU$3:$BK$48,MATCH('DPW1'!$G24,'[1]PCD List'!$AT$3:$AT$48,0),MATCH('DPW1'!$B24,'[1]PCD List'!$AU$2:$BK$2,0)),"")</f>
        <v>Y</v>
      </c>
      <c r="F24" s="416" t="s">
        <v>161</v>
      </c>
      <c r="G24" s="416" t="s">
        <v>183</v>
      </c>
      <c r="H24" s="63" t="s">
        <v>68</v>
      </c>
      <c r="I24" s="402">
        <v>0</v>
      </c>
      <c r="J24" s="377"/>
      <c r="K24" s="248">
        <v>0</v>
      </c>
      <c r="L24" s="65">
        <v>0</v>
      </c>
      <c r="M24" s="65">
        <v>875</v>
      </c>
      <c r="N24" s="65">
        <v>1750</v>
      </c>
      <c r="O24" s="65">
        <v>2625</v>
      </c>
      <c r="P24" s="65">
        <v>3500</v>
      </c>
      <c r="Q24" s="65">
        <v>4375</v>
      </c>
      <c r="R24" s="65"/>
      <c r="S24" s="65"/>
      <c r="T24" s="65"/>
      <c r="U24" s="65"/>
      <c r="V24" s="249"/>
      <c r="W24" s="403">
        <f t="shared" si="0"/>
        <v>4375</v>
      </c>
      <c r="X24" s="404">
        <f t="shared" si="1"/>
        <v>0</v>
      </c>
      <c r="Y24" s="380"/>
      <c r="Z24" s="405">
        <v>0</v>
      </c>
      <c r="AA24" s="111">
        <v>0</v>
      </c>
      <c r="AB24" s="111">
        <v>875</v>
      </c>
      <c r="AC24" s="111">
        <v>1750</v>
      </c>
      <c r="AD24" s="111">
        <v>2625</v>
      </c>
      <c r="AE24" s="111">
        <v>3500</v>
      </c>
      <c r="AF24" s="111">
        <v>4375</v>
      </c>
      <c r="AG24" s="111"/>
      <c r="AH24" s="111"/>
      <c r="AI24" s="111"/>
      <c r="AJ24" s="111"/>
      <c r="AK24" s="406"/>
      <c r="AL24" s="407">
        <f t="shared" si="5"/>
        <v>4375</v>
      </c>
      <c r="AM24" s="408">
        <f t="shared" si="2"/>
        <v>0</v>
      </c>
      <c r="AN24" s="38"/>
      <c r="AO24" s="409">
        <f t="shared" si="3"/>
        <v>1</v>
      </c>
      <c r="AP24" s="53" t="str">
        <f t="shared" si="3"/>
        <v/>
      </c>
      <c r="AQ24" s="410"/>
      <c r="AR24" s="410" t="s">
        <v>78</v>
      </c>
      <c r="AS24" s="38"/>
      <c r="AT24" s="389" t="s">
        <v>184</v>
      </c>
      <c r="AW24" s="254" t="s">
        <v>185</v>
      </c>
      <c r="AX24" s="73" t="s">
        <v>185</v>
      </c>
      <c r="AY24" s="73" t="s">
        <v>185</v>
      </c>
      <c r="AZ24" s="73" t="s">
        <v>185</v>
      </c>
      <c r="BA24" s="73" t="s">
        <v>185</v>
      </c>
      <c r="BB24" s="73" t="s">
        <v>185</v>
      </c>
      <c r="BC24" s="73" t="s">
        <v>185</v>
      </c>
      <c r="BD24" s="73" t="s">
        <v>185</v>
      </c>
      <c r="BE24" s="73" t="s">
        <v>185</v>
      </c>
      <c r="BF24" s="73" t="s">
        <v>185</v>
      </c>
      <c r="BG24" s="73" t="s">
        <v>185</v>
      </c>
      <c r="BH24" s="255" t="s">
        <v>185</v>
      </c>
      <c r="BI24" s="411" t="s">
        <v>186</v>
      </c>
      <c r="BJ24" s="412" t="s">
        <v>186</v>
      </c>
      <c r="BK24" s="396"/>
      <c r="BL24" s="254" t="s">
        <v>187</v>
      </c>
      <c r="BM24" s="73" t="s">
        <v>187</v>
      </c>
      <c r="BN24" s="73" t="s">
        <v>187</v>
      </c>
      <c r="BO24" s="73" t="s">
        <v>187</v>
      </c>
      <c r="BP24" s="73" t="s">
        <v>187</v>
      </c>
      <c r="BQ24" s="73" t="s">
        <v>187</v>
      </c>
      <c r="BR24" s="73" t="s">
        <v>187</v>
      </c>
      <c r="BS24" s="73" t="s">
        <v>187</v>
      </c>
      <c r="BT24" s="73" t="s">
        <v>187</v>
      </c>
      <c r="BU24" s="73" t="s">
        <v>187</v>
      </c>
      <c r="BV24" s="73" t="s">
        <v>187</v>
      </c>
      <c r="BW24" s="74" t="s">
        <v>187</v>
      </c>
      <c r="BX24" s="413" t="s">
        <v>188</v>
      </c>
      <c r="BY24" s="414" t="s">
        <v>188</v>
      </c>
      <c r="BZ24" s="51"/>
      <c r="CA24" s="399" t="s">
        <v>189</v>
      </c>
      <c r="CB24" s="400" t="s">
        <v>189</v>
      </c>
    </row>
    <row r="25" spans="1:80" ht="15" x14ac:dyDescent="0.2">
      <c r="A25" s="345"/>
      <c r="B25" s="401" t="str">
        <f t="shared" si="4"/>
        <v>TMS</v>
      </c>
      <c r="C25" s="63" t="s">
        <v>159</v>
      </c>
      <c r="D25" s="59" t="s">
        <v>160</v>
      </c>
      <c r="E25" s="108" t="str">
        <f>IFERROR(INDEX('[1]PCD List'!$AU$3:$BK$48,MATCH('DPW1'!$G25,'[1]PCD List'!$AT$3:$AT$48,0),MATCH('DPW1'!$B25,'[1]PCD List'!$AU$2:$BK$2,0)),"")</f>
        <v>Y</v>
      </c>
      <c r="F25" s="416" t="s">
        <v>161</v>
      </c>
      <c r="G25" s="416" t="s">
        <v>190</v>
      </c>
      <c r="H25" s="63" t="s">
        <v>68</v>
      </c>
      <c r="I25" s="402">
        <v>0</v>
      </c>
      <c r="J25" s="377"/>
      <c r="K25" s="248">
        <v>0</v>
      </c>
      <c r="L25" s="65">
        <v>0</v>
      </c>
      <c r="M25" s="65">
        <v>10184</v>
      </c>
      <c r="N25" s="65">
        <v>20368</v>
      </c>
      <c r="O25" s="65">
        <v>30552</v>
      </c>
      <c r="P25" s="65">
        <v>40736</v>
      </c>
      <c r="Q25" s="65">
        <v>50920</v>
      </c>
      <c r="R25" s="65"/>
      <c r="S25" s="65"/>
      <c r="T25" s="65"/>
      <c r="U25" s="65"/>
      <c r="V25" s="249"/>
      <c r="W25" s="403">
        <f t="shared" si="0"/>
        <v>50920</v>
      </c>
      <c r="X25" s="404">
        <f t="shared" si="1"/>
        <v>0</v>
      </c>
      <c r="Y25" s="380"/>
      <c r="Z25" s="405">
        <v>0</v>
      </c>
      <c r="AA25" s="111">
        <v>0</v>
      </c>
      <c r="AB25" s="111">
        <v>10184</v>
      </c>
      <c r="AC25" s="111">
        <v>20368</v>
      </c>
      <c r="AD25" s="111">
        <v>30552</v>
      </c>
      <c r="AE25" s="111">
        <v>40736</v>
      </c>
      <c r="AF25" s="111">
        <v>50920</v>
      </c>
      <c r="AG25" s="111"/>
      <c r="AH25" s="111"/>
      <c r="AI25" s="111"/>
      <c r="AJ25" s="111"/>
      <c r="AK25" s="406"/>
      <c r="AL25" s="407">
        <f t="shared" si="5"/>
        <v>50920</v>
      </c>
      <c r="AM25" s="408">
        <f t="shared" si="2"/>
        <v>0</v>
      </c>
      <c r="AN25" s="38"/>
      <c r="AO25" s="409">
        <f t="shared" si="3"/>
        <v>1</v>
      </c>
      <c r="AP25" s="53" t="str">
        <f t="shared" si="3"/>
        <v/>
      </c>
      <c r="AQ25" s="410"/>
      <c r="AR25" s="410" t="s">
        <v>78</v>
      </c>
      <c r="AS25" s="38"/>
      <c r="AT25" s="389" t="s">
        <v>191</v>
      </c>
      <c r="AW25" s="254" t="s">
        <v>192</v>
      </c>
      <c r="AX25" s="73" t="s">
        <v>192</v>
      </c>
      <c r="AY25" s="73" t="s">
        <v>192</v>
      </c>
      <c r="AZ25" s="73" t="s">
        <v>192</v>
      </c>
      <c r="BA25" s="73" t="s">
        <v>192</v>
      </c>
      <c r="BB25" s="73" t="s">
        <v>192</v>
      </c>
      <c r="BC25" s="73" t="s">
        <v>192</v>
      </c>
      <c r="BD25" s="73" t="s">
        <v>192</v>
      </c>
      <c r="BE25" s="73" t="s">
        <v>192</v>
      </c>
      <c r="BF25" s="73" t="s">
        <v>192</v>
      </c>
      <c r="BG25" s="73" t="s">
        <v>192</v>
      </c>
      <c r="BH25" s="255" t="s">
        <v>192</v>
      </c>
      <c r="BI25" s="411" t="s">
        <v>193</v>
      </c>
      <c r="BJ25" s="412" t="s">
        <v>193</v>
      </c>
      <c r="BK25" s="396"/>
      <c r="BL25" s="254" t="s">
        <v>194</v>
      </c>
      <c r="BM25" s="73" t="s">
        <v>194</v>
      </c>
      <c r="BN25" s="73" t="s">
        <v>194</v>
      </c>
      <c r="BO25" s="73" t="s">
        <v>194</v>
      </c>
      <c r="BP25" s="73" t="s">
        <v>194</v>
      </c>
      <c r="BQ25" s="73" t="s">
        <v>194</v>
      </c>
      <c r="BR25" s="73" t="s">
        <v>194</v>
      </c>
      <c r="BS25" s="73" t="s">
        <v>194</v>
      </c>
      <c r="BT25" s="73" t="s">
        <v>194</v>
      </c>
      <c r="BU25" s="73" t="s">
        <v>194</v>
      </c>
      <c r="BV25" s="73" t="s">
        <v>194</v>
      </c>
      <c r="BW25" s="74" t="s">
        <v>194</v>
      </c>
      <c r="BX25" s="413" t="s">
        <v>195</v>
      </c>
      <c r="BY25" s="414" t="s">
        <v>195</v>
      </c>
      <c r="BZ25" s="51"/>
      <c r="CA25" s="399" t="s">
        <v>196</v>
      </c>
      <c r="CB25" s="400" t="s">
        <v>196</v>
      </c>
    </row>
    <row r="26" spans="1:80" ht="15" x14ac:dyDescent="0.2">
      <c r="A26" s="345"/>
      <c r="B26" s="401" t="str">
        <f t="shared" si="4"/>
        <v>TMS</v>
      </c>
      <c r="C26" s="63" t="s">
        <v>159</v>
      </c>
      <c r="D26" s="59" t="s">
        <v>160</v>
      </c>
      <c r="E26" s="108" t="str">
        <f>IFERROR(INDEX('[1]PCD List'!$AU$3:$BK$48,MATCH('DPW1'!$G26,'[1]PCD List'!$AT$3:$AT$48,0),MATCH('DPW1'!$B26,'[1]PCD List'!$AU$2:$BK$2,0)),"")</f>
        <v>Y</v>
      </c>
      <c r="F26" s="416" t="s">
        <v>161</v>
      </c>
      <c r="G26" s="416" t="s">
        <v>197</v>
      </c>
      <c r="H26" s="63" t="s">
        <v>68</v>
      </c>
      <c r="I26" s="402">
        <v>0</v>
      </c>
      <c r="J26" s="377"/>
      <c r="K26" s="248">
        <v>0</v>
      </c>
      <c r="L26" s="65">
        <v>0</v>
      </c>
      <c r="M26" s="65">
        <v>151755</v>
      </c>
      <c r="N26" s="65">
        <v>303511</v>
      </c>
      <c r="O26" s="65">
        <v>455266</v>
      </c>
      <c r="P26" s="65">
        <v>607021</v>
      </c>
      <c r="Q26" s="65">
        <v>758776</v>
      </c>
      <c r="R26" s="65"/>
      <c r="S26" s="65"/>
      <c r="T26" s="65"/>
      <c r="U26" s="65"/>
      <c r="V26" s="249"/>
      <c r="W26" s="403">
        <f t="shared" si="0"/>
        <v>758776</v>
      </c>
      <c r="X26" s="404">
        <f t="shared" si="1"/>
        <v>0</v>
      </c>
      <c r="Y26" s="380"/>
      <c r="Z26" s="405">
        <v>0</v>
      </c>
      <c r="AA26" s="111">
        <v>0</v>
      </c>
      <c r="AB26" s="111">
        <v>151755</v>
      </c>
      <c r="AC26" s="111">
        <v>303511</v>
      </c>
      <c r="AD26" s="111">
        <v>455266</v>
      </c>
      <c r="AE26" s="111">
        <v>607021</v>
      </c>
      <c r="AF26" s="111">
        <v>758776</v>
      </c>
      <c r="AG26" s="111"/>
      <c r="AH26" s="111"/>
      <c r="AI26" s="111"/>
      <c r="AJ26" s="111"/>
      <c r="AK26" s="406"/>
      <c r="AL26" s="407">
        <f t="shared" si="5"/>
        <v>758776</v>
      </c>
      <c r="AM26" s="408">
        <f t="shared" si="2"/>
        <v>0</v>
      </c>
      <c r="AN26" s="38"/>
      <c r="AO26" s="409">
        <f t="shared" si="3"/>
        <v>1</v>
      </c>
      <c r="AP26" s="53" t="str">
        <f t="shared" si="3"/>
        <v/>
      </c>
      <c r="AQ26" s="410"/>
      <c r="AR26" s="410" t="s">
        <v>78</v>
      </c>
      <c r="AS26" s="38"/>
      <c r="AT26" s="389" t="s">
        <v>198</v>
      </c>
      <c r="AW26" s="254" t="s">
        <v>199</v>
      </c>
      <c r="AX26" s="73" t="s">
        <v>199</v>
      </c>
      <c r="AY26" s="73" t="s">
        <v>199</v>
      </c>
      <c r="AZ26" s="73" t="s">
        <v>199</v>
      </c>
      <c r="BA26" s="73" t="s">
        <v>199</v>
      </c>
      <c r="BB26" s="73" t="s">
        <v>199</v>
      </c>
      <c r="BC26" s="73" t="s">
        <v>199</v>
      </c>
      <c r="BD26" s="73" t="s">
        <v>199</v>
      </c>
      <c r="BE26" s="73" t="s">
        <v>199</v>
      </c>
      <c r="BF26" s="73" t="s">
        <v>199</v>
      </c>
      <c r="BG26" s="73" t="s">
        <v>199</v>
      </c>
      <c r="BH26" s="255" t="s">
        <v>199</v>
      </c>
      <c r="BI26" s="411" t="s">
        <v>200</v>
      </c>
      <c r="BJ26" s="412" t="s">
        <v>200</v>
      </c>
      <c r="BK26" s="396"/>
      <c r="BL26" s="254" t="s">
        <v>201</v>
      </c>
      <c r="BM26" s="73" t="s">
        <v>201</v>
      </c>
      <c r="BN26" s="73" t="s">
        <v>201</v>
      </c>
      <c r="BO26" s="73" t="s">
        <v>201</v>
      </c>
      <c r="BP26" s="73" t="s">
        <v>201</v>
      </c>
      <c r="BQ26" s="73" t="s">
        <v>201</v>
      </c>
      <c r="BR26" s="73" t="s">
        <v>201</v>
      </c>
      <c r="BS26" s="73" t="s">
        <v>201</v>
      </c>
      <c r="BT26" s="73" t="s">
        <v>201</v>
      </c>
      <c r="BU26" s="73" t="s">
        <v>201</v>
      </c>
      <c r="BV26" s="73" t="s">
        <v>201</v>
      </c>
      <c r="BW26" s="74" t="s">
        <v>201</v>
      </c>
      <c r="BX26" s="413" t="s">
        <v>202</v>
      </c>
      <c r="BY26" s="414" t="s">
        <v>202</v>
      </c>
      <c r="BZ26" s="51"/>
      <c r="CA26" s="399" t="s">
        <v>203</v>
      </c>
      <c r="CB26" s="400" t="s">
        <v>203</v>
      </c>
    </row>
    <row r="27" spans="1:80" ht="15" x14ac:dyDescent="0.2">
      <c r="A27" s="345"/>
      <c r="B27" s="401" t="str">
        <f t="shared" si="4"/>
        <v>TMS</v>
      </c>
      <c r="C27" s="63" t="s">
        <v>159</v>
      </c>
      <c r="D27" s="59" t="s">
        <v>160</v>
      </c>
      <c r="E27" s="108" t="str">
        <f>IFERROR(INDEX('[1]PCD List'!$AU$3:$BK$48,MATCH('DPW1'!$G27,'[1]PCD List'!$AT$3:$AT$48,0),MATCH('DPW1'!$B27,'[1]PCD List'!$AU$2:$BK$2,0)),"")</f>
        <v>Y</v>
      </c>
      <c r="F27" s="416" t="s">
        <v>161</v>
      </c>
      <c r="G27" s="416" t="s">
        <v>204</v>
      </c>
      <c r="H27" s="63" t="s">
        <v>68</v>
      </c>
      <c r="I27" s="402">
        <v>0</v>
      </c>
      <c r="J27" s="377"/>
      <c r="K27" s="248">
        <v>0</v>
      </c>
      <c r="L27" s="65">
        <v>0</v>
      </c>
      <c r="M27" s="65">
        <v>0</v>
      </c>
      <c r="N27" s="65">
        <v>116315</v>
      </c>
      <c r="O27" s="65">
        <v>279157</v>
      </c>
      <c r="P27" s="65">
        <v>488525</v>
      </c>
      <c r="Q27" s="65">
        <v>744419</v>
      </c>
      <c r="R27" s="65"/>
      <c r="S27" s="65"/>
      <c r="T27" s="65"/>
      <c r="U27" s="65"/>
      <c r="V27" s="249"/>
      <c r="W27" s="403">
        <f t="shared" si="0"/>
        <v>744419</v>
      </c>
      <c r="X27" s="404">
        <f t="shared" si="1"/>
        <v>0</v>
      </c>
      <c r="Y27" s="380"/>
      <c r="Z27" s="405">
        <v>0</v>
      </c>
      <c r="AA27" s="111">
        <v>0</v>
      </c>
      <c r="AB27" s="111">
        <v>0</v>
      </c>
      <c r="AC27" s="111">
        <v>116315</v>
      </c>
      <c r="AD27" s="111">
        <v>279157</v>
      </c>
      <c r="AE27" s="111">
        <v>488525</v>
      </c>
      <c r="AF27" s="111">
        <v>744419</v>
      </c>
      <c r="AG27" s="111"/>
      <c r="AH27" s="111"/>
      <c r="AI27" s="111"/>
      <c r="AJ27" s="111"/>
      <c r="AK27" s="406"/>
      <c r="AL27" s="407">
        <f t="shared" si="5"/>
        <v>744419</v>
      </c>
      <c r="AM27" s="408">
        <f t="shared" si="2"/>
        <v>0</v>
      </c>
      <c r="AN27" s="38"/>
      <c r="AO27" s="409">
        <f t="shared" si="3"/>
        <v>1</v>
      </c>
      <c r="AP27" s="53" t="str">
        <f t="shared" si="3"/>
        <v/>
      </c>
      <c r="AQ27" s="410"/>
      <c r="AR27" s="410" t="s">
        <v>78</v>
      </c>
      <c r="AS27" s="38"/>
      <c r="AT27" s="389" t="s">
        <v>205</v>
      </c>
      <c r="AW27" s="254" t="s">
        <v>206</v>
      </c>
      <c r="AX27" s="73" t="s">
        <v>206</v>
      </c>
      <c r="AY27" s="73" t="s">
        <v>206</v>
      </c>
      <c r="AZ27" s="73" t="s">
        <v>206</v>
      </c>
      <c r="BA27" s="73" t="s">
        <v>206</v>
      </c>
      <c r="BB27" s="73" t="s">
        <v>206</v>
      </c>
      <c r="BC27" s="73" t="s">
        <v>206</v>
      </c>
      <c r="BD27" s="73" t="s">
        <v>206</v>
      </c>
      <c r="BE27" s="73" t="s">
        <v>206</v>
      </c>
      <c r="BF27" s="73" t="s">
        <v>206</v>
      </c>
      <c r="BG27" s="73" t="s">
        <v>206</v>
      </c>
      <c r="BH27" s="255" t="s">
        <v>206</v>
      </c>
      <c r="BI27" s="411" t="s">
        <v>207</v>
      </c>
      <c r="BJ27" s="412" t="s">
        <v>207</v>
      </c>
      <c r="BK27" s="396"/>
      <c r="BL27" s="254" t="s">
        <v>208</v>
      </c>
      <c r="BM27" s="73" t="s">
        <v>208</v>
      </c>
      <c r="BN27" s="73" t="s">
        <v>208</v>
      </c>
      <c r="BO27" s="73" t="s">
        <v>208</v>
      </c>
      <c r="BP27" s="73" t="s">
        <v>208</v>
      </c>
      <c r="BQ27" s="73" t="s">
        <v>208</v>
      </c>
      <c r="BR27" s="73" t="s">
        <v>208</v>
      </c>
      <c r="BS27" s="73" t="s">
        <v>208</v>
      </c>
      <c r="BT27" s="73" t="s">
        <v>208</v>
      </c>
      <c r="BU27" s="73" t="s">
        <v>208</v>
      </c>
      <c r="BV27" s="73" t="s">
        <v>208</v>
      </c>
      <c r="BW27" s="74" t="s">
        <v>208</v>
      </c>
      <c r="BX27" s="413" t="s">
        <v>209</v>
      </c>
      <c r="BY27" s="414" t="s">
        <v>209</v>
      </c>
      <c r="BZ27" s="51"/>
      <c r="CA27" s="399" t="s">
        <v>210</v>
      </c>
      <c r="CB27" s="400" t="s">
        <v>210</v>
      </c>
    </row>
    <row r="28" spans="1:80" ht="15" x14ac:dyDescent="0.2">
      <c r="A28" s="345"/>
      <c r="B28" s="401" t="str">
        <f t="shared" si="4"/>
        <v>TMS</v>
      </c>
      <c r="C28" s="63" t="s">
        <v>159</v>
      </c>
      <c r="D28" s="63" t="s">
        <v>211</v>
      </c>
      <c r="E28" s="108" t="str">
        <f>IFERROR(INDEX('[1]PCD List'!$AU$3:$BK$48,MATCH('DPW1'!$G28,'[1]PCD List'!$AT$3:$AT$48,0),MATCH('DPW1'!$B28,'[1]PCD List'!$AU$2:$BK$2,0)),"")</f>
        <v>Y</v>
      </c>
      <c r="F28" s="61" t="s">
        <v>212</v>
      </c>
      <c r="G28" s="61" t="s">
        <v>213</v>
      </c>
      <c r="H28" s="63" t="s">
        <v>214</v>
      </c>
      <c r="I28" s="402">
        <v>3</v>
      </c>
      <c r="J28" s="377"/>
      <c r="K28" s="695">
        <v>0</v>
      </c>
      <c r="L28" s="100">
        <v>0</v>
      </c>
      <c r="M28" s="100">
        <v>0</v>
      </c>
      <c r="N28" s="100">
        <v>0</v>
      </c>
      <c r="O28" s="100">
        <v>0</v>
      </c>
      <c r="P28" s="100">
        <v>0</v>
      </c>
      <c r="Q28" s="100">
        <v>0</v>
      </c>
      <c r="R28" s="100">
        <v>0</v>
      </c>
      <c r="S28" s="100">
        <v>0</v>
      </c>
      <c r="T28" s="100">
        <v>0</v>
      </c>
      <c r="U28" s="100">
        <v>0</v>
      </c>
      <c r="V28" s="696">
        <v>0</v>
      </c>
      <c r="W28" s="697">
        <f t="shared" si="0"/>
        <v>0</v>
      </c>
      <c r="X28" s="698">
        <f t="shared" si="1"/>
        <v>0</v>
      </c>
      <c r="Y28" s="380"/>
      <c r="Z28" s="700">
        <v>0</v>
      </c>
      <c r="AA28" s="690">
        <v>0</v>
      </c>
      <c r="AB28" s="690">
        <v>0</v>
      </c>
      <c r="AC28" s="690">
        <v>0</v>
      </c>
      <c r="AD28" s="690">
        <v>0</v>
      </c>
      <c r="AE28" s="690">
        <v>0</v>
      </c>
      <c r="AF28" s="690">
        <v>0</v>
      </c>
      <c r="AG28" s="690">
        <v>0</v>
      </c>
      <c r="AH28" s="690">
        <v>0</v>
      </c>
      <c r="AI28" s="690">
        <v>0</v>
      </c>
      <c r="AJ28" s="690">
        <v>0</v>
      </c>
      <c r="AK28" s="691">
        <v>0</v>
      </c>
      <c r="AL28" s="694">
        <f t="shared" si="5"/>
        <v>0</v>
      </c>
      <c r="AM28" s="147">
        <f t="shared" si="2"/>
        <v>0</v>
      </c>
      <c r="AN28" s="38"/>
      <c r="AO28" s="409" t="str">
        <f t="shared" si="3"/>
        <v/>
      </c>
      <c r="AP28" s="53" t="str">
        <f t="shared" si="3"/>
        <v/>
      </c>
      <c r="AQ28" s="410"/>
      <c r="AR28" s="410"/>
      <c r="AS28" s="38"/>
      <c r="AT28" s="389" t="s">
        <v>215</v>
      </c>
      <c r="AW28" s="254" t="s">
        <v>216</v>
      </c>
      <c r="AX28" s="73" t="s">
        <v>216</v>
      </c>
      <c r="AY28" s="73" t="s">
        <v>216</v>
      </c>
      <c r="AZ28" s="73" t="s">
        <v>216</v>
      </c>
      <c r="BA28" s="73" t="s">
        <v>216</v>
      </c>
      <c r="BB28" s="73" t="s">
        <v>216</v>
      </c>
      <c r="BC28" s="73" t="s">
        <v>216</v>
      </c>
      <c r="BD28" s="73" t="s">
        <v>216</v>
      </c>
      <c r="BE28" s="73" t="s">
        <v>216</v>
      </c>
      <c r="BF28" s="73" t="s">
        <v>216</v>
      </c>
      <c r="BG28" s="73" t="s">
        <v>216</v>
      </c>
      <c r="BH28" s="255" t="s">
        <v>216</v>
      </c>
      <c r="BI28" s="411" t="s">
        <v>217</v>
      </c>
      <c r="BJ28" s="412" t="s">
        <v>217</v>
      </c>
      <c r="BK28" s="396"/>
      <c r="BL28" s="254" t="s">
        <v>218</v>
      </c>
      <c r="BM28" s="73" t="s">
        <v>218</v>
      </c>
      <c r="BN28" s="73" t="s">
        <v>218</v>
      </c>
      <c r="BO28" s="73" t="s">
        <v>218</v>
      </c>
      <c r="BP28" s="73" t="s">
        <v>218</v>
      </c>
      <c r="BQ28" s="73" t="s">
        <v>218</v>
      </c>
      <c r="BR28" s="73" t="s">
        <v>218</v>
      </c>
      <c r="BS28" s="73" t="s">
        <v>218</v>
      </c>
      <c r="BT28" s="73" t="s">
        <v>218</v>
      </c>
      <c r="BU28" s="73" t="s">
        <v>218</v>
      </c>
      <c r="BV28" s="73" t="s">
        <v>218</v>
      </c>
      <c r="BW28" s="74" t="s">
        <v>218</v>
      </c>
      <c r="BX28" s="413" t="s">
        <v>219</v>
      </c>
      <c r="BY28" s="414" t="s">
        <v>219</v>
      </c>
      <c r="BZ28" s="51"/>
      <c r="CA28" s="399" t="s">
        <v>220</v>
      </c>
      <c r="CB28" s="400" t="s">
        <v>220</v>
      </c>
    </row>
    <row r="29" spans="1:80" ht="15" x14ac:dyDescent="0.2">
      <c r="A29" s="345"/>
      <c r="B29" s="401" t="str">
        <f t="shared" si="4"/>
        <v>TMS</v>
      </c>
      <c r="C29" s="63" t="s">
        <v>159</v>
      </c>
      <c r="D29" s="63" t="s">
        <v>211</v>
      </c>
      <c r="E29" s="108" t="str">
        <f>IFERROR(INDEX('[1]PCD List'!$AU$3:$BK$48,MATCH('DPW1'!$G29,'[1]PCD List'!$AT$3:$AT$48,0),MATCH('DPW1'!$B29,'[1]PCD List'!$AU$2:$BK$2,0)),"")</f>
        <v>Y</v>
      </c>
      <c r="F29" s="61" t="s">
        <v>212</v>
      </c>
      <c r="G29" s="61" t="s">
        <v>221</v>
      </c>
      <c r="H29" s="63" t="s">
        <v>214</v>
      </c>
      <c r="I29" s="402">
        <v>3</v>
      </c>
      <c r="J29" s="377"/>
      <c r="K29" s="695">
        <v>0</v>
      </c>
      <c r="L29" s="100">
        <v>0</v>
      </c>
      <c r="M29" s="100">
        <v>0</v>
      </c>
      <c r="N29" s="100">
        <v>0</v>
      </c>
      <c r="O29" s="100">
        <v>2.7</v>
      </c>
      <c r="P29" s="100">
        <v>2.7</v>
      </c>
      <c r="Q29" s="100">
        <v>20.759999999999998</v>
      </c>
      <c r="R29" s="100">
        <v>20.759999999999998</v>
      </c>
      <c r="S29" s="100">
        <v>20.759999999999998</v>
      </c>
      <c r="T29" s="100">
        <v>20.759999999999998</v>
      </c>
      <c r="U29" s="100">
        <v>20.759999999999998</v>
      </c>
      <c r="V29" s="696">
        <v>20.759999999999998</v>
      </c>
      <c r="W29" s="697">
        <f t="shared" si="0"/>
        <v>20.759999999999998</v>
      </c>
      <c r="X29" s="698">
        <f t="shared" si="1"/>
        <v>20.759999999999998</v>
      </c>
      <c r="Y29" s="380"/>
      <c r="Z29" s="700">
        <v>0</v>
      </c>
      <c r="AA29" s="690">
        <v>0</v>
      </c>
      <c r="AB29" s="690">
        <v>0</v>
      </c>
      <c r="AC29" s="690">
        <v>0</v>
      </c>
      <c r="AD29" s="690">
        <v>0</v>
      </c>
      <c r="AE29" s="690">
        <v>0</v>
      </c>
      <c r="AF29" s="690">
        <v>20.759999999999998</v>
      </c>
      <c r="AG29" s="690">
        <v>20.759999999999998</v>
      </c>
      <c r="AH29" s="690">
        <v>20.759999999999998</v>
      </c>
      <c r="AI29" s="690">
        <v>20.759999999999998</v>
      </c>
      <c r="AJ29" s="690">
        <v>20.759999999999998</v>
      </c>
      <c r="AK29" s="691">
        <v>20.759999999999998</v>
      </c>
      <c r="AL29" s="694">
        <f t="shared" si="5"/>
        <v>20.759999999999998</v>
      </c>
      <c r="AM29" s="147">
        <f t="shared" si="2"/>
        <v>20.759999999999998</v>
      </c>
      <c r="AN29" s="38"/>
      <c r="AO29" s="409">
        <f t="shared" si="3"/>
        <v>1</v>
      </c>
      <c r="AP29" s="53">
        <f t="shared" si="3"/>
        <v>1</v>
      </c>
      <c r="AQ29" s="410"/>
      <c r="AR29" s="410" t="s">
        <v>78</v>
      </c>
      <c r="AS29" s="38"/>
      <c r="AT29" s="389" t="s">
        <v>222</v>
      </c>
      <c r="AW29" s="254" t="s">
        <v>223</v>
      </c>
      <c r="AX29" s="73" t="s">
        <v>223</v>
      </c>
      <c r="AY29" s="73" t="s">
        <v>223</v>
      </c>
      <c r="AZ29" s="73" t="s">
        <v>223</v>
      </c>
      <c r="BA29" s="73" t="s">
        <v>223</v>
      </c>
      <c r="BB29" s="73" t="s">
        <v>223</v>
      </c>
      <c r="BC29" s="73" t="s">
        <v>223</v>
      </c>
      <c r="BD29" s="73" t="s">
        <v>223</v>
      </c>
      <c r="BE29" s="73" t="s">
        <v>223</v>
      </c>
      <c r="BF29" s="73" t="s">
        <v>223</v>
      </c>
      <c r="BG29" s="73" t="s">
        <v>223</v>
      </c>
      <c r="BH29" s="255" t="s">
        <v>223</v>
      </c>
      <c r="BI29" s="411" t="s">
        <v>224</v>
      </c>
      <c r="BJ29" s="412" t="s">
        <v>224</v>
      </c>
      <c r="BK29" s="396"/>
      <c r="BL29" s="254" t="s">
        <v>225</v>
      </c>
      <c r="BM29" s="73" t="s">
        <v>225</v>
      </c>
      <c r="BN29" s="73" t="s">
        <v>225</v>
      </c>
      <c r="BO29" s="73" t="s">
        <v>225</v>
      </c>
      <c r="BP29" s="73" t="s">
        <v>225</v>
      </c>
      <c r="BQ29" s="73" t="s">
        <v>225</v>
      </c>
      <c r="BR29" s="73" t="s">
        <v>225</v>
      </c>
      <c r="BS29" s="73" t="s">
        <v>225</v>
      </c>
      <c r="BT29" s="73" t="s">
        <v>225</v>
      </c>
      <c r="BU29" s="73" t="s">
        <v>225</v>
      </c>
      <c r="BV29" s="73" t="s">
        <v>225</v>
      </c>
      <c r="BW29" s="74" t="s">
        <v>225</v>
      </c>
      <c r="BX29" s="413" t="s">
        <v>226</v>
      </c>
      <c r="BY29" s="414" t="s">
        <v>226</v>
      </c>
      <c r="BZ29" s="51"/>
      <c r="CA29" s="399" t="s">
        <v>227</v>
      </c>
      <c r="CB29" s="400" t="s">
        <v>227</v>
      </c>
    </row>
    <row r="30" spans="1:80" ht="15" x14ac:dyDescent="0.2">
      <c r="A30" s="345"/>
      <c r="B30" s="401" t="str">
        <f t="shared" si="4"/>
        <v>TMS</v>
      </c>
      <c r="C30" s="63" t="s">
        <v>159</v>
      </c>
      <c r="D30" s="63" t="s">
        <v>211</v>
      </c>
      <c r="E30" s="108" t="str">
        <f>IFERROR(INDEX('[1]PCD List'!$AU$3:$BK$48,MATCH('DPW1'!$G30,'[1]PCD List'!$AT$3:$AT$48,0),MATCH('DPW1'!$B30,'[1]PCD List'!$AU$2:$BK$2,0)),"")</f>
        <v>Y</v>
      </c>
      <c r="F30" s="61" t="s">
        <v>212</v>
      </c>
      <c r="G30" s="61" t="s">
        <v>228</v>
      </c>
      <c r="H30" s="63" t="s">
        <v>214</v>
      </c>
      <c r="I30" s="402">
        <v>3</v>
      </c>
      <c r="J30" s="377"/>
      <c r="K30" s="695">
        <v>0</v>
      </c>
      <c r="L30" s="100">
        <v>0</v>
      </c>
      <c r="M30" s="100">
        <v>22.6</v>
      </c>
      <c r="N30" s="100">
        <v>22.6</v>
      </c>
      <c r="O30" s="100">
        <v>22.6</v>
      </c>
      <c r="P30" s="100">
        <v>22.6</v>
      </c>
      <c r="Q30" s="100">
        <v>22.6</v>
      </c>
      <c r="R30" s="100">
        <v>0</v>
      </c>
      <c r="S30" s="100">
        <v>0</v>
      </c>
      <c r="T30" s="100">
        <v>0</v>
      </c>
      <c r="U30" s="100">
        <v>0</v>
      </c>
      <c r="V30" s="696">
        <v>0</v>
      </c>
      <c r="W30" s="697">
        <f t="shared" si="0"/>
        <v>22.6</v>
      </c>
      <c r="X30" s="698">
        <f t="shared" si="1"/>
        <v>0</v>
      </c>
      <c r="Y30" s="380"/>
      <c r="Z30" s="700">
        <v>0</v>
      </c>
      <c r="AA30" s="690">
        <v>0</v>
      </c>
      <c r="AB30" s="690">
        <v>22.6</v>
      </c>
      <c r="AC30" s="690">
        <v>22.6</v>
      </c>
      <c r="AD30" s="690">
        <v>22.6</v>
      </c>
      <c r="AE30" s="690">
        <v>22.6</v>
      </c>
      <c r="AF30" s="690">
        <v>22.6</v>
      </c>
      <c r="AG30" s="690">
        <v>22.6</v>
      </c>
      <c r="AH30" s="690">
        <v>22.6</v>
      </c>
      <c r="AI30" s="690">
        <v>22.6</v>
      </c>
      <c r="AJ30" s="690">
        <v>22.6</v>
      </c>
      <c r="AK30" s="691">
        <v>22.6</v>
      </c>
      <c r="AL30" s="694">
        <f t="shared" si="5"/>
        <v>22.6</v>
      </c>
      <c r="AM30" s="147">
        <f t="shared" si="2"/>
        <v>22.6</v>
      </c>
      <c r="AN30" s="38"/>
      <c r="AO30" s="409">
        <f t="shared" si="3"/>
        <v>1</v>
      </c>
      <c r="AP30" s="53" t="str">
        <f t="shared" si="3"/>
        <v/>
      </c>
      <c r="AQ30" s="410"/>
      <c r="AR30" s="410" t="s">
        <v>78</v>
      </c>
      <c r="AS30" s="38"/>
      <c r="AT30" s="389" t="s">
        <v>229</v>
      </c>
      <c r="AW30" s="254" t="s">
        <v>230</v>
      </c>
      <c r="AX30" s="73" t="s">
        <v>230</v>
      </c>
      <c r="AY30" s="73" t="s">
        <v>230</v>
      </c>
      <c r="AZ30" s="73" t="s">
        <v>230</v>
      </c>
      <c r="BA30" s="73" t="s">
        <v>230</v>
      </c>
      <c r="BB30" s="73" t="s">
        <v>230</v>
      </c>
      <c r="BC30" s="73" t="s">
        <v>230</v>
      </c>
      <c r="BD30" s="73" t="s">
        <v>230</v>
      </c>
      <c r="BE30" s="73" t="s">
        <v>230</v>
      </c>
      <c r="BF30" s="73" t="s">
        <v>230</v>
      </c>
      <c r="BG30" s="73" t="s">
        <v>230</v>
      </c>
      <c r="BH30" s="255" t="s">
        <v>230</v>
      </c>
      <c r="BI30" s="411" t="s">
        <v>231</v>
      </c>
      <c r="BJ30" s="412" t="s">
        <v>231</v>
      </c>
      <c r="BK30" s="396"/>
      <c r="BL30" s="254" t="s">
        <v>232</v>
      </c>
      <c r="BM30" s="73" t="s">
        <v>232</v>
      </c>
      <c r="BN30" s="73" t="s">
        <v>232</v>
      </c>
      <c r="BO30" s="73" t="s">
        <v>232</v>
      </c>
      <c r="BP30" s="73" t="s">
        <v>232</v>
      </c>
      <c r="BQ30" s="73" t="s">
        <v>232</v>
      </c>
      <c r="BR30" s="73" t="s">
        <v>232</v>
      </c>
      <c r="BS30" s="73" t="s">
        <v>232</v>
      </c>
      <c r="BT30" s="73" t="s">
        <v>232</v>
      </c>
      <c r="BU30" s="73" t="s">
        <v>232</v>
      </c>
      <c r="BV30" s="73" t="s">
        <v>232</v>
      </c>
      <c r="BW30" s="74" t="s">
        <v>232</v>
      </c>
      <c r="BX30" s="413" t="s">
        <v>233</v>
      </c>
      <c r="BY30" s="414" t="s">
        <v>233</v>
      </c>
      <c r="BZ30" s="51"/>
      <c r="CA30" s="399" t="s">
        <v>234</v>
      </c>
      <c r="CB30" s="400" t="s">
        <v>234</v>
      </c>
    </row>
    <row r="31" spans="1:80" ht="15" x14ac:dyDescent="0.2">
      <c r="A31" s="345"/>
      <c r="B31" s="401" t="str">
        <f t="shared" si="4"/>
        <v>TMS</v>
      </c>
      <c r="C31" s="63" t="s">
        <v>159</v>
      </c>
      <c r="D31" s="63" t="s">
        <v>211</v>
      </c>
      <c r="E31" s="108" t="str">
        <f>IFERROR(INDEX('[1]PCD List'!$AU$3:$BK$48,MATCH('DPW1'!$G31,'[1]PCD List'!$AT$3:$AT$48,0),MATCH('DPW1'!$B31,'[1]PCD List'!$AU$2:$BK$2,0)),"")</f>
        <v>Y</v>
      </c>
      <c r="F31" s="61" t="s">
        <v>212</v>
      </c>
      <c r="G31" s="61" t="s">
        <v>235</v>
      </c>
      <c r="H31" s="63" t="s">
        <v>214</v>
      </c>
      <c r="I31" s="402">
        <v>3</v>
      </c>
      <c r="J31" s="377"/>
      <c r="K31" s="695">
        <v>0</v>
      </c>
      <c r="L31" s="100">
        <v>0</v>
      </c>
      <c r="M31" s="100">
        <v>0</v>
      </c>
      <c r="N31" s="100">
        <v>0</v>
      </c>
      <c r="O31" s="100">
        <v>0</v>
      </c>
      <c r="P31" s="100">
        <v>0</v>
      </c>
      <c r="Q31" s="100">
        <v>0</v>
      </c>
      <c r="R31" s="100">
        <v>0</v>
      </c>
      <c r="S31" s="100">
        <v>0</v>
      </c>
      <c r="T31" s="100">
        <v>0</v>
      </c>
      <c r="U31" s="100">
        <v>0</v>
      </c>
      <c r="V31" s="696">
        <v>0</v>
      </c>
      <c r="W31" s="697">
        <f t="shared" si="0"/>
        <v>0</v>
      </c>
      <c r="X31" s="698">
        <f t="shared" si="1"/>
        <v>0</v>
      </c>
      <c r="Y31" s="380"/>
      <c r="Z31" s="700">
        <v>0</v>
      </c>
      <c r="AA31" s="690">
        <v>0</v>
      </c>
      <c r="AB31" s="690">
        <v>0</v>
      </c>
      <c r="AC31" s="690">
        <v>0</v>
      </c>
      <c r="AD31" s="690">
        <v>0</v>
      </c>
      <c r="AE31" s="690">
        <v>0</v>
      </c>
      <c r="AF31" s="690">
        <v>0</v>
      </c>
      <c r="AG31" s="690">
        <v>0</v>
      </c>
      <c r="AH31" s="690">
        <v>0</v>
      </c>
      <c r="AI31" s="690">
        <v>0</v>
      </c>
      <c r="AJ31" s="690">
        <v>0</v>
      </c>
      <c r="AK31" s="691">
        <v>0</v>
      </c>
      <c r="AL31" s="694">
        <f t="shared" si="5"/>
        <v>0</v>
      </c>
      <c r="AM31" s="147">
        <f t="shared" si="2"/>
        <v>0</v>
      </c>
      <c r="AN31" s="38"/>
      <c r="AO31" s="409" t="str">
        <f t="shared" si="3"/>
        <v/>
      </c>
      <c r="AP31" s="53" t="str">
        <f t="shared" si="3"/>
        <v/>
      </c>
      <c r="AQ31" s="410"/>
      <c r="AR31" s="410"/>
      <c r="AS31" s="38"/>
      <c r="AT31" s="389" t="s">
        <v>236</v>
      </c>
      <c r="AW31" s="254" t="s">
        <v>237</v>
      </c>
      <c r="AX31" s="73" t="s">
        <v>237</v>
      </c>
      <c r="AY31" s="73" t="s">
        <v>237</v>
      </c>
      <c r="AZ31" s="73" t="s">
        <v>237</v>
      </c>
      <c r="BA31" s="73" t="s">
        <v>237</v>
      </c>
      <c r="BB31" s="73" t="s">
        <v>237</v>
      </c>
      <c r="BC31" s="73" t="s">
        <v>237</v>
      </c>
      <c r="BD31" s="73" t="s">
        <v>237</v>
      </c>
      <c r="BE31" s="73" t="s">
        <v>237</v>
      </c>
      <c r="BF31" s="73" t="s">
        <v>237</v>
      </c>
      <c r="BG31" s="73" t="s">
        <v>237</v>
      </c>
      <c r="BH31" s="255" t="s">
        <v>237</v>
      </c>
      <c r="BI31" s="411" t="s">
        <v>238</v>
      </c>
      <c r="BJ31" s="412" t="s">
        <v>238</v>
      </c>
      <c r="BK31" s="396"/>
      <c r="BL31" s="254" t="s">
        <v>239</v>
      </c>
      <c r="BM31" s="73" t="s">
        <v>239</v>
      </c>
      <c r="BN31" s="73" t="s">
        <v>239</v>
      </c>
      <c r="BO31" s="73" t="s">
        <v>239</v>
      </c>
      <c r="BP31" s="73" t="s">
        <v>239</v>
      </c>
      <c r="BQ31" s="73" t="s">
        <v>239</v>
      </c>
      <c r="BR31" s="73" t="s">
        <v>239</v>
      </c>
      <c r="BS31" s="73" t="s">
        <v>239</v>
      </c>
      <c r="BT31" s="73" t="s">
        <v>239</v>
      </c>
      <c r="BU31" s="73" t="s">
        <v>239</v>
      </c>
      <c r="BV31" s="73" t="s">
        <v>239</v>
      </c>
      <c r="BW31" s="74" t="s">
        <v>239</v>
      </c>
      <c r="BX31" s="413" t="s">
        <v>240</v>
      </c>
      <c r="BY31" s="414" t="s">
        <v>240</v>
      </c>
      <c r="BZ31" s="51"/>
      <c r="CA31" s="399" t="s">
        <v>241</v>
      </c>
      <c r="CB31" s="400" t="s">
        <v>241</v>
      </c>
    </row>
    <row r="32" spans="1:80" ht="15" x14ac:dyDescent="0.2">
      <c r="A32" s="345"/>
      <c r="B32" s="401" t="str">
        <f t="shared" si="4"/>
        <v>TMS</v>
      </c>
      <c r="C32" s="63" t="s">
        <v>159</v>
      </c>
      <c r="D32" s="63" t="s">
        <v>211</v>
      </c>
      <c r="E32" s="108" t="str">
        <f>IFERROR(INDEX('[1]PCD List'!$AU$3:$BK$48,MATCH('DPW1'!$G32,'[1]PCD List'!$AT$3:$AT$48,0),MATCH('DPW1'!$B32,'[1]PCD List'!$AU$2:$BK$2,0)),"")</f>
        <v>Y</v>
      </c>
      <c r="F32" s="61" t="s">
        <v>212</v>
      </c>
      <c r="G32" s="61" t="s">
        <v>242</v>
      </c>
      <c r="H32" s="63" t="s">
        <v>214</v>
      </c>
      <c r="I32" s="402">
        <v>3</v>
      </c>
      <c r="J32" s="377"/>
      <c r="K32" s="695">
        <v>0</v>
      </c>
      <c r="L32" s="100">
        <v>0</v>
      </c>
      <c r="M32" s="100">
        <v>22.6</v>
      </c>
      <c r="N32" s="100">
        <v>22.6</v>
      </c>
      <c r="O32" s="100">
        <v>25.3</v>
      </c>
      <c r="P32" s="100">
        <v>25.3</v>
      </c>
      <c r="Q32" s="100">
        <v>43.36</v>
      </c>
      <c r="R32" s="100">
        <v>20.759999999999998</v>
      </c>
      <c r="S32" s="100">
        <v>20.759999999999998</v>
      </c>
      <c r="T32" s="100">
        <v>20.759999999999998</v>
      </c>
      <c r="U32" s="100">
        <v>20.759999999999998</v>
      </c>
      <c r="V32" s="696">
        <v>20.759999999999998</v>
      </c>
      <c r="W32" s="697">
        <f t="shared" si="0"/>
        <v>43.36</v>
      </c>
      <c r="X32" s="698">
        <f t="shared" si="1"/>
        <v>20.759999999999998</v>
      </c>
      <c r="Y32" s="380"/>
      <c r="Z32" s="700">
        <v>0</v>
      </c>
      <c r="AA32" s="690">
        <v>0</v>
      </c>
      <c r="AB32" s="690">
        <v>22.6</v>
      </c>
      <c r="AC32" s="690">
        <v>22.6</v>
      </c>
      <c r="AD32" s="690">
        <v>22.6</v>
      </c>
      <c r="AE32" s="690">
        <v>22.6</v>
      </c>
      <c r="AF32" s="690">
        <v>43.36</v>
      </c>
      <c r="AG32" s="690">
        <v>43.36</v>
      </c>
      <c r="AH32" s="690">
        <v>43.36</v>
      </c>
      <c r="AI32" s="690">
        <v>43.36</v>
      </c>
      <c r="AJ32" s="690">
        <v>43.36</v>
      </c>
      <c r="AK32" s="691">
        <v>43.36</v>
      </c>
      <c r="AL32" s="694">
        <f t="shared" si="5"/>
        <v>43.36</v>
      </c>
      <c r="AM32" s="147">
        <f t="shared" si="2"/>
        <v>43.36</v>
      </c>
      <c r="AN32" s="38"/>
      <c r="AO32" s="409">
        <f t="shared" si="3"/>
        <v>1</v>
      </c>
      <c r="AP32" s="53">
        <f t="shared" si="3"/>
        <v>2.0886319845857422</v>
      </c>
      <c r="AQ32" s="410"/>
      <c r="AR32" s="410" t="s">
        <v>78</v>
      </c>
      <c r="AS32" s="38"/>
      <c r="AT32" s="389" t="s">
        <v>243</v>
      </c>
      <c r="AW32" s="254" t="s">
        <v>244</v>
      </c>
      <c r="AX32" s="73" t="s">
        <v>244</v>
      </c>
      <c r="AY32" s="73" t="s">
        <v>244</v>
      </c>
      <c r="AZ32" s="73" t="s">
        <v>244</v>
      </c>
      <c r="BA32" s="73" t="s">
        <v>244</v>
      </c>
      <c r="BB32" s="73" t="s">
        <v>244</v>
      </c>
      <c r="BC32" s="73" t="s">
        <v>244</v>
      </c>
      <c r="BD32" s="73" t="s">
        <v>244</v>
      </c>
      <c r="BE32" s="73" t="s">
        <v>244</v>
      </c>
      <c r="BF32" s="73" t="s">
        <v>244</v>
      </c>
      <c r="BG32" s="73" t="s">
        <v>244</v>
      </c>
      <c r="BH32" s="255" t="s">
        <v>244</v>
      </c>
      <c r="BI32" s="411" t="s">
        <v>245</v>
      </c>
      <c r="BJ32" s="412" t="s">
        <v>245</v>
      </c>
      <c r="BK32" s="396"/>
      <c r="BL32" s="254" t="s">
        <v>246</v>
      </c>
      <c r="BM32" s="73" t="s">
        <v>246</v>
      </c>
      <c r="BN32" s="73" t="s">
        <v>246</v>
      </c>
      <c r="BO32" s="73" t="s">
        <v>246</v>
      </c>
      <c r="BP32" s="73" t="s">
        <v>246</v>
      </c>
      <c r="BQ32" s="73" t="s">
        <v>246</v>
      </c>
      <c r="BR32" s="73" t="s">
        <v>246</v>
      </c>
      <c r="BS32" s="73" t="s">
        <v>246</v>
      </c>
      <c r="BT32" s="73" t="s">
        <v>246</v>
      </c>
      <c r="BU32" s="73" t="s">
        <v>246</v>
      </c>
      <c r="BV32" s="73" t="s">
        <v>246</v>
      </c>
      <c r="BW32" s="74" t="s">
        <v>246</v>
      </c>
      <c r="BX32" s="413" t="s">
        <v>247</v>
      </c>
      <c r="BY32" s="414" t="s">
        <v>247</v>
      </c>
      <c r="BZ32" s="51"/>
      <c r="CA32" s="399" t="s">
        <v>248</v>
      </c>
      <c r="CB32" s="400" t="s">
        <v>248</v>
      </c>
    </row>
    <row r="33" spans="1:80" ht="15" x14ac:dyDescent="0.2">
      <c r="A33" s="345"/>
      <c r="B33" s="401" t="str">
        <f t="shared" si="4"/>
        <v>TMS</v>
      </c>
      <c r="C33" s="63" t="s">
        <v>159</v>
      </c>
      <c r="D33" s="63" t="s">
        <v>249</v>
      </c>
      <c r="E33" s="108">
        <f>IFERROR(INDEX('[1]PCD List'!$AU$3:$BK$48,MATCH('DPW1'!$G33,'[1]PCD List'!$AT$3:$AT$48,0),MATCH('DPW1'!$B33,'[1]PCD List'!$AU$2:$BK$2,0)),"")</f>
        <v>0</v>
      </c>
      <c r="F33" s="61" t="s">
        <v>250</v>
      </c>
      <c r="G33" s="416" t="s">
        <v>251</v>
      </c>
      <c r="H33" s="63" t="s">
        <v>214</v>
      </c>
      <c r="I33" s="402">
        <v>3</v>
      </c>
      <c r="J33" s="377"/>
      <c r="K33" s="248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249"/>
      <c r="W33" s="403">
        <f t="shared" si="0"/>
        <v>0</v>
      </c>
      <c r="X33" s="404">
        <f t="shared" si="1"/>
        <v>0</v>
      </c>
      <c r="Y33" s="380"/>
      <c r="Z33" s="405"/>
      <c r="AA33" s="111"/>
      <c r="AB33" s="111"/>
      <c r="AC33" s="111"/>
      <c r="AD33" s="111"/>
      <c r="AE33" s="111"/>
      <c r="AF33" s="111"/>
      <c r="AG33" s="111"/>
      <c r="AH33" s="111"/>
      <c r="AI33" s="111"/>
      <c r="AJ33" s="111"/>
      <c r="AK33" s="406"/>
      <c r="AL33" s="407">
        <f t="shared" si="5"/>
        <v>0</v>
      </c>
      <c r="AM33" s="408">
        <f t="shared" si="2"/>
        <v>0</v>
      </c>
      <c r="AN33" s="38"/>
      <c r="AO33" s="409" t="str">
        <f t="shared" si="3"/>
        <v/>
      </c>
      <c r="AP33" s="53" t="str">
        <f t="shared" si="3"/>
        <v/>
      </c>
      <c r="AQ33" s="410"/>
      <c r="AR33" s="410"/>
      <c r="AS33" s="38"/>
      <c r="AT33" s="389" t="s">
        <v>252</v>
      </c>
      <c r="AW33" s="254" t="s">
        <v>253</v>
      </c>
      <c r="AX33" s="73" t="s">
        <v>253</v>
      </c>
      <c r="AY33" s="73" t="s">
        <v>253</v>
      </c>
      <c r="AZ33" s="73" t="s">
        <v>253</v>
      </c>
      <c r="BA33" s="73" t="s">
        <v>253</v>
      </c>
      <c r="BB33" s="73" t="s">
        <v>253</v>
      </c>
      <c r="BC33" s="73" t="s">
        <v>253</v>
      </c>
      <c r="BD33" s="73" t="s">
        <v>253</v>
      </c>
      <c r="BE33" s="73" t="s">
        <v>253</v>
      </c>
      <c r="BF33" s="73" t="s">
        <v>253</v>
      </c>
      <c r="BG33" s="73" t="s">
        <v>253</v>
      </c>
      <c r="BH33" s="255" t="s">
        <v>253</v>
      </c>
      <c r="BI33" s="411" t="s">
        <v>254</v>
      </c>
      <c r="BJ33" s="412" t="s">
        <v>254</v>
      </c>
      <c r="BK33" s="396"/>
      <c r="BL33" s="254" t="s">
        <v>255</v>
      </c>
      <c r="BM33" s="73" t="s">
        <v>255</v>
      </c>
      <c r="BN33" s="73" t="s">
        <v>255</v>
      </c>
      <c r="BO33" s="73" t="s">
        <v>255</v>
      </c>
      <c r="BP33" s="73" t="s">
        <v>255</v>
      </c>
      <c r="BQ33" s="73" t="s">
        <v>255</v>
      </c>
      <c r="BR33" s="73" t="s">
        <v>255</v>
      </c>
      <c r="BS33" s="73" t="s">
        <v>255</v>
      </c>
      <c r="BT33" s="73" t="s">
        <v>255</v>
      </c>
      <c r="BU33" s="73" t="s">
        <v>255</v>
      </c>
      <c r="BV33" s="73" t="s">
        <v>255</v>
      </c>
      <c r="BW33" s="74" t="s">
        <v>255</v>
      </c>
      <c r="BX33" s="413" t="s">
        <v>256</v>
      </c>
      <c r="BY33" s="414" t="s">
        <v>256</v>
      </c>
      <c r="BZ33" s="51"/>
      <c r="CA33" s="399" t="s">
        <v>257</v>
      </c>
      <c r="CB33" s="400" t="s">
        <v>257</v>
      </c>
    </row>
    <row r="34" spans="1:80" ht="15" x14ac:dyDescent="0.2">
      <c r="A34" s="345"/>
      <c r="B34" s="401" t="str">
        <f t="shared" si="4"/>
        <v>TMS</v>
      </c>
      <c r="C34" s="63" t="s">
        <v>159</v>
      </c>
      <c r="D34" s="63" t="s">
        <v>249</v>
      </c>
      <c r="E34" s="108">
        <f>IFERROR(INDEX('[1]PCD List'!$AU$3:$BK$48,MATCH('DPW1'!$G34,'[1]PCD List'!$AT$3:$AT$48,0),MATCH('DPW1'!$B34,'[1]PCD List'!$AU$2:$BK$2,0)),"")</f>
        <v>0</v>
      </c>
      <c r="F34" s="61" t="s">
        <v>250</v>
      </c>
      <c r="G34" s="416" t="s">
        <v>258</v>
      </c>
      <c r="H34" s="63" t="s">
        <v>259</v>
      </c>
      <c r="I34" s="402">
        <v>3</v>
      </c>
      <c r="J34" s="377"/>
      <c r="K34" s="248"/>
      <c r="L34" s="65"/>
      <c r="M34" s="65"/>
      <c r="N34" s="65"/>
      <c r="O34" s="65"/>
      <c r="P34" s="65"/>
      <c r="Q34" s="65"/>
      <c r="R34" s="65"/>
      <c r="S34" s="65"/>
      <c r="T34" s="122"/>
      <c r="U34" s="122"/>
      <c r="V34" s="423"/>
      <c r="W34" s="403">
        <f t="shared" si="0"/>
        <v>0</v>
      </c>
      <c r="X34" s="404">
        <f t="shared" si="1"/>
        <v>0</v>
      </c>
      <c r="Y34" s="380"/>
      <c r="Z34" s="405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406"/>
      <c r="AL34" s="407">
        <f t="shared" si="5"/>
        <v>0</v>
      </c>
      <c r="AM34" s="408">
        <f t="shared" si="2"/>
        <v>0</v>
      </c>
      <c r="AN34" s="38"/>
      <c r="AO34" s="409" t="str">
        <f t="shared" si="3"/>
        <v/>
      </c>
      <c r="AP34" s="53" t="str">
        <f t="shared" si="3"/>
        <v/>
      </c>
      <c r="AQ34" s="410"/>
      <c r="AR34" s="410"/>
      <c r="AS34" s="38"/>
      <c r="AT34" s="389" t="s">
        <v>260</v>
      </c>
      <c r="AW34" s="254" t="s">
        <v>261</v>
      </c>
      <c r="AX34" s="73" t="s">
        <v>261</v>
      </c>
      <c r="AY34" s="73" t="s">
        <v>261</v>
      </c>
      <c r="AZ34" s="73" t="s">
        <v>261</v>
      </c>
      <c r="BA34" s="73" t="s">
        <v>261</v>
      </c>
      <c r="BB34" s="73" t="s">
        <v>261</v>
      </c>
      <c r="BC34" s="73" t="s">
        <v>261</v>
      </c>
      <c r="BD34" s="73" t="s">
        <v>261</v>
      </c>
      <c r="BE34" s="73" t="s">
        <v>261</v>
      </c>
      <c r="BF34" s="123" t="s">
        <v>261</v>
      </c>
      <c r="BG34" s="123" t="s">
        <v>261</v>
      </c>
      <c r="BH34" s="424" t="s">
        <v>261</v>
      </c>
      <c r="BI34" s="411" t="s">
        <v>262</v>
      </c>
      <c r="BJ34" s="412" t="s">
        <v>262</v>
      </c>
      <c r="BK34" s="396"/>
      <c r="BL34" s="254" t="s">
        <v>263</v>
      </c>
      <c r="BM34" s="73" t="s">
        <v>263</v>
      </c>
      <c r="BN34" s="73" t="s">
        <v>263</v>
      </c>
      <c r="BO34" s="73" t="s">
        <v>263</v>
      </c>
      <c r="BP34" s="73" t="s">
        <v>263</v>
      </c>
      <c r="BQ34" s="73" t="s">
        <v>263</v>
      </c>
      <c r="BR34" s="73" t="s">
        <v>263</v>
      </c>
      <c r="BS34" s="73" t="s">
        <v>263</v>
      </c>
      <c r="BT34" s="73" t="s">
        <v>263</v>
      </c>
      <c r="BU34" s="73" t="s">
        <v>263</v>
      </c>
      <c r="BV34" s="73" t="s">
        <v>263</v>
      </c>
      <c r="BW34" s="74" t="s">
        <v>263</v>
      </c>
      <c r="BX34" s="413" t="s">
        <v>264</v>
      </c>
      <c r="BY34" s="414" t="s">
        <v>264</v>
      </c>
      <c r="BZ34" s="51"/>
      <c r="CA34" s="399" t="s">
        <v>265</v>
      </c>
      <c r="CB34" s="400" t="s">
        <v>265</v>
      </c>
    </row>
    <row r="35" spans="1:80" ht="15" x14ac:dyDescent="0.2">
      <c r="A35" s="345"/>
      <c r="B35" s="401" t="str">
        <f t="shared" si="4"/>
        <v>TMS</v>
      </c>
      <c r="C35" s="63" t="s">
        <v>159</v>
      </c>
      <c r="D35" s="59" t="s">
        <v>266</v>
      </c>
      <c r="E35" s="108">
        <f>IFERROR(INDEX('[1]PCD List'!$AU$3:$BK$48,MATCH('DPW1'!$G35,'[1]PCD List'!$AT$3:$AT$48,0),MATCH('DPW1'!$B35,'[1]PCD List'!$AU$2:$BK$2,0)),"")</f>
        <v>0</v>
      </c>
      <c r="F35" s="416" t="s">
        <v>267</v>
      </c>
      <c r="G35" s="416" t="s">
        <v>268</v>
      </c>
      <c r="H35" s="63" t="s">
        <v>214</v>
      </c>
      <c r="I35" s="402">
        <v>3</v>
      </c>
      <c r="J35" s="377"/>
      <c r="K35" s="248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249"/>
      <c r="W35" s="403">
        <f t="shared" si="0"/>
        <v>0</v>
      </c>
      <c r="X35" s="404">
        <f t="shared" si="1"/>
        <v>0</v>
      </c>
      <c r="Y35" s="380"/>
      <c r="Z35" s="405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406"/>
      <c r="AL35" s="407">
        <f t="shared" si="5"/>
        <v>0</v>
      </c>
      <c r="AM35" s="408">
        <f t="shared" si="2"/>
        <v>0</v>
      </c>
      <c r="AN35" s="38"/>
      <c r="AO35" s="409" t="str">
        <f t="shared" si="3"/>
        <v/>
      </c>
      <c r="AP35" s="53" t="str">
        <f t="shared" si="3"/>
        <v/>
      </c>
      <c r="AQ35" s="410"/>
      <c r="AR35" s="410"/>
      <c r="AS35" s="38"/>
      <c r="AT35" s="389" t="s">
        <v>269</v>
      </c>
      <c r="AW35" s="254" t="s">
        <v>270</v>
      </c>
      <c r="AX35" s="73" t="s">
        <v>270</v>
      </c>
      <c r="AY35" s="73" t="s">
        <v>270</v>
      </c>
      <c r="AZ35" s="73" t="s">
        <v>270</v>
      </c>
      <c r="BA35" s="73" t="s">
        <v>270</v>
      </c>
      <c r="BB35" s="73" t="s">
        <v>270</v>
      </c>
      <c r="BC35" s="73" t="s">
        <v>270</v>
      </c>
      <c r="BD35" s="73" t="s">
        <v>270</v>
      </c>
      <c r="BE35" s="73" t="s">
        <v>270</v>
      </c>
      <c r="BF35" s="73" t="s">
        <v>270</v>
      </c>
      <c r="BG35" s="73" t="s">
        <v>270</v>
      </c>
      <c r="BH35" s="255" t="s">
        <v>270</v>
      </c>
      <c r="BI35" s="411" t="s">
        <v>271</v>
      </c>
      <c r="BJ35" s="412" t="s">
        <v>271</v>
      </c>
      <c r="BK35" s="396"/>
      <c r="BL35" s="254" t="s">
        <v>272</v>
      </c>
      <c r="BM35" s="73" t="s">
        <v>272</v>
      </c>
      <c r="BN35" s="73" t="s">
        <v>272</v>
      </c>
      <c r="BO35" s="73" t="s">
        <v>272</v>
      </c>
      <c r="BP35" s="73" t="s">
        <v>272</v>
      </c>
      <c r="BQ35" s="73" t="s">
        <v>272</v>
      </c>
      <c r="BR35" s="73" t="s">
        <v>272</v>
      </c>
      <c r="BS35" s="73" t="s">
        <v>272</v>
      </c>
      <c r="BT35" s="73" t="s">
        <v>272</v>
      </c>
      <c r="BU35" s="73" t="s">
        <v>272</v>
      </c>
      <c r="BV35" s="73" t="s">
        <v>272</v>
      </c>
      <c r="BW35" s="74" t="s">
        <v>272</v>
      </c>
      <c r="BX35" s="413" t="s">
        <v>273</v>
      </c>
      <c r="BY35" s="414" t="s">
        <v>273</v>
      </c>
      <c r="BZ35" s="51"/>
      <c r="CA35" s="399" t="s">
        <v>274</v>
      </c>
      <c r="CB35" s="400" t="s">
        <v>274</v>
      </c>
    </row>
    <row r="36" spans="1:80" ht="15" x14ac:dyDescent="0.2">
      <c r="A36" s="345"/>
      <c r="B36" s="401" t="str">
        <f t="shared" si="4"/>
        <v>TMS</v>
      </c>
      <c r="C36" s="63" t="s">
        <v>148</v>
      </c>
      <c r="D36" s="59" t="s">
        <v>275</v>
      </c>
      <c r="E36" s="108">
        <f>IFERROR(INDEX('[1]PCD List'!$AU$3:$BK$48,MATCH('DPW1'!$G36,'[1]PCD List'!$AT$3:$AT$48,0),MATCH('DPW1'!$B36,'[1]PCD List'!$AU$2:$BK$2,0)),"")</f>
        <v>0</v>
      </c>
      <c r="F36" s="416" t="s">
        <v>276</v>
      </c>
      <c r="G36" s="61" t="s">
        <v>277</v>
      </c>
      <c r="H36" s="63" t="s">
        <v>58</v>
      </c>
      <c r="I36" s="402">
        <v>3</v>
      </c>
      <c r="J36" s="377"/>
      <c r="K36" s="248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249"/>
      <c r="W36" s="403">
        <f t="shared" si="0"/>
        <v>0</v>
      </c>
      <c r="X36" s="404">
        <f t="shared" si="1"/>
        <v>0</v>
      </c>
      <c r="Y36" s="380"/>
      <c r="Z36" s="405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406"/>
      <c r="AL36" s="407">
        <f t="shared" si="5"/>
        <v>0</v>
      </c>
      <c r="AM36" s="408">
        <f t="shared" si="2"/>
        <v>0</v>
      </c>
      <c r="AN36" s="38"/>
      <c r="AO36" s="409" t="str">
        <f t="shared" si="3"/>
        <v/>
      </c>
      <c r="AP36" s="53" t="str">
        <f t="shared" si="3"/>
        <v/>
      </c>
      <c r="AQ36" s="410"/>
      <c r="AR36" s="410"/>
      <c r="AS36" s="38"/>
      <c r="AT36" s="389" t="s">
        <v>278</v>
      </c>
      <c r="AW36" s="254" t="s">
        <v>279</v>
      </c>
      <c r="AX36" s="73" t="s">
        <v>279</v>
      </c>
      <c r="AY36" s="73" t="s">
        <v>279</v>
      </c>
      <c r="AZ36" s="73" t="s">
        <v>279</v>
      </c>
      <c r="BA36" s="73" t="s">
        <v>279</v>
      </c>
      <c r="BB36" s="73" t="s">
        <v>279</v>
      </c>
      <c r="BC36" s="73" t="s">
        <v>279</v>
      </c>
      <c r="BD36" s="73" t="s">
        <v>279</v>
      </c>
      <c r="BE36" s="73" t="s">
        <v>279</v>
      </c>
      <c r="BF36" s="73" t="s">
        <v>279</v>
      </c>
      <c r="BG36" s="73" t="s">
        <v>279</v>
      </c>
      <c r="BH36" s="255" t="s">
        <v>279</v>
      </c>
      <c r="BI36" s="411" t="s">
        <v>280</v>
      </c>
      <c r="BJ36" s="412" t="s">
        <v>280</v>
      </c>
      <c r="BK36" s="396"/>
      <c r="BL36" s="254" t="s">
        <v>281</v>
      </c>
      <c r="BM36" s="73" t="s">
        <v>281</v>
      </c>
      <c r="BN36" s="73" t="s">
        <v>281</v>
      </c>
      <c r="BO36" s="73" t="s">
        <v>281</v>
      </c>
      <c r="BP36" s="73" t="s">
        <v>281</v>
      </c>
      <c r="BQ36" s="73" t="s">
        <v>281</v>
      </c>
      <c r="BR36" s="73" t="s">
        <v>281</v>
      </c>
      <c r="BS36" s="73" t="s">
        <v>281</v>
      </c>
      <c r="BT36" s="73" t="s">
        <v>281</v>
      </c>
      <c r="BU36" s="73" t="s">
        <v>281</v>
      </c>
      <c r="BV36" s="73" t="s">
        <v>281</v>
      </c>
      <c r="BW36" s="74" t="s">
        <v>281</v>
      </c>
      <c r="BX36" s="413" t="s">
        <v>282</v>
      </c>
      <c r="BY36" s="414" t="s">
        <v>282</v>
      </c>
      <c r="BZ36" s="51"/>
      <c r="CA36" s="399" t="s">
        <v>283</v>
      </c>
      <c r="CB36" s="400" t="s">
        <v>283</v>
      </c>
    </row>
    <row r="37" spans="1:80" ht="15" x14ac:dyDescent="0.2">
      <c r="A37" s="345"/>
      <c r="B37" s="401" t="str">
        <f t="shared" si="4"/>
        <v>TMS</v>
      </c>
      <c r="C37" s="63" t="s">
        <v>148</v>
      </c>
      <c r="D37" s="59" t="s">
        <v>275</v>
      </c>
      <c r="E37" s="108">
        <f>IFERROR(INDEX('[1]PCD List'!$AU$3:$BK$48,MATCH('DPW1'!$G37,'[1]PCD List'!$AT$3:$AT$48,0),MATCH('DPW1'!$B37,'[1]PCD List'!$AU$2:$BK$2,0)),"")</f>
        <v>0</v>
      </c>
      <c r="F37" s="416" t="s">
        <v>276</v>
      </c>
      <c r="G37" s="61" t="s">
        <v>284</v>
      </c>
      <c r="H37" s="63" t="s">
        <v>68</v>
      </c>
      <c r="I37" s="402">
        <v>3</v>
      </c>
      <c r="J37" s="377"/>
      <c r="K37" s="248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249"/>
      <c r="W37" s="403">
        <f t="shared" si="0"/>
        <v>0</v>
      </c>
      <c r="X37" s="404">
        <f t="shared" si="1"/>
        <v>0</v>
      </c>
      <c r="Y37" s="380"/>
      <c r="Z37" s="405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406"/>
      <c r="AL37" s="407">
        <f t="shared" si="5"/>
        <v>0</v>
      </c>
      <c r="AM37" s="408">
        <f t="shared" si="2"/>
        <v>0</v>
      </c>
      <c r="AN37" s="38"/>
      <c r="AO37" s="409" t="str">
        <f t="shared" si="3"/>
        <v/>
      </c>
      <c r="AP37" s="53" t="str">
        <f t="shared" si="3"/>
        <v/>
      </c>
      <c r="AQ37" s="410"/>
      <c r="AR37" s="410"/>
      <c r="AS37" s="38"/>
      <c r="AT37" s="389" t="s">
        <v>285</v>
      </c>
      <c r="AW37" s="254" t="s">
        <v>286</v>
      </c>
      <c r="AX37" s="73" t="s">
        <v>286</v>
      </c>
      <c r="AY37" s="73" t="s">
        <v>286</v>
      </c>
      <c r="AZ37" s="73" t="s">
        <v>286</v>
      </c>
      <c r="BA37" s="73" t="s">
        <v>286</v>
      </c>
      <c r="BB37" s="73" t="s">
        <v>286</v>
      </c>
      <c r="BC37" s="73" t="s">
        <v>286</v>
      </c>
      <c r="BD37" s="73" t="s">
        <v>286</v>
      </c>
      <c r="BE37" s="73" t="s">
        <v>286</v>
      </c>
      <c r="BF37" s="73" t="s">
        <v>286</v>
      </c>
      <c r="BG37" s="73" t="s">
        <v>286</v>
      </c>
      <c r="BH37" s="255" t="s">
        <v>286</v>
      </c>
      <c r="BI37" s="411" t="s">
        <v>287</v>
      </c>
      <c r="BJ37" s="412" t="s">
        <v>287</v>
      </c>
      <c r="BK37" s="396"/>
      <c r="BL37" s="254" t="s">
        <v>288</v>
      </c>
      <c r="BM37" s="73" t="s">
        <v>288</v>
      </c>
      <c r="BN37" s="73" t="s">
        <v>288</v>
      </c>
      <c r="BO37" s="73" t="s">
        <v>288</v>
      </c>
      <c r="BP37" s="73" t="s">
        <v>288</v>
      </c>
      <c r="BQ37" s="73" t="s">
        <v>288</v>
      </c>
      <c r="BR37" s="73" t="s">
        <v>288</v>
      </c>
      <c r="BS37" s="73" t="s">
        <v>288</v>
      </c>
      <c r="BT37" s="73" t="s">
        <v>288</v>
      </c>
      <c r="BU37" s="73" t="s">
        <v>288</v>
      </c>
      <c r="BV37" s="73" t="s">
        <v>288</v>
      </c>
      <c r="BW37" s="74" t="s">
        <v>288</v>
      </c>
      <c r="BX37" s="413" t="s">
        <v>289</v>
      </c>
      <c r="BY37" s="414" t="s">
        <v>289</v>
      </c>
      <c r="BZ37" s="51"/>
      <c r="CA37" s="399" t="s">
        <v>290</v>
      </c>
      <c r="CB37" s="400" t="s">
        <v>290</v>
      </c>
    </row>
    <row r="38" spans="1:80" ht="15" x14ac:dyDescent="0.2">
      <c r="A38" s="345"/>
      <c r="B38" s="401" t="str">
        <f t="shared" si="4"/>
        <v>TMS</v>
      </c>
      <c r="C38" s="63" t="s">
        <v>148</v>
      </c>
      <c r="D38" s="59" t="s">
        <v>275</v>
      </c>
      <c r="E38" s="108">
        <f>IFERROR(INDEX('[1]PCD List'!$AU$3:$BK$48,MATCH('DPW1'!$G38,'[1]PCD List'!$AT$3:$AT$48,0),MATCH('DPW1'!$B38,'[1]PCD List'!$AU$2:$BK$2,0)),"")</f>
        <v>0</v>
      </c>
      <c r="F38" s="416" t="s">
        <v>276</v>
      </c>
      <c r="G38" s="416" t="s">
        <v>291</v>
      </c>
      <c r="H38" s="63" t="s">
        <v>292</v>
      </c>
      <c r="I38" s="402">
        <v>3</v>
      </c>
      <c r="J38" s="377"/>
      <c r="K38" s="248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249"/>
      <c r="W38" s="403">
        <f t="shared" si="0"/>
        <v>0</v>
      </c>
      <c r="X38" s="404">
        <f t="shared" si="1"/>
        <v>0</v>
      </c>
      <c r="Y38" s="380"/>
      <c r="Z38" s="405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406"/>
      <c r="AL38" s="407">
        <f t="shared" si="5"/>
        <v>0</v>
      </c>
      <c r="AM38" s="408">
        <f t="shared" si="2"/>
        <v>0</v>
      </c>
      <c r="AN38" s="38"/>
      <c r="AO38" s="409" t="str">
        <f t="shared" si="3"/>
        <v/>
      </c>
      <c r="AP38" s="53" t="str">
        <f t="shared" si="3"/>
        <v/>
      </c>
      <c r="AQ38" s="410"/>
      <c r="AR38" s="410"/>
      <c r="AS38" s="38"/>
      <c r="AT38" s="389" t="s">
        <v>293</v>
      </c>
      <c r="AW38" s="254" t="s">
        <v>294</v>
      </c>
      <c r="AX38" s="73" t="s">
        <v>294</v>
      </c>
      <c r="AY38" s="73" t="s">
        <v>294</v>
      </c>
      <c r="AZ38" s="73" t="s">
        <v>294</v>
      </c>
      <c r="BA38" s="73" t="s">
        <v>294</v>
      </c>
      <c r="BB38" s="73" t="s">
        <v>294</v>
      </c>
      <c r="BC38" s="73" t="s">
        <v>294</v>
      </c>
      <c r="BD38" s="73" t="s">
        <v>294</v>
      </c>
      <c r="BE38" s="73" t="s">
        <v>294</v>
      </c>
      <c r="BF38" s="73" t="s">
        <v>294</v>
      </c>
      <c r="BG38" s="73" t="s">
        <v>294</v>
      </c>
      <c r="BH38" s="255" t="s">
        <v>294</v>
      </c>
      <c r="BI38" s="411" t="s">
        <v>295</v>
      </c>
      <c r="BJ38" s="412" t="s">
        <v>295</v>
      </c>
      <c r="BK38" s="396"/>
      <c r="BL38" s="254" t="s">
        <v>296</v>
      </c>
      <c r="BM38" s="73" t="s">
        <v>296</v>
      </c>
      <c r="BN38" s="73" t="s">
        <v>296</v>
      </c>
      <c r="BO38" s="73" t="s">
        <v>296</v>
      </c>
      <c r="BP38" s="73" t="s">
        <v>296</v>
      </c>
      <c r="BQ38" s="73" t="s">
        <v>296</v>
      </c>
      <c r="BR38" s="73" t="s">
        <v>296</v>
      </c>
      <c r="BS38" s="73" t="s">
        <v>296</v>
      </c>
      <c r="BT38" s="73" t="s">
        <v>296</v>
      </c>
      <c r="BU38" s="73" t="s">
        <v>296</v>
      </c>
      <c r="BV38" s="73" t="s">
        <v>296</v>
      </c>
      <c r="BW38" s="74" t="s">
        <v>296</v>
      </c>
      <c r="BX38" s="413" t="s">
        <v>297</v>
      </c>
      <c r="BY38" s="414" t="s">
        <v>297</v>
      </c>
      <c r="BZ38" s="51"/>
      <c r="CA38" s="399" t="s">
        <v>298</v>
      </c>
      <c r="CB38" s="400" t="s">
        <v>298</v>
      </c>
    </row>
    <row r="39" spans="1:80" ht="15" x14ac:dyDescent="0.2">
      <c r="A39" s="345"/>
      <c r="B39" s="401" t="str">
        <f t="shared" si="4"/>
        <v>TMS</v>
      </c>
      <c r="C39" s="63" t="s">
        <v>148</v>
      </c>
      <c r="D39" s="59" t="s">
        <v>275</v>
      </c>
      <c r="E39" s="108">
        <f>IFERROR(INDEX('[1]PCD List'!$AU$3:$BK$48,MATCH('DPW1'!$G39,'[1]PCD List'!$AT$3:$AT$48,0),MATCH('DPW1'!$B39,'[1]PCD List'!$AU$2:$BK$2,0)),"")</f>
        <v>0</v>
      </c>
      <c r="F39" s="416" t="s">
        <v>276</v>
      </c>
      <c r="G39" s="416" t="s">
        <v>299</v>
      </c>
      <c r="H39" s="63" t="s">
        <v>68</v>
      </c>
      <c r="I39" s="402">
        <v>3</v>
      </c>
      <c r="J39" s="377"/>
      <c r="K39" s="248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249"/>
      <c r="W39" s="403">
        <f t="shared" si="0"/>
        <v>0</v>
      </c>
      <c r="X39" s="404">
        <f t="shared" si="1"/>
        <v>0</v>
      </c>
      <c r="Y39" s="380"/>
      <c r="Z39" s="405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406"/>
      <c r="AL39" s="407">
        <f t="shared" si="5"/>
        <v>0</v>
      </c>
      <c r="AM39" s="408">
        <f t="shared" si="2"/>
        <v>0</v>
      </c>
      <c r="AN39" s="38"/>
      <c r="AO39" s="409" t="str">
        <f t="shared" si="3"/>
        <v/>
      </c>
      <c r="AP39" s="53" t="str">
        <f t="shared" si="3"/>
        <v/>
      </c>
      <c r="AQ39" s="410"/>
      <c r="AR39" s="410"/>
      <c r="AS39" s="38"/>
      <c r="AT39" s="389" t="s">
        <v>300</v>
      </c>
      <c r="AW39" s="254" t="s">
        <v>301</v>
      </c>
      <c r="AX39" s="73" t="s">
        <v>301</v>
      </c>
      <c r="AY39" s="73" t="s">
        <v>301</v>
      </c>
      <c r="AZ39" s="73" t="s">
        <v>301</v>
      </c>
      <c r="BA39" s="73" t="s">
        <v>301</v>
      </c>
      <c r="BB39" s="73" t="s">
        <v>301</v>
      </c>
      <c r="BC39" s="73" t="s">
        <v>301</v>
      </c>
      <c r="BD39" s="73" t="s">
        <v>301</v>
      </c>
      <c r="BE39" s="73" t="s">
        <v>301</v>
      </c>
      <c r="BF39" s="73" t="s">
        <v>301</v>
      </c>
      <c r="BG39" s="73" t="s">
        <v>301</v>
      </c>
      <c r="BH39" s="255" t="s">
        <v>301</v>
      </c>
      <c r="BI39" s="411" t="s">
        <v>302</v>
      </c>
      <c r="BJ39" s="412" t="s">
        <v>302</v>
      </c>
      <c r="BK39" s="396"/>
      <c r="BL39" s="254" t="s">
        <v>303</v>
      </c>
      <c r="BM39" s="73" t="s">
        <v>303</v>
      </c>
      <c r="BN39" s="73" t="s">
        <v>303</v>
      </c>
      <c r="BO39" s="73" t="s">
        <v>303</v>
      </c>
      <c r="BP39" s="73" t="s">
        <v>303</v>
      </c>
      <c r="BQ39" s="73" t="s">
        <v>303</v>
      </c>
      <c r="BR39" s="73" t="s">
        <v>303</v>
      </c>
      <c r="BS39" s="73" t="s">
        <v>303</v>
      </c>
      <c r="BT39" s="73" t="s">
        <v>303</v>
      </c>
      <c r="BU39" s="73" t="s">
        <v>303</v>
      </c>
      <c r="BV39" s="73" t="s">
        <v>303</v>
      </c>
      <c r="BW39" s="74" t="s">
        <v>303</v>
      </c>
      <c r="BX39" s="413" t="s">
        <v>304</v>
      </c>
      <c r="BY39" s="414" t="s">
        <v>304</v>
      </c>
      <c r="BZ39" s="51"/>
      <c r="CA39" s="399" t="s">
        <v>305</v>
      </c>
      <c r="CB39" s="400" t="s">
        <v>305</v>
      </c>
    </row>
    <row r="40" spans="1:80" ht="15" x14ac:dyDescent="0.2">
      <c r="A40" s="345"/>
      <c r="B40" s="401" t="str">
        <f t="shared" si="4"/>
        <v>TMS</v>
      </c>
      <c r="C40" s="63" t="s">
        <v>148</v>
      </c>
      <c r="D40" s="59" t="s">
        <v>306</v>
      </c>
      <c r="E40" s="108">
        <f>IFERROR(INDEX('[1]PCD List'!$AU$3:$BK$48,MATCH('DPW1'!$G40,'[1]PCD List'!$AT$3:$AT$48,0),MATCH('DPW1'!$B40,'[1]PCD List'!$AU$2:$BK$2,0)),"")</f>
        <v>0</v>
      </c>
      <c r="F40" s="61" t="s">
        <v>307</v>
      </c>
      <c r="G40" s="61" t="s">
        <v>308</v>
      </c>
      <c r="H40" s="63" t="s">
        <v>68</v>
      </c>
      <c r="I40" s="402">
        <v>3</v>
      </c>
      <c r="J40" s="377"/>
      <c r="K40" s="248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249"/>
      <c r="W40" s="403">
        <f t="shared" si="0"/>
        <v>0</v>
      </c>
      <c r="X40" s="404">
        <f t="shared" si="1"/>
        <v>0</v>
      </c>
      <c r="Y40" s="380"/>
      <c r="Z40" s="405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406"/>
      <c r="AL40" s="407">
        <f t="shared" si="5"/>
        <v>0</v>
      </c>
      <c r="AM40" s="408">
        <f t="shared" si="2"/>
        <v>0</v>
      </c>
      <c r="AN40" s="38"/>
      <c r="AO40" s="409" t="str">
        <f t="shared" si="3"/>
        <v/>
      </c>
      <c r="AP40" s="53" t="str">
        <f t="shared" si="3"/>
        <v/>
      </c>
      <c r="AQ40" s="410"/>
      <c r="AR40" s="410"/>
      <c r="AS40" s="38"/>
      <c r="AT40" s="389" t="s">
        <v>309</v>
      </c>
      <c r="AW40" s="254" t="s">
        <v>310</v>
      </c>
      <c r="AX40" s="73" t="s">
        <v>310</v>
      </c>
      <c r="AY40" s="73" t="s">
        <v>310</v>
      </c>
      <c r="AZ40" s="73" t="s">
        <v>310</v>
      </c>
      <c r="BA40" s="73" t="s">
        <v>310</v>
      </c>
      <c r="BB40" s="73" t="s">
        <v>310</v>
      </c>
      <c r="BC40" s="73" t="s">
        <v>310</v>
      </c>
      <c r="BD40" s="73" t="s">
        <v>310</v>
      </c>
      <c r="BE40" s="73" t="s">
        <v>310</v>
      </c>
      <c r="BF40" s="73" t="s">
        <v>310</v>
      </c>
      <c r="BG40" s="73" t="s">
        <v>310</v>
      </c>
      <c r="BH40" s="255" t="s">
        <v>310</v>
      </c>
      <c r="BI40" s="411" t="s">
        <v>311</v>
      </c>
      <c r="BJ40" s="412" t="s">
        <v>311</v>
      </c>
      <c r="BK40" s="396"/>
      <c r="BL40" s="254" t="s">
        <v>312</v>
      </c>
      <c r="BM40" s="73" t="s">
        <v>312</v>
      </c>
      <c r="BN40" s="73" t="s">
        <v>312</v>
      </c>
      <c r="BO40" s="73" t="s">
        <v>312</v>
      </c>
      <c r="BP40" s="73" t="s">
        <v>312</v>
      </c>
      <c r="BQ40" s="73" t="s">
        <v>312</v>
      </c>
      <c r="BR40" s="73" t="s">
        <v>312</v>
      </c>
      <c r="BS40" s="73" t="s">
        <v>312</v>
      </c>
      <c r="BT40" s="73" t="s">
        <v>312</v>
      </c>
      <c r="BU40" s="73" t="s">
        <v>312</v>
      </c>
      <c r="BV40" s="73" t="s">
        <v>312</v>
      </c>
      <c r="BW40" s="74" t="s">
        <v>312</v>
      </c>
      <c r="BX40" s="413" t="s">
        <v>313</v>
      </c>
      <c r="BY40" s="414" t="s">
        <v>313</v>
      </c>
      <c r="BZ40" s="51"/>
      <c r="CA40" s="399" t="s">
        <v>314</v>
      </c>
      <c r="CB40" s="400" t="s">
        <v>314</v>
      </c>
    </row>
    <row r="41" spans="1:80" ht="15" x14ac:dyDescent="0.2">
      <c r="A41" s="345"/>
      <c r="B41" s="401" t="str">
        <f t="shared" si="4"/>
        <v>TMS</v>
      </c>
      <c r="C41" s="63" t="s">
        <v>148</v>
      </c>
      <c r="D41" s="59" t="s">
        <v>306</v>
      </c>
      <c r="E41" s="108">
        <f>IFERROR(INDEX('[1]PCD List'!$AU$3:$BK$48,MATCH('DPW1'!$G41,'[1]PCD List'!$AT$3:$AT$48,0),MATCH('DPW1'!$B41,'[1]PCD List'!$AU$2:$BK$2,0)),"")</f>
        <v>0</v>
      </c>
      <c r="F41" s="61" t="s">
        <v>307</v>
      </c>
      <c r="G41" s="416" t="s">
        <v>315</v>
      </c>
      <c r="H41" s="63" t="s">
        <v>152</v>
      </c>
      <c r="I41" s="402">
        <v>3</v>
      </c>
      <c r="J41" s="377"/>
      <c r="K41" s="248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249"/>
      <c r="W41" s="403">
        <f t="shared" si="0"/>
        <v>0</v>
      </c>
      <c r="X41" s="404">
        <f t="shared" si="1"/>
        <v>0</v>
      </c>
      <c r="Y41" s="380"/>
      <c r="Z41" s="405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406"/>
      <c r="AL41" s="407">
        <f t="shared" si="5"/>
        <v>0</v>
      </c>
      <c r="AM41" s="408">
        <f t="shared" si="2"/>
        <v>0</v>
      </c>
      <c r="AN41" s="38"/>
      <c r="AO41" s="409" t="str">
        <f t="shared" si="3"/>
        <v/>
      </c>
      <c r="AP41" s="53" t="str">
        <f t="shared" si="3"/>
        <v/>
      </c>
      <c r="AQ41" s="410"/>
      <c r="AR41" s="410"/>
      <c r="AS41" s="38"/>
      <c r="AT41" s="389" t="s">
        <v>316</v>
      </c>
      <c r="AW41" s="254" t="s">
        <v>317</v>
      </c>
      <c r="AX41" s="73" t="s">
        <v>317</v>
      </c>
      <c r="AY41" s="73" t="s">
        <v>317</v>
      </c>
      <c r="AZ41" s="73" t="s">
        <v>317</v>
      </c>
      <c r="BA41" s="73" t="s">
        <v>317</v>
      </c>
      <c r="BB41" s="73" t="s">
        <v>317</v>
      </c>
      <c r="BC41" s="73" t="s">
        <v>317</v>
      </c>
      <c r="BD41" s="73" t="s">
        <v>317</v>
      </c>
      <c r="BE41" s="73" t="s">
        <v>317</v>
      </c>
      <c r="BF41" s="73" t="s">
        <v>317</v>
      </c>
      <c r="BG41" s="73" t="s">
        <v>317</v>
      </c>
      <c r="BH41" s="255" t="s">
        <v>317</v>
      </c>
      <c r="BI41" s="411" t="s">
        <v>318</v>
      </c>
      <c r="BJ41" s="412" t="s">
        <v>318</v>
      </c>
      <c r="BK41" s="396"/>
      <c r="BL41" s="254" t="s">
        <v>319</v>
      </c>
      <c r="BM41" s="73" t="s">
        <v>319</v>
      </c>
      <c r="BN41" s="73" t="s">
        <v>319</v>
      </c>
      <c r="BO41" s="73" t="s">
        <v>319</v>
      </c>
      <c r="BP41" s="73" t="s">
        <v>319</v>
      </c>
      <c r="BQ41" s="73" t="s">
        <v>319</v>
      </c>
      <c r="BR41" s="73" t="s">
        <v>319</v>
      </c>
      <c r="BS41" s="73" t="s">
        <v>319</v>
      </c>
      <c r="BT41" s="73" t="s">
        <v>319</v>
      </c>
      <c r="BU41" s="73" t="s">
        <v>319</v>
      </c>
      <c r="BV41" s="73" t="s">
        <v>319</v>
      </c>
      <c r="BW41" s="74" t="s">
        <v>319</v>
      </c>
      <c r="BX41" s="413" t="s">
        <v>320</v>
      </c>
      <c r="BY41" s="414" t="s">
        <v>320</v>
      </c>
      <c r="BZ41" s="51"/>
      <c r="CA41" s="399" t="s">
        <v>321</v>
      </c>
      <c r="CB41" s="400" t="s">
        <v>321</v>
      </c>
    </row>
    <row r="42" spans="1:80" ht="15" x14ac:dyDescent="0.2">
      <c r="A42" s="345"/>
      <c r="B42" s="401" t="str">
        <f t="shared" si="4"/>
        <v>TMS</v>
      </c>
      <c r="C42" s="63" t="s">
        <v>148</v>
      </c>
      <c r="D42" s="59" t="s">
        <v>306</v>
      </c>
      <c r="E42" s="108">
        <f>IFERROR(INDEX('[1]PCD List'!$AU$3:$BK$48,MATCH('DPW1'!$G42,'[1]PCD List'!$AT$3:$AT$48,0),MATCH('DPW1'!$B42,'[1]PCD List'!$AU$2:$BK$2,0)),"")</f>
        <v>0</v>
      </c>
      <c r="F42" s="61" t="s">
        <v>307</v>
      </c>
      <c r="G42" s="416" t="s">
        <v>322</v>
      </c>
      <c r="H42" s="63" t="s">
        <v>68</v>
      </c>
      <c r="I42" s="402">
        <v>3</v>
      </c>
      <c r="J42" s="377"/>
      <c r="K42" s="248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249"/>
      <c r="W42" s="403">
        <f t="shared" si="0"/>
        <v>0</v>
      </c>
      <c r="X42" s="404">
        <f t="shared" si="1"/>
        <v>0</v>
      </c>
      <c r="Y42" s="380"/>
      <c r="Z42" s="405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406"/>
      <c r="AL42" s="407">
        <f t="shared" si="5"/>
        <v>0</v>
      </c>
      <c r="AM42" s="408">
        <f t="shared" si="2"/>
        <v>0</v>
      </c>
      <c r="AO42" s="409" t="str">
        <f t="shared" si="3"/>
        <v/>
      </c>
      <c r="AP42" s="53" t="str">
        <f t="shared" si="3"/>
        <v/>
      </c>
      <c r="AQ42" s="410"/>
      <c r="AR42" s="410"/>
      <c r="AS42" s="38"/>
      <c r="AT42" s="389" t="s">
        <v>323</v>
      </c>
      <c r="AW42" s="254" t="s">
        <v>324</v>
      </c>
      <c r="AX42" s="73" t="s">
        <v>324</v>
      </c>
      <c r="AY42" s="73" t="s">
        <v>324</v>
      </c>
      <c r="AZ42" s="73" t="s">
        <v>324</v>
      </c>
      <c r="BA42" s="73" t="s">
        <v>324</v>
      </c>
      <c r="BB42" s="73" t="s">
        <v>324</v>
      </c>
      <c r="BC42" s="73" t="s">
        <v>324</v>
      </c>
      <c r="BD42" s="73" t="s">
        <v>324</v>
      </c>
      <c r="BE42" s="73" t="s">
        <v>324</v>
      </c>
      <c r="BF42" s="73" t="s">
        <v>324</v>
      </c>
      <c r="BG42" s="73" t="s">
        <v>324</v>
      </c>
      <c r="BH42" s="255" t="s">
        <v>324</v>
      </c>
      <c r="BI42" s="411" t="s">
        <v>325</v>
      </c>
      <c r="BJ42" s="412" t="s">
        <v>325</v>
      </c>
      <c r="BK42" s="396"/>
      <c r="BL42" s="254" t="s">
        <v>326</v>
      </c>
      <c r="BM42" s="73" t="s">
        <v>326</v>
      </c>
      <c r="BN42" s="73" t="s">
        <v>326</v>
      </c>
      <c r="BO42" s="73" t="s">
        <v>326</v>
      </c>
      <c r="BP42" s="73" t="s">
        <v>326</v>
      </c>
      <c r="BQ42" s="73" t="s">
        <v>326</v>
      </c>
      <c r="BR42" s="73" t="s">
        <v>326</v>
      </c>
      <c r="BS42" s="73" t="s">
        <v>326</v>
      </c>
      <c r="BT42" s="73" t="s">
        <v>326</v>
      </c>
      <c r="BU42" s="73" t="s">
        <v>326</v>
      </c>
      <c r="BV42" s="73" t="s">
        <v>326</v>
      </c>
      <c r="BW42" s="74" t="s">
        <v>326</v>
      </c>
      <c r="BX42" s="413" t="s">
        <v>327</v>
      </c>
      <c r="BY42" s="414" t="s">
        <v>327</v>
      </c>
      <c r="BZ42"/>
      <c r="CA42" s="399" t="s">
        <v>328</v>
      </c>
      <c r="CB42" s="400" t="s">
        <v>328</v>
      </c>
    </row>
    <row r="43" spans="1:80" ht="15" x14ac:dyDescent="0.2">
      <c r="A43" s="345"/>
      <c r="B43" s="401" t="str">
        <f t="shared" si="4"/>
        <v>TMS</v>
      </c>
      <c r="C43" s="63" t="s">
        <v>148</v>
      </c>
      <c r="D43" s="59" t="s">
        <v>306</v>
      </c>
      <c r="E43" s="108">
        <f>IFERROR(INDEX('[1]PCD List'!$AU$3:$BK$48,MATCH('DPW1'!$G43,'[1]PCD List'!$AT$3:$AT$48,0),MATCH('DPW1'!$B43,'[1]PCD List'!$AU$2:$BK$2,0)),"")</f>
        <v>0</v>
      </c>
      <c r="F43" s="61" t="s">
        <v>329</v>
      </c>
      <c r="G43" s="416" t="s">
        <v>330</v>
      </c>
      <c r="H43" s="63" t="s">
        <v>68</v>
      </c>
      <c r="I43" s="402">
        <v>3</v>
      </c>
      <c r="J43" s="377"/>
      <c r="K43" s="248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249"/>
      <c r="W43" s="403">
        <f t="shared" si="0"/>
        <v>0</v>
      </c>
      <c r="X43" s="404">
        <f t="shared" si="1"/>
        <v>0</v>
      </c>
      <c r="Y43" s="380"/>
      <c r="Z43" s="405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406"/>
      <c r="AL43" s="407">
        <f t="shared" si="5"/>
        <v>0</v>
      </c>
      <c r="AM43" s="408">
        <f t="shared" si="2"/>
        <v>0</v>
      </c>
      <c r="AO43" s="409" t="str">
        <f t="shared" si="3"/>
        <v/>
      </c>
      <c r="AP43" s="53" t="str">
        <f t="shared" si="3"/>
        <v/>
      </c>
      <c r="AQ43" s="410"/>
      <c r="AR43" s="410"/>
      <c r="AS43" s="38"/>
      <c r="AT43" s="389" t="s">
        <v>331</v>
      </c>
      <c r="AW43" s="254" t="s">
        <v>332</v>
      </c>
      <c r="AX43" s="73" t="s">
        <v>332</v>
      </c>
      <c r="AY43" s="73" t="s">
        <v>332</v>
      </c>
      <c r="AZ43" s="73" t="s">
        <v>332</v>
      </c>
      <c r="BA43" s="73" t="s">
        <v>332</v>
      </c>
      <c r="BB43" s="73" t="s">
        <v>332</v>
      </c>
      <c r="BC43" s="73" t="s">
        <v>332</v>
      </c>
      <c r="BD43" s="73" t="s">
        <v>332</v>
      </c>
      <c r="BE43" s="73" t="s">
        <v>332</v>
      </c>
      <c r="BF43" s="73" t="s">
        <v>332</v>
      </c>
      <c r="BG43" s="73" t="s">
        <v>332</v>
      </c>
      <c r="BH43" s="255" t="s">
        <v>332</v>
      </c>
      <c r="BI43" s="411" t="s">
        <v>333</v>
      </c>
      <c r="BJ43" s="412" t="s">
        <v>333</v>
      </c>
      <c r="BK43" s="396"/>
      <c r="BL43" s="254" t="s">
        <v>334</v>
      </c>
      <c r="BM43" s="73" t="s">
        <v>334</v>
      </c>
      <c r="BN43" s="73" t="s">
        <v>334</v>
      </c>
      <c r="BO43" s="73" t="s">
        <v>334</v>
      </c>
      <c r="BP43" s="73" t="s">
        <v>334</v>
      </c>
      <c r="BQ43" s="73" t="s">
        <v>334</v>
      </c>
      <c r="BR43" s="73" t="s">
        <v>334</v>
      </c>
      <c r="BS43" s="73" t="s">
        <v>334</v>
      </c>
      <c r="BT43" s="73" t="s">
        <v>334</v>
      </c>
      <c r="BU43" s="73" t="s">
        <v>334</v>
      </c>
      <c r="BV43" s="73" t="s">
        <v>334</v>
      </c>
      <c r="BW43" s="74" t="s">
        <v>334</v>
      </c>
      <c r="BX43" s="413" t="s">
        <v>335</v>
      </c>
      <c r="BY43" s="414" t="s">
        <v>335</v>
      </c>
      <c r="BZ43"/>
      <c r="CA43" s="399" t="s">
        <v>336</v>
      </c>
      <c r="CB43" s="400" t="s">
        <v>336</v>
      </c>
    </row>
    <row r="44" spans="1:80" ht="15" x14ac:dyDescent="0.2">
      <c r="A44" s="345"/>
      <c r="B44" s="401" t="str">
        <f t="shared" si="4"/>
        <v>TMS</v>
      </c>
      <c r="C44" s="63" t="s">
        <v>148</v>
      </c>
      <c r="D44" s="59" t="s">
        <v>306</v>
      </c>
      <c r="E44" s="108">
        <f>IFERROR(INDEX('[1]PCD List'!$AU$3:$BK$48,MATCH('DPW1'!$G44,'[1]PCD List'!$AT$3:$AT$48,0),MATCH('DPW1'!$B44,'[1]PCD List'!$AU$2:$BK$2,0)),"")</f>
        <v>0</v>
      </c>
      <c r="F44" s="61" t="s">
        <v>329</v>
      </c>
      <c r="G44" s="416" t="s">
        <v>337</v>
      </c>
      <c r="H44" s="59" t="s">
        <v>292</v>
      </c>
      <c r="I44" s="402">
        <v>3</v>
      </c>
      <c r="J44" s="377"/>
      <c r="K44" s="248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249"/>
      <c r="W44" s="403">
        <f t="shared" si="0"/>
        <v>0</v>
      </c>
      <c r="X44" s="404">
        <f t="shared" si="1"/>
        <v>0</v>
      </c>
      <c r="Y44" s="380"/>
      <c r="Z44" s="405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  <c r="AK44" s="406"/>
      <c r="AL44" s="407">
        <f t="shared" si="5"/>
        <v>0</v>
      </c>
      <c r="AM44" s="408">
        <f t="shared" si="2"/>
        <v>0</v>
      </c>
      <c r="AO44" s="409" t="str">
        <f t="shared" si="3"/>
        <v/>
      </c>
      <c r="AP44" s="53" t="str">
        <f t="shared" si="3"/>
        <v/>
      </c>
      <c r="AQ44" s="410"/>
      <c r="AR44" s="410"/>
      <c r="AS44" s="38"/>
      <c r="AT44" s="389" t="s">
        <v>338</v>
      </c>
      <c r="AW44" s="254" t="s">
        <v>339</v>
      </c>
      <c r="AX44" s="73" t="s">
        <v>339</v>
      </c>
      <c r="AY44" s="73" t="s">
        <v>339</v>
      </c>
      <c r="AZ44" s="73" t="s">
        <v>339</v>
      </c>
      <c r="BA44" s="73" t="s">
        <v>339</v>
      </c>
      <c r="BB44" s="73" t="s">
        <v>339</v>
      </c>
      <c r="BC44" s="73" t="s">
        <v>339</v>
      </c>
      <c r="BD44" s="73" t="s">
        <v>339</v>
      </c>
      <c r="BE44" s="73" t="s">
        <v>339</v>
      </c>
      <c r="BF44" s="73" t="s">
        <v>339</v>
      </c>
      <c r="BG44" s="73" t="s">
        <v>339</v>
      </c>
      <c r="BH44" s="255" t="s">
        <v>339</v>
      </c>
      <c r="BI44" s="411" t="s">
        <v>340</v>
      </c>
      <c r="BJ44" s="412" t="s">
        <v>340</v>
      </c>
      <c r="BK44" s="396"/>
      <c r="BL44" s="254" t="s">
        <v>341</v>
      </c>
      <c r="BM44" s="73" t="s">
        <v>341</v>
      </c>
      <c r="BN44" s="73" t="s">
        <v>341</v>
      </c>
      <c r="BO44" s="73" t="s">
        <v>341</v>
      </c>
      <c r="BP44" s="73" t="s">
        <v>341</v>
      </c>
      <c r="BQ44" s="73" t="s">
        <v>341</v>
      </c>
      <c r="BR44" s="73" t="s">
        <v>341</v>
      </c>
      <c r="BS44" s="73" t="s">
        <v>341</v>
      </c>
      <c r="BT44" s="73" t="s">
        <v>341</v>
      </c>
      <c r="BU44" s="73" t="s">
        <v>341</v>
      </c>
      <c r="BV44" s="73" t="s">
        <v>341</v>
      </c>
      <c r="BW44" s="74" t="s">
        <v>341</v>
      </c>
      <c r="BX44" s="413" t="s">
        <v>342</v>
      </c>
      <c r="BY44" s="414" t="s">
        <v>342</v>
      </c>
      <c r="BZ44"/>
      <c r="CA44" s="399" t="s">
        <v>343</v>
      </c>
      <c r="CB44" s="400" t="s">
        <v>343</v>
      </c>
    </row>
    <row r="45" spans="1:80" ht="15" x14ac:dyDescent="0.2">
      <c r="A45" s="345"/>
      <c r="B45" s="401" t="str">
        <f t="shared" si="4"/>
        <v>TMS</v>
      </c>
      <c r="C45" s="63" t="s">
        <v>148</v>
      </c>
      <c r="D45" s="59" t="s">
        <v>306</v>
      </c>
      <c r="E45" s="108">
        <f>IFERROR(INDEX('[1]PCD List'!$AU$3:$BK$48,MATCH('DPW1'!$G45,'[1]PCD List'!$AT$3:$AT$48,0),MATCH('DPW1'!$B45,'[1]PCD List'!$AU$2:$BK$2,0)),"")</f>
        <v>0</v>
      </c>
      <c r="F45" s="61" t="s">
        <v>329</v>
      </c>
      <c r="G45" s="416" t="s">
        <v>344</v>
      </c>
      <c r="H45" s="59" t="s">
        <v>214</v>
      </c>
      <c r="I45" s="402">
        <v>3</v>
      </c>
      <c r="J45" s="377"/>
      <c r="K45" s="248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249"/>
      <c r="W45" s="403">
        <f t="shared" si="0"/>
        <v>0</v>
      </c>
      <c r="X45" s="404">
        <f t="shared" si="1"/>
        <v>0</v>
      </c>
      <c r="Y45" s="380"/>
      <c r="Z45" s="405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406"/>
      <c r="AL45" s="407">
        <f t="shared" si="5"/>
        <v>0</v>
      </c>
      <c r="AM45" s="408">
        <f t="shared" si="2"/>
        <v>0</v>
      </c>
      <c r="AO45" s="409" t="str">
        <f t="shared" si="3"/>
        <v/>
      </c>
      <c r="AP45" s="53" t="str">
        <f t="shared" si="3"/>
        <v/>
      </c>
      <c r="AQ45" s="410"/>
      <c r="AR45" s="410"/>
      <c r="AS45" s="38"/>
      <c r="AT45" s="389" t="s">
        <v>345</v>
      </c>
      <c r="AW45" s="254" t="s">
        <v>346</v>
      </c>
      <c r="AX45" s="73" t="s">
        <v>346</v>
      </c>
      <c r="AY45" s="73" t="s">
        <v>346</v>
      </c>
      <c r="AZ45" s="73" t="s">
        <v>346</v>
      </c>
      <c r="BA45" s="73" t="s">
        <v>346</v>
      </c>
      <c r="BB45" s="73" t="s">
        <v>346</v>
      </c>
      <c r="BC45" s="73" t="s">
        <v>346</v>
      </c>
      <c r="BD45" s="73" t="s">
        <v>346</v>
      </c>
      <c r="BE45" s="73" t="s">
        <v>346</v>
      </c>
      <c r="BF45" s="73" t="s">
        <v>346</v>
      </c>
      <c r="BG45" s="73" t="s">
        <v>346</v>
      </c>
      <c r="BH45" s="255" t="s">
        <v>346</v>
      </c>
      <c r="BI45" s="411" t="s">
        <v>347</v>
      </c>
      <c r="BJ45" s="412" t="s">
        <v>347</v>
      </c>
      <c r="BK45" s="396"/>
      <c r="BL45" s="254" t="s">
        <v>348</v>
      </c>
      <c r="BM45" s="73" t="s">
        <v>348</v>
      </c>
      <c r="BN45" s="73" t="s">
        <v>348</v>
      </c>
      <c r="BO45" s="73" t="s">
        <v>348</v>
      </c>
      <c r="BP45" s="73" t="s">
        <v>348</v>
      </c>
      <c r="BQ45" s="73" t="s">
        <v>348</v>
      </c>
      <c r="BR45" s="73" t="s">
        <v>348</v>
      </c>
      <c r="BS45" s="73" t="s">
        <v>348</v>
      </c>
      <c r="BT45" s="73" t="s">
        <v>348</v>
      </c>
      <c r="BU45" s="73" t="s">
        <v>348</v>
      </c>
      <c r="BV45" s="73" t="s">
        <v>348</v>
      </c>
      <c r="BW45" s="74" t="s">
        <v>348</v>
      </c>
      <c r="BX45" s="413" t="s">
        <v>349</v>
      </c>
      <c r="BY45" s="414" t="s">
        <v>349</v>
      </c>
      <c r="BZ45"/>
      <c r="CA45" s="399" t="s">
        <v>350</v>
      </c>
      <c r="CB45" s="400" t="s">
        <v>350</v>
      </c>
    </row>
    <row r="46" spans="1:80" ht="15" x14ac:dyDescent="0.2">
      <c r="A46" s="345"/>
      <c r="B46" s="401" t="str">
        <f t="shared" si="4"/>
        <v>TMS</v>
      </c>
      <c r="C46" s="63" t="s">
        <v>148</v>
      </c>
      <c r="D46" s="59" t="s">
        <v>351</v>
      </c>
      <c r="E46" s="108" t="str">
        <f>IFERROR(INDEX('[1]PCD List'!$AU$3:$BK$48,MATCH('DPW1'!$G47,'[1]PCD List'!$AT$3:$AT$48,0),MATCH('DPW1'!$B47,'[1]PCD List'!$AU$2:$BK$2,0)),"")</f>
        <v>Y</v>
      </c>
      <c r="F46" s="61" t="s">
        <v>329</v>
      </c>
      <c r="G46" s="416" t="s">
        <v>352</v>
      </c>
      <c r="H46" s="63" t="s">
        <v>68</v>
      </c>
      <c r="I46" s="402">
        <v>0</v>
      </c>
      <c r="J46" s="377"/>
      <c r="K46" s="248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249"/>
      <c r="W46" s="403">
        <f t="shared" si="0"/>
        <v>0</v>
      </c>
      <c r="X46" s="404">
        <f t="shared" si="1"/>
        <v>0</v>
      </c>
      <c r="Y46" s="380"/>
      <c r="Z46" s="405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  <c r="AK46" s="406"/>
      <c r="AL46" s="407">
        <f t="shared" si="5"/>
        <v>0</v>
      </c>
      <c r="AM46" s="408">
        <f t="shared" si="2"/>
        <v>0</v>
      </c>
      <c r="AO46" s="409" t="str">
        <f t="shared" si="3"/>
        <v/>
      </c>
      <c r="AP46" s="53" t="str">
        <f t="shared" si="3"/>
        <v/>
      </c>
      <c r="AQ46" s="410"/>
      <c r="AR46" s="410"/>
      <c r="AS46" s="38"/>
      <c r="AT46" s="389" t="s">
        <v>353</v>
      </c>
      <c r="AW46" s="254" t="s">
        <v>354</v>
      </c>
      <c r="AX46" s="73" t="s">
        <v>354</v>
      </c>
      <c r="AY46" s="73" t="s">
        <v>354</v>
      </c>
      <c r="AZ46" s="73" t="s">
        <v>354</v>
      </c>
      <c r="BA46" s="73" t="s">
        <v>354</v>
      </c>
      <c r="BB46" s="73" t="s">
        <v>354</v>
      </c>
      <c r="BC46" s="73" t="s">
        <v>354</v>
      </c>
      <c r="BD46" s="73" t="s">
        <v>354</v>
      </c>
      <c r="BE46" s="73" t="s">
        <v>354</v>
      </c>
      <c r="BF46" s="73" t="s">
        <v>354</v>
      </c>
      <c r="BG46" s="73" t="s">
        <v>354</v>
      </c>
      <c r="BH46" s="255" t="s">
        <v>354</v>
      </c>
      <c r="BI46" s="411" t="s">
        <v>355</v>
      </c>
      <c r="BJ46" s="412" t="s">
        <v>355</v>
      </c>
      <c r="BK46" s="396"/>
      <c r="BL46" s="254" t="s">
        <v>356</v>
      </c>
      <c r="BM46" s="73" t="s">
        <v>356</v>
      </c>
      <c r="BN46" s="73" t="s">
        <v>356</v>
      </c>
      <c r="BO46" s="73" t="s">
        <v>356</v>
      </c>
      <c r="BP46" s="73" t="s">
        <v>356</v>
      </c>
      <c r="BQ46" s="73" t="s">
        <v>356</v>
      </c>
      <c r="BR46" s="73" t="s">
        <v>356</v>
      </c>
      <c r="BS46" s="73" t="s">
        <v>356</v>
      </c>
      <c r="BT46" s="73" t="s">
        <v>356</v>
      </c>
      <c r="BU46" s="73" t="s">
        <v>356</v>
      </c>
      <c r="BV46" s="73" t="s">
        <v>356</v>
      </c>
      <c r="BW46" s="74" t="s">
        <v>356</v>
      </c>
      <c r="BX46" s="413" t="s">
        <v>357</v>
      </c>
      <c r="BY46" s="414" t="s">
        <v>357</v>
      </c>
      <c r="BZ46"/>
      <c r="CA46" s="399" t="s">
        <v>358</v>
      </c>
      <c r="CB46" s="400" t="s">
        <v>358</v>
      </c>
    </row>
    <row r="47" spans="1:80" ht="15" x14ac:dyDescent="0.2">
      <c r="A47" s="345"/>
      <c r="B47" s="401" t="str">
        <f t="shared" si="4"/>
        <v>TMS</v>
      </c>
      <c r="C47" s="63" t="s">
        <v>148</v>
      </c>
      <c r="D47" s="59" t="s">
        <v>359</v>
      </c>
      <c r="E47" s="108" t="str">
        <f>IFERROR(INDEX('[1]PCD List'!$AU$3:$BK$48,MATCH('DPW1'!$G47,'[1]PCD List'!$AT$3:$AT$48,0),MATCH('DPW1'!$B47,'[1]PCD List'!$AU$2:$BK$2,0)),"")</f>
        <v>Y</v>
      </c>
      <c r="F47" s="61" t="s">
        <v>360</v>
      </c>
      <c r="G47" s="416" t="s">
        <v>104</v>
      </c>
      <c r="H47" s="63" t="s">
        <v>68</v>
      </c>
      <c r="I47" s="402">
        <v>0</v>
      </c>
      <c r="J47" s="377"/>
      <c r="K47" s="248"/>
      <c r="L47" s="65"/>
      <c r="M47" s="65"/>
      <c r="N47" s="65"/>
      <c r="O47" s="65"/>
      <c r="P47" s="65"/>
      <c r="Q47" s="65"/>
      <c r="R47" s="119"/>
      <c r="S47" s="119">
        <v>1</v>
      </c>
      <c r="T47" s="119">
        <v>1</v>
      </c>
      <c r="U47" s="119">
        <v>1</v>
      </c>
      <c r="V47" s="425">
        <v>1</v>
      </c>
      <c r="W47" s="403">
        <f t="shared" si="0"/>
        <v>0</v>
      </c>
      <c r="X47" s="404">
        <f t="shared" si="1"/>
        <v>1</v>
      </c>
      <c r="Y47" s="380"/>
      <c r="Z47" s="405"/>
      <c r="AA47" s="111"/>
      <c r="AB47" s="111"/>
      <c r="AC47" s="111"/>
      <c r="AD47" s="111"/>
      <c r="AE47" s="111"/>
      <c r="AF47" s="111"/>
      <c r="AG47" s="111"/>
      <c r="AH47" s="111">
        <v>1</v>
      </c>
      <c r="AI47" s="111">
        <v>1</v>
      </c>
      <c r="AJ47" s="111">
        <v>1</v>
      </c>
      <c r="AK47" s="406">
        <v>1</v>
      </c>
      <c r="AL47" s="407">
        <f t="shared" si="5"/>
        <v>0</v>
      </c>
      <c r="AM47" s="408">
        <f t="shared" si="2"/>
        <v>1</v>
      </c>
      <c r="AO47" s="409" t="str">
        <f t="shared" si="3"/>
        <v/>
      </c>
      <c r="AP47" s="53">
        <f t="shared" si="3"/>
        <v>1</v>
      </c>
      <c r="AQ47" s="410"/>
      <c r="AR47" s="410" t="s">
        <v>78</v>
      </c>
      <c r="AS47" s="38"/>
      <c r="AT47" s="426" t="s">
        <v>361</v>
      </c>
      <c r="AW47" s="254" t="s">
        <v>362</v>
      </c>
      <c r="AX47" s="73" t="s">
        <v>362</v>
      </c>
      <c r="AY47" s="73" t="s">
        <v>362</v>
      </c>
      <c r="AZ47" s="73" t="s">
        <v>362</v>
      </c>
      <c r="BA47" s="73" t="s">
        <v>362</v>
      </c>
      <c r="BB47" s="73" t="s">
        <v>362</v>
      </c>
      <c r="BC47" s="73" t="s">
        <v>362</v>
      </c>
      <c r="BD47" s="73" t="s">
        <v>362</v>
      </c>
      <c r="BE47" s="73" t="s">
        <v>362</v>
      </c>
      <c r="BF47" s="73" t="s">
        <v>362</v>
      </c>
      <c r="BG47" s="73" t="s">
        <v>362</v>
      </c>
      <c r="BH47" s="255" t="s">
        <v>362</v>
      </c>
      <c r="BI47" s="411" t="s">
        <v>363</v>
      </c>
      <c r="BJ47" s="412" t="s">
        <v>363</v>
      </c>
      <c r="BK47" s="396"/>
      <c r="BL47" s="254" t="s">
        <v>364</v>
      </c>
      <c r="BM47" s="73" t="s">
        <v>364</v>
      </c>
      <c r="BN47" s="73" t="s">
        <v>364</v>
      </c>
      <c r="BO47" s="73" t="s">
        <v>364</v>
      </c>
      <c r="BP47" s="73" t="s">
        <v>364</v>
      </c>
      <c r="BQ47" s="73" t="s">
        <v>364</v>
      </c>
      <c r="BR47" s="73" t="s">
        <v>364</v>
      </c>
      <c r="BS47" s="73" t="s">
        <v>364</v>
      </c>
      <c r="BT47" s="73" t="s">
        <v>364</v>
      </c>
      <c r="BU47" s="73" t="s">
        <v>364</v>
      </c>
      <c r="BV47" s="73" t="s">
        <v>364</v>
      </c>
      <c r="BW47" s="74" t="s">
        <v>364</v>
      </c>
      <c r="BX47" s="413" t="s">
        <v>365</v>
      </c>
      <c r="BY47" s="414" t="s">
        <v>365</v>
      </c>
      <c r="BZ47"/>
      <c r="CA47" s="399" t="s">
        <v>366</v>
      </c>
      <c r="CB47" s="400" t="s">
        <v>366</v>
      </c>
    </row>
    <row r="48" spans="1:80" ht="29.65" customHeight="1" x14ac:dyDescent="0.2">
      <c r="A48" s="345"/>
      <c r="B48" s="401" t="str">
        <f t="shared" si="4"/>
        <v>TMS</v>
      </c>
      <c r="C48" s="63" t="s">
        <v>148</v>
      </c>
      <c r="D48" s="59" t="s">
        <v>367</v>
      </c>
      <c r="E48" s="108" t="str">
        <f>IFERROR(INDEX('[1]PCD List'!$AU$3:$BK$48,MATCH('DPW1'!$G48,'[1]PCD List'!$AT$3:$AT$48,0),MATCH('DPW1'!$B48,'[1]PCD List'!$AU$2:$BK$2,0)),"")</f>
        <v>Y</v>
      </c>
      <c r="F48" s="416" t="s">
        <v>368</v>
      </c>
      <c r="G48" s="416" t="s">
        <v>104</v>
      </c>
      <c r="H48" s="63" t="s">
        <v>68</v>
      </c>
      <c r="I48" s="402">
        <v>0</v>
      </c>
      <c r="J48" s="377"/>
      <c r="K48" s="248"/>
      <c r="L48" s="65"/>
      <c r="M48" s="65"/>
      <c r="N48" s="65"/>
      <c r="O48" s="65"/>
      <c r="P48" s="65"/>
      <c r="Q48" s="65"/>
      <c r="R48" s="119">
        <v>1</v>
      </c>
      <c r="S48" s="119">
        <v>1</v>
      </c>
      <c r="T48" s="119">
        <v>1</v>
      </c>
      <c r="U48" s="119">
        <v>1</v>
      </c>
      <c r="V48" s="425">
        <v>1</v>
      </c>
      <c r="W48" s="403">
        <f t="shared" si="0"/>
        <v>0</v>
      </c>
      <c r="X48" s="404">
        <f t="shared" si="1"/>
        <v>1</v>
      </c>
      <c r="Y48" s="380"/>
      <c r="Z48" s="405"/>
      <c r="AA48" s="111"/>
      <c r="AB48" s="111"/>
      <c r="AC48" s="111"/>
      <c r="AD48" s="111"/>
      <c r="AE48" s="111"/>
      <c r="AF48" s="111"/>
      <c r="AG48" s="111">
        <v>1</v>
      </c>
      <c r="AH48" s="111">
        <v>1</v>
      </c>
      <c r="AI48" s="111">
        <v>1</v>
      </c>
      <c r="AJ48" s="111">
        <v>1</v>
      </c>
      <c r="AK48" s="406">
        <v>1</v>
      </c>
      <c r="AL48" s="407">
        <f t="shared" si="5"/>
        <v>0</v>
      </c>
      <c r="AM48" s="408">
        <f t="shared" si="2"/>
        <v>1</v>
      </c>
      <c r="AO48" s="409" t="str">
        <f t="shared" si="3"/>
        <v/>
      </c>
      <c r="AP48" s="53">
        <f t="shared" si="3"/>
        <v>1</v>
      </c>
      <c r="AQ48" s="410"/>
      <c r="AR48" s="410" t="s">
        <v>78</v>
      </c>
      <c r="AS48" s="38"/>
      <c r="AT48" s="426" t="s">
        <v>369</v>
      </c>
      <c r="AW48" s="254" t="s">
        <v>370</v>
      </c>
      <c r="AX48" s="73" t="s">
        <v>370</v>
      </c>
      <c r="AY48" s="73" t="s">
        <v>370</v>
      </c>
      <c r="AZ48" s="73" t="s">
        <v>370</v>
      </c>
      <c r="BA48" s="73" t="s">
        <v>370</v>
      </c>
      <c r="BB48" s="73" t="s">
        <v>370</v>
      </c>
      <c r="BC48" s="73" t="s">
        <v>370</v>
      </c>
      <c r="BD48" s="73" t="s">
        <v>370</v>
      </c>
      <c r="BE48" s="73" t="s">
        <v>370</v>
      </c>
      <c r="BF48" s="73" t="s">
        <v>370</v>
      </c>
      <c r="BG48" s="73" t="s">
        <v>370</v>
      </c>
      <c r="BH48" s="73" t="s">
        <v>370</v>
      </c>
      <c r="BI48" s="79" t="s">
        <v>371</v>
      </c>
      <c r="BJ48" s="412" t="s">
        <v>371</v>
      </c>
      <c r="BK48" s="396"/>
      <c r="BL48" s="427" t="s">
        <v>372</v>
      </c>
      <c r="BM48" s="428" t="s">
        <v>372</v>
      </c>
      <c r="BN48" s="428" t="s">
        <v>372</v>
      </c>
      <c r="BO48" s="428" t="s">
        <v>372</v>
      </c>
      <c r="BP48" s="428" t="s">
        <v>372</v>
      </c>
      <c r="BQ48" s="428" t="s">
        <v>372</v>
      </c>
      <c r="BR48" s="428" t="s">
        <v>372</v>
      </c>
      <c r="BS48" s="428" t="s">
        <v>372</v>
      </c>
      <c r="BT48" s="428" t="s">
        <v>372</v>
      </c>
      <c r="BU48" s="428" t="s">
        <v>372</v>
      </c>
      <c r="BV48" s="428" t="s">
        <v>372</v>
      </c>
      <c r="BW48" s="429" t="s">
        <v>372</v>
      </c>
      <c r="BX48" s="430" t="s">
        <v>373</v>
      </c>
      <c r="BY48" s="431" t="s">
        <v>373</v>
      </c>
      <c r="BZ48"/>
      <c r="CA48" s="432" t="s">
        <v>374</v>
      </c>
      <c r="CB48" s="433" t="s">
        <v>374</v>
      </c>
    </row>
    <row r="49" spans="1:81" ht="29.65" customHeight="1" thickBot="1" x14ac:dyDescent="0.25">
      <c r="A49" s="345"/>
      <c r="B49" s="434" t="str">
        <f t="shared" si="4"/>
        <v>TMS</v>
      </c>
      <c r="C49" s="435" t="s">
        <v>375</v>
      </c>
      <c r="D49" s="436" t="s">
        <v>376</v>
      </c>
      <c r="E49" s="437">
        <f>IFERROR(INDEX('[1]PCD List'!$AU$3:$BK$48,MATCH('DPW1'!$G49,'[1]PCD List'!$AT$3:$AT$48,0),MATCH('DPW1'!$B49,'[1]PCD List'!$AU$2:$BK$2,0)),"")</f>
        <v>0</v>
      </c>
      <c r="F49" s="438" t="s">
        <v>377</v>
      </c>
      <c r="G49" s="438" t="s">
        <v>378</v>
      </c>
      <c r="H49" s="435" t="s">
        <v>379</v>
      </c>
      <c r="I49" s="439">
        <v>3</v>
      </c>
      <c r="J49" s="377"/>
      <c r="K49" s="440"/>
      <c r="L49" s="441"/>
      <c r="M49" s="441"/>
      <c r="N49" s="441"/>
      <c r="O49" s="441"/>
      <c r="P49" s="441"/>
      <c r="Q49" s="441"/>
      <c r="R49" s="441"/>
      <c r="S49" s="441"/>
      <c r="T49" s="441"/>
      <c r="U49" s="441"/>
      <c r="V49" s="442"/>
      <c r="W49" s="403">
        <f t="shared" si="0"/>
        <v>0</v>
      </c>
      <c r="X49" s="404">
        <f t="shared" si="1"/>
        <v>0</v>
      </c>
      <c r="Y49" s="380"/>
      <c r="Z49" s="443"/>
      <c r="AA49" s="444"/>
      <c r="AB49" s="444"/>
      <c r="AC49" s="444"/>
      <c r="AD49" s="444"/>
      <c r="AE49" s="444"/>
      <c r="AF49" s="444"/>
      <c r="AG49" s="444"/>
      <c r="AH49" s="444"/>
      <c r="AI49" s="444"/>
      <c r="AJ49" s="444"/>
      <c r="AK49" s="445"/>
      <c r="AL49" s="407">
        <f t="shared" si="5"/>
        <v>0</v>
      </c>
      <c r="AM49" s="408">
        <f t="shared" si="2"/>
        <v>0</v>
      </c>
      <c r="AO49" s="409" t="str">
        <f t="shared" si="3"/>
        <v/>
      </c>
      <c r="AP49" s="53" t="str">
        <f t="shared" si="3"/>
        <v/>
      </c>
      <c r="AQ49" s="410"/>
      <c r="AR49" s="410"/>
      <c r="AS49" s="38"/>
      <c r="AT49" s="446" t="s">
        <v>380</v>
      </c>
      <c r="AW49" s="447" t="s">
        <v>381</v>
      </c>
      <c r="AX49" s="448" t="s">
        <v>381</v>
      </c>
      <c r="AY49" s="449" t="s">
        <v>381</v>
      </c>
      <c r="AZ49" s="449" t="s">
        <v>381</v>
      </c>
      <c r="BA49" s="449" t="s">
        <v>381</v>
      </c>
      <c r="BB49" s="449" t="s">
        <v>381</v>
      </c>
      <c r="BC49" s="449" t="s">
        <v>381</v>
      </c>
      <c r="BD49" s="449" t="s">
        <v>381</v>
      </c>
      <c r="BE49" s="449" t="s">
        <v>381</v>
      </c>
      <c r="BF49" s="449" t="s">
        <v>381</v>
      </c>
      <c r="BG49" s="449" t="s">
        <v>381</v>
      </c>
      <c r="BH49" s="449" t="s">
        <v>381</v>
      </c>
      <c r="BI49" s="450" t="s">
        <v>382</v>
      </c>
      <c r="BJ49" s="451" t="s">
        <v>382</v>
      </c>
      <c r="BK49" s="396"/>
      <c r="BL49" s="447" t="s">
        <v>383</v>
      </c>
      <c r="BM49" s="449" t="s">
        <v>383</v>
      </c>
      <c r="BN49" s="449" t="s">
        <v>383</v>
      </c>
      <c r="BO49" s="449" t="s">
        <v>383</v>
      </c>
      <c r="BP49" s="449" t="s">
        <v>383</v>
      </c>
      <c r="BQ49" s="449" t="s">
        <v>383</v>
      </c>
      <c r="BR49" s="449" t="s">
        <v>383</v>
      </c>
      <c r="BS49" s="449" t="s">
        <v>383</v>
      </c>
      <c r="BT49" s="449" t="s">
        <v>383</v>
      </c>
      <c r="BU49" s="449" t="s">
        <v>383</v>
      </c>
      <c r="BV49" s="449" t="s">
        <v>383</v>
      </c>
      <c r="BW49" s="449" t="s">
        <v>383</v>
      </c>
      <c r="BX49" s="450" t="s">
        <v>384</v>
      </c>
      <c r="BY49" s="451" t="s">
        <v>384</v>
      </c>
      <c r="BZ49"/>
      <c r="CA49" s="452" t="s">
        <v>385</v>
      </c>
      <c r="CB49" s="453" t="s">
        <v>385</v>
      </c>
    </row>
    <row r="50" spans="1:81" ht="29.65" customHeight="1" thickBot="1" x14ac:dyDescent="0.25">
      <c r="A50" s="345"/>
      <c r="B50" s="454" t="str">
        <f>B48</f>
        <v>TMS</v>
      </c>
      <c r="C50" s="455" t="s">
        <v>375</v>
      </c>
      <c r="D50" s="456" t="s">
        <v>376</v>
      </c>
      <c r="E50" s="457">
        <f>IFERROR(INDEX('[1]PCD List'!$AU$3:$BK$48,MATCH('DPW1'!$G50,'[1]PCD List'!$AT$3:$AT$48,0),MATCH('DPW1'!$B50,'[1]PCD List'!$AU$2:$BK$2,0)),"")</f>
        <v>0</v>
      </c>
      <c r="F50" s="457" t="s">
        <v>377</v>
      </c>
      <c r="G50" s="457" t="s">
        <v>386</v>
      </c>
      <c r="H50" s="455" t="s">
        <v>68</v>
      </c>
      <c r="I50" s="458">
        <v>0</v>
      </c>
      <c r="J50" s="377"/>
      <c r="K50" s="282"/>
      <c r="L50" s="283"/>
      <c r="M50" s="283"/>
      <c r="N50" s="283"/>
      <c r="O50" s="283"/>
      <c r="P50" s="283"/>
      <c r="Q50" s="283"/>
      <c r="R50" s="283"/>
      <c r="S50" s="283"/>
      <c r="T50" s="283"/>
      <c r="U50" s="283"/>
      <c r="V50" s="284"/>
      <c r="W50" s="459">
        <f t="shared" si="0"/>
        <v>0</v>
      </c>
      <c r="X50" s="460">
        <f t="shared" si="1"/>
        <v>0</v>
      </c>
      <c r="Y50" s="380"/>
      <c r="Z50" s="461"/>
      <c r="AA50" s="462"/>
      <c r="AB50" s="462"/>
      <c r="AC50" s="462"/>
      <c r="AD50" s="462"/>
      <c r="AE50" s="462"/>
      <c r="AF50" s="462"/>
      <c r="AG50" s="462"/>
      <c r="AH50" s="462"/>
      <c r="AI50" s="462"/>
      <c r="AJ50" s="462"/>
      <c r="AK50" s="463"/>
      <c r="AL50" s="464">
        <f t="shared" si="5"/>
        <v>0</v>
      </c>
      <c r="AM50" s="465">
        <f t="shared" si="2"/>
        <v>0</v>
      </c>
      <c r="AO50" s="466" t="str">
        <f t="shared" si="3"/>
        <v/>
      </c>
      <c r="AP50" s="467" t="str">
        <f t="shared" si="3"/>
        <v/>
      </c>
      <c r="AQ50" s="468"/>
      <c r="AR50" s="468"/>
      <c r="AS50" s="38"/>
      <c r="AT50" s="469" t="s">
        <v>387</v>
      </c>
      <c r="AW50" s="447" t="s">
        <v>388</v>
      </c>
      <c r="AX50" s="448" t="s">
        <v>388</v>
      </c>
      <c r="AY50" s="449" t="s">
        <v>388</v>
      </c>
      <c r="AZ50" s="449" t="s">
        <v>388</v>
      </c>
      <c r="BA50" s="449" t="s">
        <v>388</v>
      </c>
      <c r="BB50" s="449" t="s">
        <v>388</v>
      </c>
      <c r="BC50" s="449" t="s">
        <v>388</v>
      </c>
      <c r="BD50" s="449" t="s">
        <v>388</v>
      </c>
      <c r="BE50" s="449" t="s">
        <v>388</v>
      </c>
      <c r="BF50" s="449" t="s">
        <v>388</v>
      </c>
      <c r="BG50" s="449" t="s">
        <v>388</v>
      </c>
      <c r="BH50" s="449" t="s">
        <v>388</v>
      </c>
      <c r="BI50" s="450" t="s">
        <v>389</v>
      </c>
      <c r="BJ50" s="451" t="s">
        <v>389</v>
      </c>
      <c r="BK50" s="396"/>
      <c r="BL50" s="447" t="s">
        <v>390</v>
      </c>
      <c r="BM50" s="449" t="s">
        <v>390</v>
      </c>
      <c r="BN50" s="449" t="s">
        <v>390</v>
      </c>
      <c r="BO50" s="449" t="s">
        <v>390</v>
      </c>
      <c r="BP50" s="449" t="s">
        <v>390</v>
      </c>
      <c r="BQ50" s="449" t="s">
        <v>390</v>
      </c>
      <c r="BR50" s="449" t="s">
        <v>390</v>
      </c>
      <c r="BS50" s="449" t="s">
        <v>390</v>
      </c>
      <c r="BT50" s="449" t="s">
        <v>390</v>
      </c>
      <c r="BU50" s="449" t="s">
        <v>390</v>
      </c>
      <c r="BV50" s="449" t="s">
        <v>390</v>
      </c>
      <c r="BW50" s="449" t="s">
        <v>390</v>
      </c>
      <c r="BX50" s="450" t="s">
        <v>391</v>
      </c>
      <c r="BY50" s="451" t="s">
        <v>391</v>
      </c>
      <c r="BZ50"/>
      <c r="CA50" s="452" t="s">
        <v>392</v>
      </c>
      <c r="CB50" s="453" t="s">
        <v>392</v>
      </c>
    </row>
    <row r="51" spans="1:81" x14ac:dyDescent="0.2">
      <c r="AT51" s="470"/>
      <c r="AU51" s="6" t="s">
        <v>393</v>
      </c>
      <c r="CC51" s="364" t="s">
        <v>394</v>
      </c>
    </row>
    <row r="52" spans="1:81" x14ac:dyDescent="0.2">
      <c r="AT52" s="470"/>
    </row>
  </sheetData>
  <sheetProtection selectLockedCells="1"/>
  <mergeCells count="35">
    <mergeCell ref="BL5:BW5"/>
    <mergeCell ref="AY6:BC6"/>
    <mergeCell ref="BD6:BH6"/>
    <mergeCell ref="BL6:BM6"/>
    <mergeCell ref="CA5:CB5"/>
    <mergeCell ref="BN6:BR6"/>
    <mergeCell ref="BS6:BW6"/>
    <mergeCell ref="AR6:AR7"/>
    <mergeCell ref="K6:L6"/>
    <mergeCell ref="M6:Q6"/>
    <mergeCell ref="R6:V6"/>
    <mergeCell ref="Z6:AA6"/>
    <mergeCell ref="AB6:AF6"/>
    <mergeCell ref="X5:X7"/>
    <mergeCell ref="B5:B7"/>
    <mergeCell ref="C5:C7"/>
    <mergeCell ref="D5:D7"/>
    <mergeCell ref="E5:E7"/>
    <mergeCell ref="F5:F7"/>
    <mergeCell ref="AW6:AX6"/>
    <mergeCell ref="G5:G7"/>
    <mergeCell ref="H5:H7"/>
    <mergeCell ref="I5:I7"/>
    <mergeCell ref="K5:V5"/>
    <mergeCell ref="W5:W7"/>
    <mergeCell ref="AT5:AT7"/>
    <mergeCell ref="AW5:BH5"/>
    <mergeCell ref="AG6:AK6"/>
    <mergeCell ref="AO6:AO7"/>
    <mergeCell ref="AP6:AP7"/>
    <mergeCell ref="AQ6:AQ7"/>
    <mergeCell ref="AL5:AL7"/>
    <mergeCell ref="AM5:AM7"/>
    <mergeCell ref="AO5:AR5"/>
    <mergeCell ref="Z5:AK5"/>
  </mergeCells>
  <conditionalFormatting sqref="AQ8:AR50">
    <cfRule type="cellIs" dxfId="85" priority="1" operator="equal">
      <formula>"Blue"</formula>
    </cfRule>
    <cfRule type="cellIs" dxfId="84" priority="2" operator="equal">
      <formula>"Red"</formula>
    </cfRule>
    <cfRule type="cellIs" dxfId="83" priority="3" operator="equal">
      <formula>"Amber"</formula>
    </cfRule>
    <cfRule type="cellIs" dxfId="82" priority="4" operator="equal">
      <formula>"Green"</formula>
    </cfRule>
  </conditionalFormatting>
  <dataValidations count="1">
    <dataValidation type="list" allowBlank="1" showInputMessage="1" showErrorMessage="1" sqref="AQ8:AR50" xr:uid="{4E3769D3-FBD2-4822-AC7D-537D83920989}">
      <formula1>"Green, Amber, Red, Blue"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BA85C-4868-4C8E-B877-B63B65F251A9}">
  <dimension ref="A1:BQ25"/>
  <sheetViews>
    <sheetView zoomScale="85" zoomScaleNormal="85" workbookViewId="0"/>
  </sheetViews>
  <sheetFormatPr defaultRowHeight="14.25" x14ac:dyDescent="0.2"/>
  <cols>
    <col min="1" max="2" width="18.75" customWidth="1"/>
    <col min="3" max="3" width="16.125" customWidth="1"/>
    <col min="4" max="4" width="15.25" customWidth="1"/>
    <col min="5" max="5" width="23.25" customWidth="1"/>
    <col min="6" max="6" width="43.25" customWidth="1"/>
    <col min="7" max="7" width="8" customWidth="1"/>
    <col min="8" max="8" width="8.125" customWidth="1"/>
    <col min="9" max="9" width="11.25" customWidth="1"/>
    <col min="20" max="21" width="13.75" customWidth="1"/>
    <col min="22" max="22" width="6.625" customWidth="1"/>
    <col min="23" max="23" width="10.75" customWidth="1"/>
    <col min="26" max="26" width="10.25" customWidth="1"/>
    <col min="34" max="34" width="11.875" customWidth="1"/>
    <col min="35" max="35" width="12.625" customWidth="1"/>
    <col min="37" max="39" width="16.375" customWidth="1"/>
    <col min="40" max="40" width="19.875" customWidth="1"/>
    <col min="44" max="44" width="13.5" customWidth="1"/>
    <col min="50" max="50" width="11.125" customWidth="1"/>
    <col min="55" max="55" width="19.125" customWidth="1"/>
    <col min="56" max="56" width="17.625" customWidth="1"/>
    <col min="57" max="57" width="12.375" customWidth="1"/>
    <col min="68" max="68" width="19.125" customWidth="1"/>
    <col min="69" max="69" width="18.75" customWidth="1"/>
  </cols>
  <sheetData>
    <row r="1" spans="1:69" ht="18.75" x14ac:dyDescent="0.25">
      <c r="A1" s="1" t="str" cm="1">
        <f t="array" aca="1" ref="A1" ca="1" xml:space="preserve"> RIGHT(CELL("filename", A1), LEN(CELL("filename", A1)) - SEARCH("]", CELL("filename", A1)))</f>
        <v>TMS_DPB1_ADD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 t="s">
        <v>0</v>
      </c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</row>
    <row r="2" spans="1:69" ht="18.75" x14ac:dyDescent="0.25">
      <c r="A2" s="1" t="str">
        <f ca="1">LEFT(A1,3)</f>
        <v>TMS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1:69" ht="19.5" x14ac:dyDescent="0.3">
      <c r="A3" s="4" t="s">
        <v>3817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5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</row>
    <row r="4" spans="1:69" ht="15" thickBot="1" x14ac:dyDescent="0.25"/>
    <row r="5" spans="1:69" ht="37.15" customHeight="1" x14ac:dyDescent="0.2">
      <c r="B5" s="780" t="s">
        <v>3</v>
      </c>
      <c r="C5" s="780" t="s">
        <v>4</v>
      </c>
      <c r="D5" s="780" t="s">
        <v>5</v>
      </c>
      <c r="E5" s="780" t="s">
        <v>398</v>
      </c>
      <c r="F5" s="780" t="s">
        <v>8</v>
      </c>
      <c r="G5" s="780" t="s">
        <v>9</v>
      </c>
      <c r="H5" s="780" t="s">
        <v>10</v>
      </c>
      <c r="I5" s="870" t="s">
        <v>399</v>
      </c>
      <c r="J5" s="871"/>
      <c r="K5" s="871"/>
      <c r="L5" s="871"/>
      <c r="M5" s="871"/>
      <c r="N5" s="871"/>
      <c r="O5" s="871"/>
      <c r="P5" s="871"/>
      <c r="Q5" s="871"/>
      <c r="R5" s="871"/>
      <c r="S5" s="798"/>
      <c r="T5" s="870" t="s">
        <v>12</v>
      </c>
      <c r="U5" s="780" t="s">
        <v>13</v>
      </c>
      <c r="V5" s="8"/>
      <c r="W5" s="870" t="s">
        <v>400</v>
      </c>
      <c r="X5" s="871"/>
      <c r="Y5" s="871"/>
      <c r="Z5" s="871"/>
      <c r="AA5" s="871"/>
      <c r="AB5" s="871"/>
      <c r="AC5" s="871"/>
      <c r="AD5" s="871"/>
      <c r="AE5" s="871"/>
      <c r="AF5" s="871"/>
      <c r="AG5" s="798"/>
      <c r="AH5" s="780" t="s">
        <v>15</v>
      </c>
      <c r="AI5" s="780" t="s">
        <v>16</v>
      </c>
      <c r="AJ5" s="8"/>
      <c r="AK5" s="780" t="s">
        <v>401</v>
      </c>
      <c r="AL5" s="780"/>
      <c r="AM5" s="780"/>
      <c r="AN5" s="780"/>
      <c r="AO5" s="9"/>
      <c r="AP5" s="780" t="s">
        <v>402</v>
      </c>
      <c r="AR5" s="785"/>
      <c r="AS5" s="785"/>
      <c r="AT5" s="785"/>
      <c r="AU5" s="785"/>
      <c r="AV5" s="785"/>
      <c r="AW5" s="785"/>
      <c r="AX5" s="785"/>
      <c r="AY5" s="785"/>
      <c r="AZ5" s="785"/>
      <c r="BA5" s="785"/>
      <c r="BB5" s="785"/>
      <c r="BC5" s="873" t="s">
        <v>19</v>
      </c>
      <c r="BD5" s="873" t="s">
        <v>22</v>
      </c>
      <c r="BE5" s="785"/>
      <c r="BF5" s="785"/>
      <c r="BG5" s="785"/>
      <c r="BH5" s="785"/>
      <c r="BI5" s="785"/>
      <c r="BJ5" s="785"/>
      <c r="BK5" s="785"/>
      <c r="BL5" s="785"/>
      <c r="BM5" s="785"/>
      <c r="BN5" s="785"/>
      <c r="BO5" s="785"/>
      <c r="BP5" s="873" t="s">
        <v>19</v>
      </c>
      <c r="BQ5" s="873" t="s">
        <v>22</v>
      </c>
    </row>
    <row r="6" spans="1:69" ht="15.75" customHeight="1" x14ac:dyDescent="0.2">
      <c r="B6" s="780"/>
      <c r="C6" s="780"/>
      <c r="D6" s="780"/>
      <c r="E6" s="780"/>
      <c r="F6" s="780"/>
      <c r="G6" s="780"/>
      <c r="H6" s="780"/>
      <c r="I6" s="7" t="s">
        <v>404</v>
      </c>
      <c r="J6" s="871" t="s">
        <v>25</v>
      </c>
      <c r="K6" s="871"/>
      <c r="L6" s="871"/>
      <c r="M6" s="871"/>
      <c r="N6" s="871"/>
      <c r="O6" s="780" t="s">
        <v>26</v>
      </c>
      <c r="P6" s="780"/>
      <c r="Q6" s="780"/>
      <c r="R6" s="780"/>
      <c r="S6" s="780"/>
      <c r="T6" s="870"/>
      <c r="U6" s="780"/>
      <c r="V6" s="8"/>
      <c r="W6" s="7" t="s">
        <v>404</v>
      </c>
      <c r="X6" s="780" t="s">
        <v>25</v>
      </c>
      <c r="Y6" s="780"/>
      <c r="Z6" s="780"/>
      <c r="AA6" s="780"/>
      <c r="AB6" s="780"/>
      <c r="AC6" s="780" t="s">
        <v>26</v>
      </c>
      <c r="AD6" s="780"/>
      <c r="AE6" s="780"/>
      <c r="AF6" s="780"/>
      <c r="AG6" s="780"/>
      <c r="AH6" s="780"/>
      <c r="AI6" s="780"/>
      <c r="AJ6" s="8"/>
      <c r="AK6" s="780" t="s">
        <v>27</v>
      </c>
      <c r="AL6" s="780" t="s">
        <v>28</v>
      </c>
      <c r="AM6" s="780" t="s">
        <v>29</v>
      </c>
      <c r="AN6" s="780" t="s">
        <v>30</v>
      </c>
      <c r="AO6" s="9"/>
      <c r="AP6" s="780"/>
      <c r="AR6" s="88" t="s">
        <v>24</v>
      </c>
      <c r="AS6" s="780" t="s">
        <v>25</v>
      </c>
      <c r="AT6" s="780"/>
      <c r="AU6" s="780"/>
      <c r="AV6" s="780"/>
      <c r="AW6" s="780"/>
      <c r="AX6" s="780" t="s">
        <v>26</v>
      </c>
      <c r="AY6" s="780"/>
      <c r="AZ6" s="780"/>
      <c r="BA6" s="780"/>
      <c r="BB6" s="780"/>
      <c r="BC6" s="874"/>
      <c r="BD6" s="874"/>
      <c r="BE6" s="89" t="s">
        <v>24</v>
      </c>
      <c r="BF6" s="780" t="s">
        <v>25</v>
      </c>
      <c r="BG6" s="780"/>
      <c r="BH6" s="780"/>
      <c r="BI6" s="780"/>
      <c r="BJ6" s="780"/>
      <c r="BK6" s="780" t="s">
        <v>26</v>
      </c>
      <c r="BL6" s="780"/>
      <c r="BM6" s="780"/>
      <c r="BN6" s="780"/>
      <c r="BO6" s="780"/>
      <c r="BP6" s="874"/>
      <c r="BQ6" s="874"/>
    </row>
    <row r="7" spans="1:69" ht="52.15" customHeight="1" thickBot="1" x14ac:dyDescent="0.25">
      <c r="B7" s="780"/>
      <c r="C7" s="791"/>
      <c r="D7" s="780"/>
      <c r="E7" s="780"/>
      <c r="F7" s="780"/>
      <c r="G7" s="780"/>
      <c r="H7" s="780"/>
      <c r="I7" s="15" t="s">
        <v>33</v>
      </c>
      <c r="J7" s="15" t="s">
        <v>34</v>
      </c>
      <c r="K7" s="15" t="s">
        <v>35</v>
      </c>
      <c r="L7" s="15" t="s">
        <v>36</v>
      </c>
      <c r="M7" s="15" t="s">
        <v>37</v>
      </c>
      <c r="N7" s="16" t="s">
        <v>38</v>
      </c>
      <c r="O7" s="17" t="s">
        <v>39</v>
      </c>
      <c r="P7" s="17" t="s">
        <v>40</v>
      </c>
      <c r="Q7" s="17" t="s">
        <v>41</v>
      </c>
      <c r="R7" s="17" t="s">
        <v>42</v>
      </c>
      <c r="S7" s="17" t="s">
        <v>43</v>
      </c>
      <c r="T7" s="872"/>
      <c r="U7" s="814"/>
      <c r="V7" s="18"/>
      <c r="W7" s="15" t="s">
        <v>33</v>
      </c>
      <c r="X7" s="15" t="s">
        <v>34</v>
      </c>
      <c r="Y7" s="15" t="s">
        <v>35</v>
      </c>
      <c r="Z7" s="15" t="s">
        <v>36</v>
      </c>
      <c r="AA7" s="15" t="s">
        <v>37</v>
      </c>
      <c r="AB7" s="15" t="s">
        <v>38</v>
      </c>
      <c r="AC7" s="17" t="s">
        <v>39</v>
      </c>
      <c r="AD7" s="17" t="s">
        <v>40</v>
      </c>
      <c r="AE7" s="17" t="s">
        <v>41</v>
      </c>
      <c r="AF7" s="17" t="s">
        <v>42</v>
      </c>
      <c r="AG7" s="17" t="s">
        <v>43</v>
      </c>
      <c r="AH7" s="814"/>
      <c r="AI7" s="814"/>
      <c r="AJ7" s="8"/>
      <c r="AK7" s="780"/>
      <c r="AL7" s="780"/>
      <c r="AM7" s="780"/>
      <c r="AN7" s="780"/>
      <c r="AO7" s="9"/>
      <c r="AP7" s="780"/>
      <c r="AR7" s="90" t="s">
        <v>33</v>
      </c>
      <c r="AS7" s="90" t="s">
        <v>34</v>
      </c>
      <c r="AT7" s="90" t="s">
        <v>35</v>
      </c>
      <c r="AU7" s="90" t="s">
        <v>36</v>
      </c>
      <c r="AV7" s="90" t="s">
        <v>37</v>
      </c>
      <c r="AW7" s="90" t="s">
        <v>38</v>
      </c>
      <c r="AX7" s="90" t="s">
        <v>39</v>
      </c>
      <c r="AY7" s="90" t="s">
        <v>40</v>
      </c>
      <c r="AZ7" s="90" t="s">
        <v>41</v>
      </c>
      <c r="BA7" s="90" t="s">
        <v>42</v>
      </c>
      <c r="BB7" s="90" t="s">
        <v>43</v>
      </c>
      <c r="BC7" s="875"/>
      <c r="BD7" s="875"/>
      <c r="BE7" s="90" t="s">
        <v>33</v>
      </c>
      <c r="BF7" s="90" t="s">
        <v>34</v>
      </c>
      <c r="BG7" s="90" t="s">
        <v>35</v>
      </c>
      <c r="BH7" s="90" t="s">
        <v>36</v>
      </c>
      <c r="BI7" s="90" t="s">
        <v>37</v>
      </c>
      <c r="BJ7" s="90" t="s">
        <v>38</v>
      </c>
      <c r="BK7" s="90" t="s">
        <v>39</v>
      </c>
      <c r="BL7" s="90" t="s">
        <v>40</v>
      </c>
      <c r="BM7" s="90" t="s">
        <v>41</v>
      </c>
      <c r="BN7" s="90" t="s">
        <v>42</v>
      </c>
      <c r="BO7" s="90" t="s">
        <v>43</v>
      </c>
      <c r="BP7" s="875"/>
      <c r="BQ7" s="875"/>
    </row>
    <row r="8" spans="1:69" ht="71.650000000000006" customHeight="1" x14ac:dyDescent="0.2">
      <c r="B8" s="91"/>
      <c r="C8" s="784" t="s">
        <v>3818</v>
      </c>
      <c r="D8" s="24" t="s">
        <v>3819</v>
      </c>
      <c r="E8" s="25" t="s">
        <v>3820</v>
      </c>
      <c r="F8" s="26" t="s">
        <v>3846</v>
      </c>
      <c r="G8" s="27" t="s">
        <v>58</v>
      </c>
      <c r="H8" s="28">
        <v>3</v>
      </c>
      <c r="I8" s="92"/>
      <c r="J8" s="30">
        <v>33.687803735345632</v>
      </c>
      <c r="K8" s="30">
        <v>78.604875382473139</v>
      </c>
      <c r="L8" s="30">
        <v>134.75121494138253</v>
      </c>
      <c r="M8" s="30">
        <v>179.66828658851006</v>
      </c>
      <c r="N8" s="30">
        <v>224.58535823563756</v>
      </c>
      <c r="O8" s="30"/>
      <c r="P8" s="30"/>
      <c r="Q8" s="30"/>
      <c r="R8" s="30"/>
      <c r="S8" s="30"/>
      <c r="T8" s="31">
        <f xml:space="preserve"> N8</f>
        <v>224.58535823563756</v>
      </c>
      <c r="U8" s="32">
        <f xml:space="preserve"> S8</f>
        <v>0</v>
      </c>
      <c r="V8" s="33"/>
      <c r="W8" s="93"/>
      <c r="X8" s="94">
        <v>23.175999999999998</v>
      </c>
      <c r="Y8" s="30">
        <v>73.533000000000001</v>
      </c>
      <c r="Z8" s="30">
        <v>123.89699999999999</v>
      </c>
      <c r="AA8" s="30">
        <v>174.24699999999999</v>
      </c>
      <c r="AB8" s="30">
        <v>224.59599999999998</v>
      </c>
      <c r="AC8" s="95"/>
      <c r="AD8" s="95"/>
      <c r="AE8" s="95"/>
      <c r="AF8" s="95"/>
      <c r="AG8" s="95"/>
      <c r="AH8" s="31">
        <f xml:space="preserve"> AB8</f>
        <v>224.59599999999998</v>
      </c>
      <c r="AI8" s="32">
        <f xml:space="preserve"> AG8</f>
        <v>0</v>
      </c>
      <c r="AJ8" s="38"/>
      <c r="AK8" s="39">
        <f xml:space="preserve"> IFERROR(AH8 /T8, "")</f>
        <v>1.0000473840523088</v>
      </c>
      <c r="AL8" s="39" t="str">
        <f xml:space="preserve"> IFERROR(AI8 /U8, "")</f>
        <v/>
      </c>
      <c r="AM8" s="40"/>
      <c r="AN8" s="40" t="s">
        <v>78</v>
      </c>
      <c r="AP8" s="41" t="s">
        <v>3822</v>
      </c>
      <c r="AQ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</row>
    <row r="9" spans="1:69" ht="28.5" x14ac:dyDescent="0.2">
      <c r="B9" s="91"/>
      <c r="C9" s="784"/>
      <c r="D9" s="24" t="s">
        <v>3819</v>
      </c>
      <c r="E9" s="25" t="s">
        <v>3820</v>
      </c>
      <c r="F9" s="26" t="s">
        <v>3847</v>
      </c>
      <c r="G9" s="27" t="s">
        <v>58</v>
      </c>
      <c r="H9" s="28">
        <v>3</v>
      </c>
      <c r="I9" s="92"/>
      <c r="J9" s="30">
        <v>39.546552211057922</v>
      </c>
      <c r="K9" s="30">
        <v>92.275288492468476</v>
      </c>
      <c r="L9" s="30">
        <v>158.18620884423169</v>
      </c>
      <c r="M9" s="30">
        <v>210.91494512564225</v>
      </c>
      <c r="N9" s="30">
        <v>263.64368140705278</v>
      </c>
      <c r="O9" s="30"/>
      <c r="P9" s="30"/>
      <c r="Q9" s="30"/>
      <c r="R9" s="30"/>
      <c r="S9" s="30"/>
      <c r="T9" s="31">
        <f xml:space="preserve"> N9</f>
        <v>263.64368140705278</v>
      </c>
      <c r="U9" s="32">
        <f xml:space="preserve"> S9</f>
        <v>0</v>
      </c>
      <c r="V9" s="33"/>
      <c r="W9" s="93"/>
      <c r="X9" s="94">
        <v>57.714999999999996</v>
      </c>
      <c r="Y9" s="30">
        <v>110.43899999999999</v>
      </c>
      <c r="Z9" s="30">
        <v>171.339</v>
      </c>
      <c r="AA9" s="30">
        <v>217.352</v>
      </c>
      <c r="AB9" s="30">
        <v>263.63400000000001</v>
      </c>
      <c r="AC9" s="95"/>
      <c r="AD9" s="95"/>
      <c r="AE9" s="95"/>
      <c r="AF9" s="95"/>
      <c r="AG9" s="95"/>
      <c r="AH9" s="31">
        <f xml:space="preserve"> AB9</f>
        <v>263.63400000000001</v>
      </c>
      <c r="AI9" s="32">
        <f xml:space="preserve"> AG9</f>
        <v>0</v>
      </c>
      <c r="AJ9" s="38"/>
      <c r="AK9" s="39">
        <f xml:space="preserve"> IFERROR(AH9 /T9, "")</f>
        <v>0.99996327844080657</v>
      </c>
      <c r="AL9" s="39" t="str">
        <f xml:space="preserve"> IFERROR(AI9 /U9, "")</f>
        <v/>
      </c>
      <c r="AM9" s="40"/>
      <c r="AN9" s="40" t="s">
        <v>78</v>
      </c>
      <c r="AP9" s="41" t="s">
        <v>3822</v>
      </c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</row>
    <row r="10" spans="1:69" x14ac:dyDescent="0.2"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</row>
    <row r="11" spans="1:69" x14ac:dyDescent="0.2"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</row>
    <row r="12" spans="1:69" x14ac:dyDescent="0.2"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</row>
    <row r="13" spans="1:69" x14ac:dyDescent="0.2"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</row>
    <row r="14" spans="1:69" x14ac:dyDescent="0.2"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</row>
    <row r="15" spans="1:69" x14ac:dyDescent="0.2"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</row>
    <row r="16" spans="1:69" x14ac:dyDescent="0.2"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</row>
    <row r="17" spans="44:69" x14ac:dyDescent="0.2"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</row>
    <row r="18" spans="44:69" x14ac:dyDescent="0.2"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</row>
    <row r="19" spans="44:69" x14ac:dyDescent="0.2"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</row>
    <row r="20" spans="44:69" x14ac:dyDescent="0.2"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</row>
    <row r="21" spans="44:69" x14ac:dyDescent="0.2"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</row>
    <row r="22" spans="44:69" x14ac:dyDescent="0.2"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</row>
    <row r="23" spans="44:69" x14ac:dyDescent="0.2"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</row>
    <row r="24" spans="44:69" x14ac:dyDescent="0.2"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</row>
    <row r="25" spans="44:69" x14ac:dyDescent="0.2"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</row>
  </sheetData>
  <mergeCells count="34">
    <mergeCell ref="BF6:BJ6"/>
    <mergeCell ref="BK6:BO6"/>
    <mergeCell ref="C8:C9"/>
    <mergeCell ref="BE5:BO5"/>
    <mergeCell ref="BP5:BP7"/>
    <mergeCell ref="AX6:BB6"/>
    <mergeCell ref="H5:H7"/>
    <mergeCell ref="I5:S5"/>
    <mergeCell ref="T5:T7"/>
    <mergeCell ref="U5:U7"/>
    <mergeCell ref="W5:AG5"/>
    <mergeCell ref="AH5:AH7"/>
    <mergeCell ref="G5:G7"/>
    <mergeCell ref="BQ5:BQ7"/>
    <mergeCell ref="J6:N6"/>
    <mergeCell ref="O6:S6"/>
    <mergeCell ref="X6:AB6"/>
    <mergeCell ref="AC6:AG6"/>
    <mergeCell ref="AK6:AK7"/>
    <mergeCell ref="AL6:AL7"/>
    <mergeCell ref="AM6:AM7"/>
    <mergeCell ref="AI5:AI7"/>
    <mergeCell ref="AK5:AN5"/>
    <mergeCell ref="AP5:AP7"/>
    <mergeCell ref="AR5:BB5"/>
    <mergeCell ref="BC5:BC7"/>
    <mergeCell ref="BD5:BD7"/>
    <mergeCell ref="AN6:AN7"/>
    <mergeCell ref="AS6:AW6"/>
    <mergeCell ref="B5:B7"/>
    <mergeCell ref="C5:C7"/>
    <mergeCell ref="D5:D7"/>
    <mergeCell ref="E5:E7"/>
    <mergeCell ref="F5:F7"/>
  </mergeCells>
  <conditionalFormatting sqref="AM8:AN9">
    <cfRule type="cellIs" dxfId="6" priority="1" operator="equal">
      <formula>"Blue"</formula>
    </cfRule>
    <cfRule type="cellIs" dxfId="5" priority="2" operator="equal">
      <formula>"Red"</formula>
    </cfRule>
    <cfRule type="cellIs" dxfId="4" priority="3" operator="equal">
      <formula>"Amber"</formula>
    </cfRule>
    <cfRule type="cellIs" dxfId="3" priority="4" operator="equal">
      <formula>"Green"</formula>
    </cfRule>
  </conditionalFormatting>
  <conditionalFormatting sqref="AN1:AN4">
    <cfRule type="cellIs" dxfId="2" priority="5" operator="equal">
      <formula>"Red"</formula>
    </cfRule>
    <cfRule type="cellIs" dxfId="1" priority="6" operator="equal">
      <formula>"Amber"</formula>
    </cfRule>
    <cfRule type="cellIs" dxfId="0" priority="7" operator="equal">
      <formula>"Green"</formula>
    </cfRule>
  </conditionalFormatting>
  <dataValidations count="1">
    <dataValidation type="list" allowBlank="1" showInputMessage="1" showErrorMessage="1" prompt="Green, Amber, Red" sqref="AM8:AN9" xr:uid="{5E9DA65B-1DAF-4829-8EB9-FF9132067339}">
      <formula1>"Green, Amber, Red, Blue"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48BC1-93BE-4376-8CBB-7F5DE511697A}">
  <dimension ref="A1:BY28"/>
  <sheetViews>
    <sheetView zoomScale="85" zoomScaleNormal="85" workbookViewId="0"/>
  </sheetViews>
  <sheetFormatPr defaultRowHeight="14.25" x14ac:dyDescent="0.2"/>
  <cols>
    <col min="1" max="1" width="7" customWidth="1"/>
    <col min="2" max="2" width="11.375" customWidth="1"/>
    <col min="3" max="3" width="23.625" customWidth="1"/>
    <col min="4" max="4" width="15.25" customWidth="1"/>
    <col min="5" max="5" width="31.75" customWidth="1"/>
    <col min="6" max="6" width="37.25" customWidth="1"/>
    <col min="7" max="7" width="15.375" customWidth="1"/>
    <col min="8" max="8" width="13.875" customWidth="1"/>
    <col min="9" max="9" width="14.875" customWidth="1"/>
    <col min="10" max="10" width="9" customWidth="1"/>
    <col min="11" max="11" width="11.125" customWidth="1"/>
    <col min="12" max="21" width="10" customWidth="1"/>
    <col min="22" max="22" width="15" customWidth="1"/>
    <col min="23" max="23" width="12.75" customWidth="1"/>
    <col min="25" max="25" width="14" customWidth="1"/>
    <col min="26" max="26" width="12" bestFit="1" customWidth="1"/>
    <col min="27" max="27" width="13.25" bestFit="1" customWidth="1"/>
    <col min="28" max="29" width="12.875" bestFit="1" customWidth="1"/>
    <col min="30" max="32" width="13.375" customWidth="1"/>
    <col min="33" max="33" width="12" customWidth="1"/>
    <col min="34" max="34" width="10.875" customWidth="1"/>
    <col min="35" max="35" width="11.875" customWidth="1"/>
    <col min="36" max="36" width="19.25" customWidth="1"/>
    <col min="37" max="37" width="16.375" customWidth="1"/>
    <col min="39" max="39" width="14.875" customWidth="1"/>
    <col min="40" max="40" width="14.75" customWidth="1"/>
    <col min="44" max="44" width="12.625" customWidth="1"/>
    <col min="45" max="45" width="15.25" customWidth="1"/>
    <col min="46" max="46" width="1.875" customWidth="1"/>
    <col min="47" max="47" width="13.875" customWidth="1"/>
    <col min="53" max="53" width="11.125" customWidth="1"/>
    <col min="58" max="58" width="17.375" customWidth="1"/>
    <col min="59" max="59" width="15.25" customWidth="1"/>
    <col min="60" max="60" width="2" customWidth="1"/>
    <col min="61" max="61" width="12.375" customWidth="1"/>
    <col min="72" max="72" width="13.25" customWidth="1"/>
    <col min="73" max="73" width="13.125" customWidth="1"/>
    <col min="74" max="74" width="2" customWidth="1"/>
  </cols>
  <sheetData>
    <row r="1" spans="1:77" ht="18.75" x14ac:dyDescent="0.25">
      <c r="A1" s="1" t="str" cm="1">
        <f t="array" aca="1" ref="A1" ca="1" xml:space="preserve"> RIGHT(CELL("filename", A1), LEN(CELL("filename", A1)) - SEARCH("]", CELL("filename", A1)))</f>
        <v>DPB2</v>
      </c>
      <c r="B1" s="1"/>
      <c r="C1" s="1"/>
      <c r="D1" s="1"/>
      <c r="E1" s="1"/>
      <c r="F1" s="1"/>
      <c r="G1" s="1"/>
      <c r="H1" s="1"/>
      <c r="I1" s="1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O1" s="1"/>
      <c r="AR1" s="1"/>
      <c r="AS1" s="1"/>
      <c r="AT1" s="1"/>
      <c r="AU1" s="1" t="s">
        <v>0</v>
      </c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</row>
    <row r="2" spans="1:77" ht="18.75" x14ac:dyDescent="0.25">
      <c r="A2" s="1" t="str">
        <f ca="1">LEFT(A1,3)</f>
        <v>DPB</v>
      </c>
      <c r="B2" s="1"/>
      <c r="C2" s="1"/>
      <c r="D2" s="1"/>
      <c r="E2" s="1"/>
      <c r="F2" s="1"/>
      <c r="G2" s="1"/>
      <c r="H2" s="1"/>
      <c r="I2" s="1"/>
      <c r="J2" s="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</row>
    <row r="3" spans="1:77" ht="19.5" x14ac:dyDescent="0.3">
      <c r="A3" s="4" t="s">
        <v>3848</v>
      </c>
      <c r="B3" s="4"/>
      <c r="C3" s="4"/>
      <c r="D3" s="4"/>
      <c r="E3" s="4"/>
      <c r="F3" s="4"/>
      <c r="G3" s="4"/>
      <c r="H3" s="4"/>
      <c r="I3" s="4"/>
      <c r="J3" s="5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</row>
    <row r="5" spans="1:77" ht="15.75" customHeight="1" x14ac:dyDescent="0.25">
      <c r="A5" s="6" t="s">
        <v>2</v>
      </c>
      <c r="B5" s="780" t="s">
        <v>3</v>
      </c>
      <c r="C5" s="780" t="s">
        <v>4</v>
      </c>
      <c r="D5" s="780" t="s">
        <v>5</v>
      </c>
      <c r="E5" s="780" t="s">
        <v>398</v>
      </c>
      <c r="F5" s="780" t="s">
        <v>8</v>
      </c>
      <c r="G5" s="780" t="s">
        <v>9</v>
      </c>
      <c r="H5" s="870" t="s">
        <v>10</v>
      </c>
      <c r="I5" s="780" t="s">
        <v>1220</v>
      </c>
      <c r="J5" s="8"/>
      <c r="K5" s="870" t="s">
        <v>888</v>
      </c>
      <c r="L5" s="871"/>
      <c r="M5" s="871"/>
      <c r="N5" s="871"/>
      <c r="O5" s="871"/>
      <c r="P5" s="871"/>
      <c r="Q5" s="871"/>
      <c r="R5" s="871"/>
      <c r="S5" s="871"/>
      <c r="T5" s="871"/>
      <c r="U5" s="871"/>
      <c r="V5" s="780" t="s">
        <v>889</v>
      </c>
      <c r="W5" s="780" t="s">
        <v>890</v>
      </c>
      <c r="Y5" s="870" t="s">
        <v>891</v>
      </c>
      <c r="Z5" s="871"/>
      <c r="AA5" s="871"/>
      <c r="AB5" s="871"/>
      <c r="AC5" s="871"/>
      <c r="AD5" s="871"/>
      <c r="AE5" s="871"/>
      <c r="AF5" s="871"/>
      <c r="AG5" s="871"/>
      <c r="AH5" s="871"/>
      <c r="AI5" s="871"/>
      <c r="AJ5" s="780" t="s">
        <v>892</v>
      </c>
      <c r="AK5" s="780" t="s">
        <v>893</v>
      </c>
      <c r="AM5" s="870" t="s">
        <v>17</v>
      </c>
      <c r="AN5" s="798"/>
      <c r="AO5" s="9"/>
      <c r="AP5" s="780" t="s">
        <v>402</v>
      </c>
      <c r="AQ5" s="10"/>
      <c r="AS5" s="12" t="s">
        <v>1220</v>
      </c>
      <c r="AU5" s="777" t="s">
        <v>888</v>
      </c>
      <c r="AV5" s="777"/>
      <c r="AW5" s="777"/>
      <c r="AX5" s="777"/>
      <c r="AY5" s="777"/>
      <c r="AZ5" s="777"/>
      <c r="BA5" s="777"/>
      <c r="BB5" s="777"/>
      <c r="BC5" s="777"/>
      <c r="BD5" s="777"/>
      <c r="BE5" s="777"/>
      <c r="BF5" s="12" t="s">
        <v>889</v>
      </c>
      <c r="BG5" s="12" t="s">
        <v>890</v>
      </c>
      <c r="BI5" s="777" t="s">
        <v>891</v>
      </c>
      <c r="BJ5" s="777"/>
      <c r="BK5" s="777"/>
      <c r="BL5" s="777"/>
      <c r="BM5" s="777"/>
      <c r="BN5" s="777"/>
      <c r="BO5" s="777"/>
      <c r="BP5" s="777"/>
      <c r="BQ5" s="777"/>
      <c r="BR5" s="777"/>
      <c r="BS5" s="777"/>
      <c r="BT5" s="12" t="s">
        <v>892</v>
      </c>
      <c r="BU5" s="12" t="s">
        <v>893</v>
      </c>
      <c r="BW5" s="777" t="s">
        <v>17</v>
      </c>
      <c r="BX5" s="781"/>
    </row>
    <row r="6" spans="1:77" ht="15.75" customHeight="1" x14ac:dyDescent="0.25">
      <c r="A6" s="6"/>
      <c r="B6" s="780"/>
      <c r="C6" s="780"/>
      <c r="D6" s="780"/>
      <c r="E6" s="780"/>
      <c r="F6" s="780"/>
      <c r="G6" s="780"/>
      <c r="H6" s="870"/>
      <c r="I6" s="780"/>
      <c r="J6" s="8"/>
      <c r="K6" s="7" t="s">
        <v>404</v>
      </c>
      <c r="L6" s="780" t="s">
        <v>25</v>
      </c>
      <c r="M6" s="780"/>
      <c r="N6" s="780"/>
      <c r="O6" s="780"/>
      <c r="P6" s="780"/>
      <c r="Q6" s="780" t="s">
        <v>26</v>
      </c>
      <c r="R6" s="780"/>
      <c r="S6" s="780"/>
      <c r="T6" s="780"/>
      <c r="U6" s="870"/>
      <c r="V6" s="780"/>
      <c r="W6" s="780"/>
      <c r="Y6" s="7" t="s">
        <v>404</v>
      </c>
      <c r="Z6" s="780" t="s">
        <v>25</v>
      </c>
      <c r="AA6" s="780"/>
      <c r="AB6" s="780"/>
      <c r="AC6" s="780"/>
      <c r="AD6" s="780"/>
      <c r="AE6" s="780" t="s">
        <v>26</v>
      </c>
      <c r="AF6" s="780"/>
      <c r="AG6" s="780"/>
      <c r="AH6" s="780"/>
      <c r="AI6" s="870"/>
      <c r="AJ6" s="780"/>
      <c r="AK6" s="780"/>
      <c r="AM6" s="780" t="s">
        <v>895</v>
      </c>
      <c r="AN6" s="780" t="s">
        <v>896</v>
      </c>
      <c r="AO6" s="9"/>
      <c r="AP6" s="780"/>
      <c r="AQ6" s="10"/>
      <c r="AS6" s="12" t="s">
        <v>1220</v>
      </c>
      <c r="AU6" s="12" t="s">
        <v>24</v>
      </c>
      <c r="AV6" s="777" t="s">
        <v>25</v>
      </c>
      <c r="AW6" s="777"/>
      <c r="AX6" s="777"/>
      <c r="AY6" s="777"/>
      <c r="AZ6" s="777"/>
      <c r="BA6" s="777" t="s">
        <v>26</v>
      </c>
      <c r="BB6" s="777"/>
      <c r="BC6" s="777"/>
      <c r="BD6" s="777"/>
      <c r="BE6" s="777"/>
      <c r="BF6" s="12" t="s">
        <v>889</v>
      </c>
      <c r="BG6" s="12" t="s">
        <v>890</v>
      </c>
      <c r="BI6" s="12" t="s">
        <v>24</v>
      </c>
      <c r="BJ6" s="777" t="s">
        <v>25</v>
      </c>
      <c r="BK6" s="777"/>
      <c r="BL6" s="777"/>
      <c r="BM6" s="777"/>
      <c r="BN6" s="777"/>
      <c r="BO6" s="777" t="s">
        <v>26</v>
      </c>
      <c r="BP6" s="777"/>
      <c r="BQ6" s="777"/>
      <c r="BR6" s="777"/>
      <c r="BS6" s="777"/>
      <c r="BT6" s="12" t="s">
        <v>892</v>
      </c>
      <c r="BU6" s="12" t="s">
        <v>893</v>
      </c>
      <c r="BW6" s="12" t="s">
        <v>895</v>
      </c>
      <c r="BX6" s="12" t="s">
        <v>896</v>
      </c>
    </row>
    <row r="7" spans="1:77" ht="84.75" customHeight="1" x14ac:dyDescent="0.25">
      <c r="A7" s="6" t="s">
        <v>31</v>
      </c>
      <c r="B7" s="780"/>
      <c r="C7" s="780"/>
      <c r="D7" s="780"/>
      <c r="E7" s="780"/>
      <c r="F7" s="780"/>
      <c r="G7" s="780"/>
      <c r="H7" s="870"/>
      <c r="I7" s="780"/>
      <c r="J7" s="8"/>
      <c r="K7" s="15" t="s">
        <v>33</v>
      </c>
      <c r="L7" s="15" t="s">
        <v>34</v>
      </c>
      <c r="M7" s="15" t="s">
        <v>35</v>
      </c>
      <c r="N7" s="15" t="s">
        <v>36</v>
      </c>
      <c r="O7" s="15" t="s">
        <v>37</v>
      </c>
      <c r="P7" s="15" t="s">
        <v>38</v>
      </c>
      <c r="Q7" s="17" t="s">
        <v>39</v>
      </c>
      <c r="R7" s="17" t="s">
        <v>40</v>
      </c>
      <c r="S7" s="17" t="s">
        <v>41</v>
      </c>
      <c r="T7" s="17" t="s">
        <v>42</v>
      </c>
      <c r="U7" s="58" t="s">
        <v>43</v>
      </c>
      <c r="V7" s="765"/>
      <c r="W7" s="765"/>
      <c r="Y7" s="15" t="s">
        <v>33</v>
      </c>
      <c r="Z7" s="15" t="s">
        <v>34</v>
      </c>
      <c r="AA7" s="15" t="s">
        <v>35</v>
      </c>
      <c r="AB7" s="15" t="s">
        <v>36</v>
      </c>
      <c r="AC7" s="15" t="s">
        <v>37</v>
      </c>
      <c r="AD7" s="15" t="s">
        <v>38</v>
      </c>
      <c r="AE7" s="15" t="s">
        <v>39</v>
      </c>
      <c r="AF7" s="15" t="s">
        <v>40</v>
      </c>
      <c r="AG7" s="15" t="s">
        <v>41</v>
      </c>
      <c r="AH7" s="15" t="s">
        <v>42</v>
      </c>
      <c r="AI7" s="16" t="s">
        <v>43</v>
      </c>
      <c r="AJ7" s="814"/>
      <c r="AK7" s="814"/>
      <c r="AM7" s="780"/>
      <c r="AN7" s="780"/>
      <c r="AO7" s="9"/>
      <c r="AP7" s="780"/>
      <c r="AQ7" s="10"/>
      <c r="AR7" s="6" t="s">
        <v>44</v>
      </c>
      <c r="AS7" s="19" t="s">
        <v>897</v>
      </c>
      <c r="AU7" s="19" t="s">
        <v>33</v>
      </c>
      <c r="AV7" s="19" t="s">
        <v>34</v>
      </c>
      <c r="AW7" s="19" t="s">
        <v>35</v>
      </c>
      <c r="AX7" s="19" t="s">
        <v>36</v>
      </c>
      <c r="AY7" s="19" t="s">
        <v>37</v>
      </c>
      <c r="AZ7" s="19" t="s">
        <v>38</v>
      </c>
      <c r="BA7" s="19" t="s">
        <v>39</v>
      </c>
      <c r="BB7" s="19" t="s">
        <v>40</v>
      </c>
      <c r="BC7" s="19" t="s">
        <v>41</v>
      </c>
      <c r="BD7" s="19" t="s">
        <v>42</v>
      </c>
      <c r="BE7" s="19" t="s">
        <v>43</v>
      </c>
      <c r="BF7" s="19" t="s">
        <v>38</v>
      </c>
      <c r="BG7" s="19" t="s">
        <v>43</v>
      </c>
      <c r="BI7" s="19" t="s">
        <v>33</v>
      </c>
      <c r="BJ7" s="19" t="s">
        <v>34</v>
      </c>
      <c r="BK7" s="19" t="s">
        <v>35</v>
      </c>
      <c r="BL7" s="19" t="s">
        <v>36</v>
      </c>
      <c r="BM7" s="19" t="s">
        <v>37</v>
      </c>
      <c r="BN7" s="19" t="s">
        <v>38</v>
      </c>
      <c r="BO7" s="19" t="s">
        <v>39</v>
      </c>
      <c r="BP7" s="19" t="s">
        <v>40</v>
      </c>
      <c r="BQ7" s="19" t="s">
        <v>41</v>
      </c>
      <c r="BR7" s="19" t="s">
        <v>42</v>
      </c>
      <c r="BS7" s="19" t="s">
        <v>43</v>
      </c>
      <c r="BT7" s="19" t="s">
        <v>38</v>
      </c>
      <c r="BU7" s="19" t="s">
        <v>43</v>
      </c>
      <c r="BW7" s="19" t="s">
        <v>38</v>
      </c>
      <c r="BX7" s="19" t="s">
        <v>43</v>
      </c>
    </row>
    <row r="8" spans="1:77" s="42" customFormat="1" ht="28.5" x14ac:dyDescent="0.2">
      <c r="B8" s="876" t="str">
        <f>rngAcronym</f>
        <v>TMS</v>
      </c>
      <c r="C8" s="877" t="s">
        <v>3818</v>
      </c>
      <c r="D8" s="60" t="s">
        <v>3819</v>
      </c>
      <c r="E8" s="61" t="s">
        <v>3820</v>
      </c>
      <c r="F8" s="62" t="s">
        <v>3849</v>
      </c>
      <c r="G8" s="63" t="s">
        <v>3850</v>
      </c>
      <c r="H8" s="63">
        <v>3</v>
      </c>
      <c r="I8" s="64"/>
      <c r="J8" s="38"/>
      <c r="K8" s="64"/>
      <c r="L8" s="65">
        <v>55.56684951394918</v>
      </c>
      <c r="M8" s="65">
        <v>129.65598219921475</v>
      </c>
      <c r="N8" s="65">
        <v>222.26739805579672</v>
      </c>
      <c r="O8" s="65">
        <v>296.35653074106233</v>
      </c>
      <c r="P8" s="65">
        <v>370.44566342632788</v>
      </c>
      <c r="Q8" s="65"/>
      <c r="R8" s="65"/>
      <c r="S8" s="65"/>
      <c r="T8" s="65"/>
      <c r="U8" s="66"/>
      <c r="V8" s="67">
        <f xml:space="preserve"> P8</f>
        <v>370.44566342632788</v>
      </c>
      <c r="W8" s="67">
        <f xml:space="preserve"> U8</f>
        <v>0</v>
      </c>
      <c r="Y8" s="68"/>
      <c r="Z8" s="723">
        <v>98.247348705487354</v>
      </c>
      <c r="AA8" s="723">
        <v>224.87964674078489</v>
      </c>
      <c r="AB8" s="723">
        <v>370.45881470940276</v>
      </c>
      <c r="AC8" s="723">
        <v>489.73124152535428</v>
      </c>
      <c r="AD8" s="723">
        <v>616.05680730772247</v>
      </c>
      <c r="AE8" s="69"/>
      <c r="AF8" s="69"/>
      <c r="AG8" s="69"/>
      <c r="AH8" s="69"/>
      <c r="AI8" s="70"/>
      <c r="AJ8" s="67">
        <f t="shared" ref="AJ8" si="0" xml:space="preserve"> AD8</f>
        <v>616.05680730772247</v>
      </c>
      <c r="AK8" s="71">
        <f t="shared" ref="AK8:AK12" si="1" xml:space="preserve"> AI8</f>
        <v>0</v>
      </c>
      <c r="AM8" s="53">
        <f t="shared" ref="AM8:AN12" si="2" xml:space="preserve"> IFERROR(AJ8 / V8, "")</f>
        <v>1.6630153032692752</v>
      </c>
      <c r="AN8" s="53" t="str">
        <f t="shared" si="2"/>
        <v/>
      </c>
      <c r="AO8"/>
      <c r="AP8" s="41" t="s">
        <v>3851</v>
      </c>
      <c r="AQ8" s="33"/>
      <c r="AS8" s="72" t="s">
        <v>3852</v>
      </c>
      <c r="AT8" s="51"/>
      <c r="AU8" s="72" t="s">
        <v>3853</v>
      </c>
      <c r="AV8" s="73" t="s">
        <v>3853</v>
      </c>
      <c r="AW8" s="73" t="s">
        <v>3853</v>
      </c>
      <c r="AX8" s="73" t="s">
        <v>3853</v>
      </c>
      <c r="AY8" s="73" t="s">
        <v>3853</v>
      </c>
      <c r="AZ8" s="73" t="s">
        <v>3853</v>
      </c>
      <c r="BA8" s="73" t="s">
        <v>3853</v>
      </c>
      <c r="BB8" s="73" t="s">
        <v>3853</v>
      </c>
      <c r="BC8" s="73" t="s">
        <v>3853</v>
      </c>
      <c r="BD8" s="73" t="s">
        <v>3853</v>
      </c>
      <c r="BE8" s="74" t="s">
        <v>3853</v>
      </c>
      <c r="BF8" s="75" t="s">
        <v>3854</v>
      </c>
      <c r="BG8" s="75" t="s">
        <v>3854</v>
      </c>
      <c r="BH8"/>
      <c r="BI8" s="76" t="s">
        <v>3855</v>
      </c>
      <c r="BJ8" s="77" t="s">
        <v>3855</v>
      </c>
      <c r="BK8" s="77" t="s">
        <v>3855</v>
      </c>
      <c r="BL8" s="77" t="s">
        <v>3855</v>
      </c>
      <c r="BM8" s="77" t="s">
        <v>3855</v>
      </c>
      <c r="BN8" s="77" t="s">
        <v>3855</v>
      </c>
      <c r="BO8" s="77" t="s">
        <v>3855</v>
      </c>
      <c r="BP8" s="77" t="s">
        <v>3855</v>
      </c>
      <c r="BQ8" s="77" t="s">
        <v>3855</v>
      </c>
      <c r="BR8" s="77" t="s">
        <v>3855</v>
      </c>
      <c r="BS8" s="78" t="s">
        <v>3855</v>
      </c>
      <c r="BT8" s="79" t="s">
        <v>3856</v>
      </c>
      <c r="BU8" s="79" t="s">
        <v>3856</v>
      </c>
      <c r="BV8"/>
      <c r="BW8" s="54" t="s">
        <v>3857</v>
      </c>
      <c r="BX8" s="54" t="s">
        <v>3857</v>
      </c>
    </row>
    <row r="9" spans="1:77" s="42" customFormat="1" ht="28.5" x14ac:dyDescent="0.2">
      <c r="B9" s="876"/>
      <c r="C9" s="878"/>
      <c r="D9" s="60" t="s">
        <v>3828</v>
      </c>
      <c r="E9" s="61" t="s">
        <v>3829</v>
      </c>
      <c r="F9" s="62" t="s">
        <v>3858</v>
      </c>
      <c r="G9" s="63" t="s">
        <v>3850</v>
      </c>
      <c r="H9" s="63">
        <v>3</v>
      </c>
      <c r="I9" s="64"/>
      <c r="J9" s="38"/>
      <c r="K9" s="64"/>
      <c r="L9" s="65">
        <v>10.520310483806055</v>
      </c>
      <c r="M9" s="65">
        <v>24.547391128880797</v>
      </c>
      <c r="N9" s="65">
        <v>42.08124193522422</v>
      </c>
      <c r="O9" s="65">
        <v>56.108322580298967</v>
      </c>
      <c r="P9" s="65">
        <v>70.135403225373707</v>
      </c>
      <c r="Q9" s="65"/>
      <c r="R9" s="65"/>
      <c r="S9" s="65"/>
      <c r="T9" s="65"/>
      <c r="U9" s="66"/>
      <c r="V9" s="67">
        <f t="shared" ref="V9:V12" si="3" xml:space="preserve"> P9</f>
        <v>70.135403225373707</v>
      </c>
      <c r="W9" s="67">
        <f t="shared" ref="W9:W12" si="4" xml:space="preserve"> U9</f>
        <v>0</v>
      </c>
      <c r="Y9" s="81"/>
      <c r="Z9" s="715">
        <v>6.7004233339431245</v>
      </c>
      <c r="AA9" s="715">
        <v>27.530549383011195</v>
      </c>
      <c r="AB9" s="715">
        <v>52.278822632586937</v>
      </c>
      <c r="AC9" s="715">
        <v>78.85088666492635</v>
      </c>
      <c r="AD9" s="715">
        <v>100.30886315940269</v>
      </c>
      <c r="AE9" s="82"/>
      <c r="AF9" s="82"/>
      <c r="AG9" s="82"/>
      <c r="AH9" s="82"/>
      <c r="AI9" s="83"/>
      <c r="AJ9" s="67">
        <f xml:space="preserve"> AD9</f>
        <v>100.30886315940269</v>
      </c>
      <c r="AK9" s="71">
        <f t="shared" si="1"/>
        <v>0</v>
      </c>
      <c r="AM9" s="53">
        <f t="shared" si="2"/>
        <v>1.4302172447354344</v>
      </c>
      <c r="AN9" s="53" t="str">
        <f t="shared" si="2"/>
        <v/>
      </c>
      <c r="AO9"/>
      <c r="AP9" s="41" t="s">
        <v>3859</v>
      </c>
      <c r="AQ9" s="33"/>
      <c r="AR9"/>
      <c r="AS9" s="72" t="s">
        <v>3860</v>
      </c>
      <c r="AT9" s="51"/>
      <c r="AU9" s="72" t="s">
        <v>3861</v>
      </c>
      <c r="AV9" s="73" t="s">
        <v>3861</v>
      </c>
      <c r="AW9" s="73" t="s">
        <v>3861</v>
      </c>
      <c r="AX9" s="73" t="s">
        <v>3861</v>
      </c>
      <c r="AY9" s="73" t="s">
        <v>3861</v>
      </c>
      <c r="AZ9" s="73" t="s">
        <v>3861</v>
      </c>
      <c r="BA9" s="73" t="s">
        <v>3861</v>
      </c>
      <c r="BB9" s="73" t="s">
        <v>3861</v>
      </c>
      <c r="BC9" s="73" t="s">
        <v>3861</v>
      </c>
      <c r="BD9" s="73" t="s">
        <v>3861</v>
      </c>
      <c r="BE9" s="74" t="s">
        <v>3861</v>
      </c>
      <c r="BF9" s="75" t="s">
        <v>3862</v>
      </c>
      <c r="BG9" s="75" t="s">
        <v>3862</v>
      </c>
      <c r="BH9"/>
      <c r="BI9" s="84" t="s">
        <v>3863</v>
      </c>
      <c r="BJ9" s="85" t="s">
        <v>3863</v>
      </c>
      <c r="BK9" s="85" t="s">
        <v>3863</v>
      </c>
      <c r="BL9" s="85" t="s">
        <v>3863</v>
      </c>
      <c r="BM9" s="85" t="s">
        <v>3863</v>
      </c>
      <c r="BN9" s="85" t="s">
        <v>3863</v>
      </c>
      <c r="BO9" s="85" t="s">
        <v>3863</v>
      </c>
      <c r="BP9" s="85" t="s">
        <v>3863</v>
      </c>
      <c r="BQ9" s="85" t="s">
        <v>3863</v>
      </c>
      <c r="BR9" s="85" t="s">
        <v>3863</v>
      </c>
      <c r="BS9" s="86" t="s">
        <v>3863</v>
      </c>
      <c r="BT9" s="79" t="s">
        <v>3864</v>
      </c>
      <c r="BU9" s="79" t="s">
        <v>3864</v>
      </c>
      <c r="BV9"/>
      <c r="BW9" s="54" t="s">
        <v>3865</v>
      </c>
      <c r="BX9" s="54" t="s">
        <v>3865</v>
      </c>
    </row>
    <row r="10" spans="1:77" s="42" customFormat="1" ht="28.5" x14ac:dyDescent="0.2">
      <c r="B10" s="876"/>
      <c r="C10" s="878"/>
      <c r="D10" s="60" t="s">
        <v>3837</v>
      </c>
      <c r="E10" s="61" t="s">
        <v>3838</v>
      </c>
      <c r="F10" s="62" t="s">
        <v>3866</v>
      </c>
      <c r="G10" s="63" t="s">
        <v>3850</v>
      </c>
      <c r="H10" s="63">
        <v>3</v>
      </c>
      <c r="I10" s="64"/>
      <c r="J10" s="38"/>
      <c r="K10" s="64"/>
      <c r="L10" s="65"/>
      <c r="M10" s="65"/>
      <c r="N10" s="65"/>
      <c r="O10" s="65"/>
      <c r="P10" s="65">
        <v>0</v>
      </c>
      <c r="Q10" s="65"/>
      <c r="R10" s="65"/>
      <c r="S10" s="65"/>
      <c r="T10" s="65"/>
      <c r="U10" s="66"/>
      <c r="V10" s="67">
        <f t="shared" si="3"/>
        <v>0</v>
      </c>
      <c r="W10" s="67">
        <f t="shared" si="4"/>
        <v>0</v>
      </c>
      <c r="Y10" s="81"/>
      <c r="Z10" s="715"/>
      <c r="AA10" s="715"/>
      <c r="AB10" s="715"/>
      <c r="AC10" s="715"/>
      <c r="AD10" s="715"/>
      <c r="AE10" s="82"/>
      <c r="AF10" s="82"/>
      <c r="AG10" s="82"/>
      <c r="AH10" s="82"/>
      <c r="AI10" s="83"/>
      <c r="AJ10" s="67">
        <f xml:space="preserve"> AD10</f>
        <v>0</v>
      </c>
      <c r="AK10" s="71">
        <f t="shared" si="1"/>
        <v>0</v>
      </c>
      <c r="AM10" s="53" t="str">
        <f t="shared" si="2"/>
        <v/>
      </c>
      <c r="AN10" s="53" t="str">
        <f t="shared" si="2"/>
        <v/>
      </c>
      <c r="AO10"/>
      <c r="AP10" s="41" t="s">
        <v>3867</v>
      </c>
      <c r="AQ10" s="33"/>
      <c r="AR10"/>
      <c r="AS10" s="72" t="s">
        <v>3868</v>
      </c>
      <c r="AT10" s="51"/>
      <c r="AU10" s="72" t="s">
        <v>3869</v>
      </c>
      <c r="AV10" s="73" t="s">
        <v>3869</v>
      </c>
      <c r="AW10" s="73" t="s">
        <v>3869</v>
      </c>
      <c r="AX10" s="73" t="s">
        <v>3869</v>
      </c>
      <c r="AY10" s="73" t="s">
        <v>3869</v>
      </c>
      <c r="AZ10" s="73" t="s">
        <v>3869</v>
      </c>
      <c r="BA10" s="73" t="s">
        <v>3869</v>
      </c>
      <c r="BB10" s="73" t="s">
        <v>3869</v>
      </c>
      <c r="BC10" s="73" t="s">
        <v>3869</v>
      </c>
      <c r="BD10" s="73" t="s">
        <v>3869</v>
      </c>
      <c r="BE10" s="74" t="s">
        <v>3869</v>
      </c>
      <c r="BF10" s="75" t="s">
        <v>3870</v>
      </c>
      <c r="BG10" s="75" t="s">
        <v>3870</v>
      </c>
      <c r="BH10"/>
      <c r="BI10" s="84" t="s">
        <v>3871</v>
      </c>
      <c r="BJ10" s="85" t="s">
        <v>3871</v>
      </c>
      <c r="BK10" s="85" t="s">
        <v>3871</v>
      </c>
      <c r="BL10" s="85" t="s">
        <v>3871</v>
      </c>
      <c r="BM10" s="85" t="s">
        <v>3871</v>
      </c>
      <c r="BN10" s="85" t="s">
        <v>3871</v>
      </c>
      <c r="BO10" s="85" t="s">
        <v>3871</v>
      </c>
      <c r="BP10" s="85" t="s">
        <v>3871</v>
      </c>
      <c r="BQ10" s="85" t="s">
        <v>3871</v>
      </c>
      <c r="BR10" s="85" t="s">
        <v>3871</v>
      </c>
      <c r="BS10" s="86" t="s">
        <v>3871</v>
      </c>
      <c r="BT10" s="79" t="s">
        <v>3872</v>
      </c>
      <c r="BU10" s="79" t="s">
        <v>3872</v>
      </c>
      <c r="BV10"/>
      <c r="BW10" s="54" t="s">
        <v>3873</v>
      </c>
      <c r="BX10" s="54" t="s">
        <v>3873</v>
      </c>
    </row>
    <row r="11" spans="1:77" s="42" customFormat="1" ht="34.9" customHeight="1" x14ac:dyDescent="0.2">
      <c r="B11" s="876"/>
      <c r="C11" s="878"/>
      <c r="D11" s="60" t="s">
        <v>3874</v>
      </c>
      <c r="E11" s="61" t="s">
        <v>3875</v>
      </c>
      <c r="F11" s="62" t="s">
        <v>3876</v>
      </c>
      <c r="G11" s="63" t="s">
        <v>3850</v>
      </c>
      <c r="H11" s="63">
        <v>3</v>
      </c>
      <c r="I11" s="64"/>
      <c r="J11" s="38"/>
      <c r="K11" s="64"/>
      <c r="L11" s="65">
        <v>31.520396464229499</v>
      </c>
      <c r="M11" s="65">
        <v>62.750822230564694</v>
      </c>
      <c r="N11" s="65">
        <v>94.015313322440491</v>
      </c>
      <c r="O11" s="65">
        <v>125.10366175542346</v>
      </c>
      <c r="P11" s="65">
        <v>155.91367155289183</v>
      </c>
      <c r="Q11" s="65"/>
      <c r="R11" s="65"/>
      <c r="S11" s="65"/>
      <c r="T11" s="65"/>
      <c r="U11" s="66"/>
      <c r="V11" s="67">
        <f t="shared" si="3"/>
        <v>155.91367155289183</v>
      </c>
      <c r="W11" s="67">
        <f t="shared" si="4"/>
        <v>0</v>
      </c>
      <c r="Y11" s="81"/>
      <c r="Z11" s="715">
        <v>44.506134145249398</v>
      </c>
      <c r="AA11" s="715">
        <v>89.665727270468608</v>
      </c>
      <c r="AB11" s="715">
        <v>119.3525569572983</v>
      </c>
      <c r="AC11" s="715">
        <v>145.14004120761331</v>
      </c>
      <c r="AD11" s="715">
        <v>161.19735346057774</v>
      </c>
      <c r="AE11" s="82"/>
      <c r="AF11" s="82"/>
      <c r="AG11" s="82"/>
      <c r="AH11" s="82"/>
      <c r="AI11" s="83"/>
      <c r="AJ11" s="67">
        <f xml:space="preserve"> AD11</f>
        <v>161.19735346057774</v>
      </c>
      <c r="AK11" s="71">
        <f t="shared" si="1"/>
        <v>0</v>
      </c>
      <c r="AM11" s="53">
        <f t="shared" si="2"/>
        <v>1.033888509295309</v>
      </c>
      <c r="AN11" s="53" t="str">
        <f t="shared" si="2"/>
        <v/>
      </c>
      <c r="AP11" s="41" t="s">
        <v>3877</v>
      </c>
      <c r="AQ11" s="33"/>
      <c r="AS11" s="72" t="s">
        <v>3878</v>
      </c>
      <c r="AT11" s="51"/>
      <c r="AU11" s="72" t="s">
        <v>3879</v>
      </c>
      <c r="AV11" s="73" t="s">
        <v>3879</v>
      </c>
      <c r="AW11" s="73" t="s">
        <v>3879</v>
      </c>
      <c r="AX11" s="73" t="s">
        <v>3879</v>
      </c>
      <c r="AY11" s="73" t="s">
        <v>3879</v>
      </c>
      <c r="AZ11" s="73" t="s">
        <v>3879</v>
      </c>
      <c r="BA11" s="73" t="s">
        <v>3879</v>
      </c>
      <c r="BB11" s="73" t="s">
        <v>3879</v>
      </c>
      <c r="BC11" s="73" t="s">
        <v>3879</v>
      </c>
      <c r="BD11" s="73" t="s">
        <v>3879</v>
      </c>
      <c r="BE11" s="74" t="s">
        <v>3879</v>
      </c>
      <c r="BF11" s="75" t="s">
        <v>3880</v>
      </c>
      <c r="BG11" s="75" t="s">
        <v>3880</v>
      </c>
      <c r="BH11"/>
      <c r="BI11" s="84" t="s">
        <v>3881</v>
      </c>
      <c r="BJ11" s="85" t="s">
        <v>3881</v>
      </c>
      <c r="BK11" s="85" t="s">
        <v>3881</v>
      </c>
      <c r="BL11" s="85" t="s">
        <v>3881</v>
      </c>
      <c r="BM11" s="85" t="s">
        <v>3881</v>
      </c>
      <c r="BN11" s="85" t="s">
        <v>3881</v>
      </c>
      <c r="BO11" s="85" t="s">
        <v>3881</v>
      </c>
      <c r="BP11" s="85" t="s">
        <v>3881</v>
      </c>
      <c r="BQ11" s="85" t="s">
        <v>3881</v>
      </c>
      <c r="BR11" s="85" t="s">
        <v>3881</v>
      </c>
      <c r="BS11" s="86" t="s">
        <v>3881</v>
      </c>
      <c r="BT11" s="79" t="s">
        <v>3882</v>
      </c>
      <c r="BU11" s="79" t="s">
        <v>3882</v>
      </c>
      <c r="BV11"/>
      <c r="BW11" s="54" t="s">
        <v>3883</v>
      </c>
      <c r="BX11" s="54" t="s">
        <v>3883</v>
      </c>
    </row>
    <row r="12" spans="1:77" s="42" customFormat="1" ht="28.5" x14ac:dyDescent="0.2">
      <c r="B12" s="876"/>
      <c r="C12" s="879"/>
      <c r="D12" s="60" t="s">
        <v>3884</v>
      </c>
      <c r="E12" s="61" t="s">
        <v>3885</v>
      </c>
      <c r="F12" s="62" t="s">
        <v>3886</v>
      </c>
      <c r="G12" s="63" t="s">
        <v>3850</v>
      </c>
      <c r="H12" s="63">
        <v>3</v>
      </c>
      <c r="I12" s="64"/>
      <c r="J12" s="38"/>
      <c r="K12" s="64"/>
      <c r="L12" s="65">
        <v>24.514639993255997</v>
      </c>
      <c r="M12" s="65">
        <v>48.929443953639996</v>
      </c>
      <c r="N12" s="65">
        <v>73.256157296783982</v>
      </c>
      <c r="O12" s="65">
        <v>97.506525438319983</v>
      </c>
      <c r="P12" s="65">
        <v>121.67761202433998</v>
      </c>
      <c r="Q12" s="65"/>
      <c r="R12" s="65"/>
      <c r="S12" s="65"/>
      <c r="T12" s="65"/>
      <c r="U12" s="66"/>
      <c r="V12" s="67">
        <f t="shared" si="3"/>
        <v>121.67761202433998</v>
      </c>
      <c r="W12" s="67">
        <f t="shared" si="4"/>
        <v>0</v>
      </c>
      <c r="Y12" s="81"/>
      <c r="Z12" s="715">
        <v>20.327751410405657</v>
      </c>
      <c r="AA12" s="715">
        <v>51.194114090167147</v>
      </c>
      <c r="AB12" s="715">
        <v>66.380729276782333</v>
      </c>
      <c r="AC12" s="715">
        <v>87.296310965148564</v>
      </c>
      <c r="AD12" s="715">
        <v>123.9399209783238</v>
      </c>
      <c r="AE12" s="82"/>
      <c r="AF12" s="82"/>
      <c r="AG12" s="82"/>
      <c r="AH12" s="82"/>
      <c r="AI12" s="83"/>
      <c r="AJ12" s="67">
        <f xml:space="preserve"> AD12</f>
        <v>123.9399209783238</v>
      </c>
      <c r="AK12" s="71">
        <f t="shared" si="1"/>
        <v>0</v>
      </c>
      <c r="AM12" s="53">
        <f t="shared" si="2"/>
        <v>1.0185926475408744</v>
      </c>
      <c r="AN12" s="53" t="str">
        <f t="shared" si="2"/>
        <v/>
      </c>
      <c r="AP12" s="41" t="s">
        <v>3887</v>
      </c>
      <c r="AQ12" s="33"/>
      <c r="AS12" s="72" t="s">
        <v>3888</v>
      </c>
      <c r="AT12" s="51"/>
      <c r="AU12" s="72" t="s">
        <v>3889</v>
      </c>
      <c r="AV12" s="73" t="s">
        <v>3889</v>
      </c>
      <c r="AW12" s="73" t="s">
        <v>3889</v>
      </c>
      <c r="AX12" s="73" t="s">
        <v>3889</v>
      </c>
      <c r="AY12" s="73" t="s">
        <v>3889</v>
      </c>
      <c r="AZ12" s="73" t="s">
        <v>3889</v>
      </c>
      <c r="BA12" s="73" t="s">
        <v>3889</v>
      </c>
      <c r="BB12" s="73" t="s">
        <v>3889</v>
      </c>
      <c r="BC12" s="73" t="s">
        <v>3889</v>
      </c>
      <c r="BD12" s="73" t="s">
        <v>3889</v>
      </c>
      <c r="BE12" s="74" t="s">
        <v>3889</v>
      </c>
      <c r="BF12" s="75" t="s">
        <v>3890</v>
      </c>
      <c r="BG12" s="75" t="s">
        <v>3890</v>
      </c>
      <c r="BH12"/>
      <c r="BI12" s="84" t="s">
        <v>3891</v>
      </c>
      <c r="BJ12" s="85" t="s">
        <v>3891</v>
      </c>
      <c r="BK12" s="85" t="s">
        <v>3891</v>
      </c>
      <c r="BL12" s="85" t="s">
        <v>3891</v>
      </c>
      <c r="BM12" s="85" t="s">
        <v>3891</v>
      </c>
      <c r="BN12" s="85" t="s">
        <v>3891</v>
      </c>
      <c r="BO12" s="85" t="s">
        <v>3891</v>
      </c>
      <c r="BP12" s="85" t="s">
        <v>3891</v>
      </c>
      <c r="BQ12" s="85" t="s">
        <v>3891</v>
      </c>
      <c r="BR12" s="85" t="s">
        <v>3891</v>
      </c>
      <c r="BS12" s="86" t="s">
        <v>3891</v>
      </c>
      <c r="BT12" s="79" t="s">
        <v>3892</v>
      </c>
      <c r="BU12" s="79" t="s">
        <v>3892</v>
      </c>
      <c r="BV12"/>
      <c r="BW12" s="54" t="s">
        <v>3893</v>
      </c>
      <c r="BX12" s="54" t="s">
        <v>3893</v>
      </c>
    </row>
    <row r="13" spans="1:77" x14ac:dyDescent="0.2">
      <c r="AQ13" s="6" t="s">
        <v>393</v>
      </c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Y13" s="6" t="s">
        <v>394</v>
      </c>
    </row>
    <row r="14" spans="1:77" x14ac:dyDescent="0.2"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</row>
    <row r="15" spans="1:77" x14ac:dyDescent="0.2"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</row>
    <row r="16" spans="1:77" x14ac:dyDescent="0.2"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</row>
    <row r="17" spans="47:73" x14ac:dyDescent="0.2"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</row>
    <row r="18" spans="47:73" x14ac:dyDescent="0.2"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</row>
    <row r="19" spans="47:73" x14ac:dyDescent="0.2"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</row>
    <row r="20" spans="47:73" x14ac:dyDescent="0.2"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</row>
    <row r="21" spans="47:73" x14ac:dyDescent="0.2"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</row>
    <row r="22" spans="47:73" x14ac:dyDescent="0.2"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</row>
    <row r="23" spans="47:73" x14ac:dyDescent="0.2"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</row>
    <row r="24" spans="47:73" x14ac:dyDescent="0.2"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</row>
    <row r="25" spans="47:73" x14ac:dyDescent="0.2"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</row>
    <row r="26" spans="47:73" x14ac:dyDescent="0.2"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</row>
    <row r="27" spans="47:73" x14ac:dyDescent="0.2"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</row>
    <row r="28" spans="47:73" x14ac:dyDescent="0.2"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</row>
  </sheetData>
  <sheetProtection selectLockedCells="1"/>
  <mergeCells count="31">
    <mergeCell ref="B8:B12"/>
    <mergeCell ref="C8:C12"/>
    <mergeCell ref="BW5:BX5"/>
    <mergeCell ref="L6:P6"/>
    <mergeCell ref="Q6:U6"/>
    <mergeCell ref="Z6:AD6"/>
    <mergeCell ref="AE6:AI6"/>
    <mergeCell ref="AM6:AM7"/>
    <mergeCell ref="AN6:AN7"/>
    <mergeCell ref="AV6:AZ6"/>
    <mergeCell ref="BA6:BE6"/>
    <mergeCell ref="BJ6:BN6"/>
    <mergeCell ref="AJ5:AJ7"/>
    <mergeCell ref="AK5:AK7"/>
    <mergeCell ref="AM5:AN5"/>
    <mergeCell ref="AP5:AP7"/>
    <mergeCell ref="AU5:BE5"/>
    <mergeCell ref="BI5:BS5"/>
    <mergeCell ref="BO6:BS6"/>
    <mergeCell ref="H5:H7"/>
    <mergeCell ref="I5:I7"/>
    <mergeCell ref="K5:U5"/>
    <mergeCell ref="V5:V7"/>
    <mergeCell ref="W5:W7"/>
    <mergeCell ref="Y5:AI5"/>
    <mergeCell ref="G5:G7"/>
    <mergeCell ref="B5:B7"/>
    <mergeCell ref="C5:C7"/>
    <mergeCell ref="D5:D7"/>
    <mergeCell ref="E5:E7"/>
    <mergeCell ref="F5:F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339A4-0F27-422D-A2F2-40F26D06F801}">
  <dimension ref="A1:BQ23"/>
  <sheetViews>
    <sheetView zoomScale="85" zoomScaleNormal="85" workbookViewId="0"/>
  </sheetViews>
  <sheetFormatPr defaultRowHeight="14.25" x14ac:dyDescent="0.2"/>
  <cols>
    <col min="1" max="2" width="11.375" customWidth="1"/>
    <col min="3" max="3" width="23.625" customWidth="1"/>
    <col min="4" max="4" width="15.25" customWidth="1"/>
    <col min="5" max="5" width="31.75" customWidth="1"/>
    <col min="6" max="6" width="37.25" customWidth="1"/>
    <col min="7" max="7" width="15.375" customWidth="1"/>
    <col min="8" max="8" width="13.875" customWidth="1"/>
    <col min="9" max="9" width="14.875" customWidth="1"/>
    <col min="10" max="10" width="9" customWidth="1"/>
    <col min="11" max="11" width="11.125" customWidth="1"/>
    <col min="12" max="21" width="10" customWidth="1"/>
    <col min="22" max="22" width="15" customWidth="1"/>
    <col min="23" max="23" width="12.75" customWidth="1"/>
    <col min="25" max="25" width="14" customWidth="1"/>
    <col min="30" max="32" width="13.375" customWidth="1"/>
    <col min="33" max="33" width="12" customWidth="1"/>
    <col min="34" max="34" width="10.875" customWidth="1"/>
    <col min="35" max="35" width="11.875" customWidth="1"/>
    <col min="36" max="36" width="19.25" customWidth="1"/>
    <col min="37" max="37" width="16.375" customWidth="1"/>
    <col min="39" max="39" width="14.875" customWidth="1"/>
    <col min="40" max="40" width="14.75" customWidth="1"/>
    <col min="44" max="44" width="13.875" customWidth="1"/>
    <col min="50" max="50" width="11.125" customWidth="1"/>
    <col min="55" max="55" width="17.375" customWidth="1"/>
    <col min="56" max="56" width="15.25" customWidth="1"/>
    <col min="57" max="57" width="12.375" customWidth="1"/>
    <col min="68" max="68" width="13.25" customWidth="1"/>
    <col min="69" max="69" width="13.125" customWidth="1"/>
  </cols>
  <sheetData>
    <row r="1" spans="1:69" ht="18.75" x14ac:dyDescent="0.25">
      <c r="A1" s="1" t="str" cm="1">
        <f t="array" aca="1" ref="A1" ca="1" xml:space="preserve"> RIGHT(CELL("filename", A1), LEN(CELL("filename", A1)) - SEARCH("]", CELL("filename", A1)))</f>
        <v>TMS_DPB2_ADD</v>
      </c>
      <c r="B1" s="1"/>
      <c r="C1" s="1"/>
      <c r="D1" s="1"/>
      <c r="E1" s="1"/>
      <c r="F1" s="1"/>
      <c r="G1" s="1"/>
      <c r="H1" s="1"/>
      <c r="I1" s="1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O1" s="1"/>
      <c r="AQ1" s="1"/>
      <c r="AR1" s="1" t="s">
        <v>0</v>
      </c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</row>
    <row r="2" spans="1:69" ht="18.75" x14ac:dyDescent="0.25">
      <c r="A2" s="1" t="str">
        <f ca="1">LEFT(A1,3)</f>
        <v>TMS</v>
      </c>
      <c r="B2" s="1"/>
      <c r="C2" s="1"/>
      <c r="D2" s="1"/>
      <c r="E2" s="1"/>
      <c r="F2" s="1"/>
      <c r="G2" s="1"/>
      <c r="H2" s="1"/>
      <c r="I2" s="1"/>
      <c r="J2" s="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1:69" ht="19.5" x14ac:dyDescent="0.3">
      <c r="A3" s="4" t="s">
        <v>3848</v>
      </c>
      <c r="B3" s="4"/>
      <c r="C3" s="4"/>
      <c r="D3" s="4"/>
      <c r="E3" s="4"/>
      <c r="F3" s="4"/>
      <c r="G3" s="4"/>
      <c r="H3" s="4"/>
      <c r="I3" s="4"/>
      <c r="J3" s="5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</row>
    <row r="5" spans="1:69" ht="15.75" customHeight="1" x14ac:dyDescent="0.2">
      <c r="B5" s="780" t="s">
        <v>3</v>
      </c>
      <c r="C5" s="780" t="s">
        <v>4</v>
      </c>
      <c r="D5" s="780" t="s">
        <v>5</v>
      </c>
      <c r="E5" s="780" t="s">
        <v>398</v>
      </c>
      <c r="F5" s="780" t="s">
        <v>8</v>
      </c>
      <c r="G5" s="780" t="s">
        <v>9</v>
      </c>
      <c r="H5" s="870" t="s">
        <v>10</v>
      </c>
      <c r="I5" s="780" t="s">
        <v>1220</v>
      </c>
      <c r="J5" s="8"/>
      <c r="K5" s="870" t="s">
        <v>888</v>
      </c>
      <c r="L5" s="871"/>
      <c r="M5" s="871"/>
      <c r="N5" s="871"/>
      <c r="O5" s="871"/>
      <c r="P5" s="871"/>
      <c r="Q5" s="871"/>
      <c r="R5" s="871"/>
      <c r="S5" s="871"/>
      <c r="T5" s="871"/>
      <c r="U5" s="871"/>
      <c r="V5" s="780" t="s">
        <v>889</v>
      </c>
      <c r="W5" s="780" t="s">
        <v>890</v>
      </c>
      <c r="Y5" s="870" t="s">
        <v>891</v>
      </c>
      <c r="Z5" s="871"/>
      <c r="AA5" s="871"/>
      <c r="AB5" s="871"/>
      <c r="AC5" s="871"/>
      <c r="AD5" s="871"/>
      <c r="AE5" s="871"/>
      <c r="AF5" s="871"/>
      <c r="AG5" s="871"/>
      <c r="AH5" s="871"/>
      <c r="AI5" s="871"/>
      <c r="AJ5" s="780" t="s">
        <v>892</v>
      </c>
      <c r="AK5" s="780" t="s">
        <v>893</v>
      </c>
      <c r="AM5" s="780" t="s">
        <v>17</v>
      </c>
      <c r="AN5" s="780"/>
      <c r="AO5" s="9"/>
      <c r="AP5" s="780" t="s">
        <v>402</v>
      </c>
      <c r="AR5" s="780"/>
      <c r="AS5" s="780"/>
      <c r="AT5" s="780"/>
      <c r="AU5" s="780"/>
      <c r="AV5" s="780"/>
      <c r="AW5" s="780"/>
      <c r="AX5" s="780"/>
      <c r="AY5" s="780"/>
      <c r="AZ5" s="780"/>
      <c r="BA5" s="780"/>
      <c r="BB5" s="780"/>
      <c r="BC5" s="780" t="s">
        <v>889</v>
      </c>
      <c r="BD5" s="780" t="s">
        <v>893</v>
      </c>
      <c r="BE5" s="780"/>
      <c r="BF5" s="780"/>
      <c r="BG5" s="780"/>
      <c r="BH5" s="780"/>
      <c r="BI5" s="780"/>
      <c r="BJ5" s="780"/>
      <c r="BK5" s="780"/>
      <c r="BL5" s="780"/>
      <c r="BM5" s="780"/>
      <c r="BN5" s="780"/>
      <c r="BO5" s="780"/>
      <c r="BP5" s="780" t="s">
        <v>892</v>
      </c>
      <c r="BQ5" s="780" t="s">
        <v>893</v>
      </c>
    </row>
    <row r="6" spans="1:69" ht="15.75" x14ac:dyDescent="0.2">
      <c r="B6" s="780"/>
      <c r="C6" s="780"/>
      <c r="D6" s="780"/>
      <c r="E6" s="780"/>
      <c r="F6" s="780"/>
      <c r="G6" s="780"/>
      <c r="H6" s="870"/>
      <c r="I6" s="780"/>
      <c r="J6" s="8"/>
      <c r="K6" s="7" t="s">
        <v>404</v>
      </c>
      <c r="L6" s="780" t="s">
        <v>25</v>
      </c>
      <c r="M6" s="780"/>
      <c r="N6" s="780"/>
      <c r="O6" s="780"/>
      <c r="P6" s="780"/>
      <c r="Q6" s="780" t="s">
        <v>26</v>
      </c>
      <c r="R6" s="780"/>
      <c r="S6" s="780"/>
      <c r="T6" s="780"/>
      <c r="U6" s="870"/>
      <c r="V6" s="780"/>
      <c r="W6" s="780"/>
      <c r="Y6" s="7" t="s">
        <v>404</v>
      </c>
      <c r="Z6" s="780" t="s">
        <v>25</v>
      </c>
      <c r="AA6" s="780"/>
      <c r="AB6" s="780"/>
      <c r="AC6" s="780"/>
      <c r="AD6" s="780"/>
      <c r="AE6" s="780" t="s">
        <v>26</v>
      </c>
      <c r="AF6" s="780"/>
      <c r="AG6" s="780"/>
      <c r="AH6" s="780"/>
      <c r="AI6" s="870"/>
      <c r="AJ6" s="780"/>
      <c r="AK6" s="780"/>
      <c r="AM6" s="780" t="s">
        <v>895</v>
      </c>
      <c r="AN6" s="780" t="s">
        <v>896</v>
      </c>
      <c r="AO6" s="9"/>
      <c r="AP6" s="780"/>
      <c r="AR6" s="96" t="s">
        <v>24</v>
      </c>
      <c r="AS6" s="780" t="s">
        <v>25</v>
      </c>
      <c r="AT6" s="780"/>
      <c r="AU6" s="780"/>
      <c r="AV6" s="780"/>
      <c r="AW6" s="780"/>
      <c r="AX6" s="780" t="s">
        <v>26</v>
      </c>
      <c r="AY6" s="780"/>
      <c r="AZ6" s="780"/>
      <c r="BA6" s="780"/>
      <c r="BB6" s="780"/>
      <c r="BC6" s="780"/>
      <c r="BD6" s="780"/>
      <c r="BE6" s="96" t="s">
        <v>24</v>
      </c>
      <c r="BF6" s="780" t="s">
        <v>25</v>
      </c>
      <c r="BG6" s="780"/>
      <c r="BH6" s="780"/>
      <c r="BI6" s="780"/>
      <c r="BJ6" s="780"/>
      <c r="BK6" s="780" t="s">
        <v>26</v>
      </c>
      <c r="BL6" s="780"/>
      <c r="BM6" s="780"/>
      <c r="BN6" s="780"/>
      <c r="BO6" s="780"/>
      <c r="BP6" s="780"/>
      <c r="BQ6" s="780"/>
    </row>
    <row r="7" spans="1:69" ht="84.75" customHeight="1" x14ac:dyDescent="0.2">
      <c r="B7" s="780"/>
      <c r="C7" s="791"/>
      <c r="D7" s="780"/>
      <c r="E7" s="780"/>
      <c r="F7" s="780"/>
      <c r="G7" s="780"/>
      <c r="H7" s="870"/>
      <c r="I7" s="780"/>
      <c r="J7" s="8"/>
      <c r="K7" s="15" t="s">
        <v>33</v>
      </c>
      <c r="L7" s="15" t="s">
        <v>34</v>
      </c>
      <c r="M7" s="15" t="s">
        <v>35</v>
      </c>
      <c r="N7" s="15" t="s">
        <v>36</v>
      </c>
      <c r="O7" s="15" t="s">
        <v>37</v>
      </c>
      <c r="P7" s="15" t="s">
        <v>38</v>
      </c>
      <c r="Q7" s="17" t="s">
        <v>39</v>
      </c>
      <c r="R7" s="17" t="s">
        <v>40</v>
      </c>
      <c r="S7" s="17" t="s">
        <v>41</v>
      </c>
      <c r="T7" s="17" t="s">
        <v>42</v>
      </c>
      <c r="U7" s="58" t="s">
        <v>43</v>
      </c>
      <c r="V7" s="765"/>
      <c r="W7" s="765"/>
      <c r="Y7" s="15" t="s">
        <v>33</v>
      </c>
      <c r="Z7" s="15" t="s">
        <v>34</v>
      </c>
      <c r="AA7" s="15" t="s">
        <v>35</v>
      </c>
      <c r="AB7" s="15" t="s">
        <v>36</v>
      </c>
      <c r="AC7" s="15" t="s">
        <v>37</v>
      </c>
      <c r="AD7" s="15" t="s">
        <v>38</v>
      </c>
      <c r="AE7" s="15" t="s">
        <v>39</v>
      </c>
      <c r="AF7" s="15" t="s">
        <v>40</v>
      </c>
      <c r="AG7" s="15" t="s">
        <v>41</v>
      </c>
      <c r="AH7" s="15" t="s">
        <v>42</v>
      </c>
      <c r="AI7" s="16" t="s">
        <v>43</v>
      </c>
      <c r="AJ7" s="814"/>
      <c r="AK7" s="814"/>
      <c r="AM7" s="780"/>
      <c r="AN7" s="780"/>
      <c r="AO7" s="9"/>
      <c r="AP7" s="780"/>
      <c r="AR7" s="15" t="s">
        <v>33</v>
      </c>
      <c r="AS7" s="15" t="s">
        <v>34</v>
      </c>
      <c r="AT7" s="15" t="s">
        <v>35</v>
      </c>
      <c r="AU7" s="15" t="s">
        <v>36</v>
      </c>
      <c r="AV7" s="15" t="s">
        <v>37</v>
      </c>
      <c r="AW7" s="15" t="s">
        <v>38</v>
      </c>
      <c r="AX7" s="15" t="s">
        <v>39</v>
      </c>
      <c r="AY7" s="15" t="s">
        <v>40</v>
      </c>
      <c r="AZ7" s="15" t="s">
        <v>41</v>
      </c>
      <c r="BA7" s="15" t="s">
        <v>42</v>
      </c>
      <c r="BB7" s="15" t="s">
        <v>43</v>
      </c>
      <c r="BC7" s="819"/>
      <c r="BD7" s="819"/>
      <c r="BE7" s="15" t="s">
        <v>33</v>
      </c>
      <c r="BF7" s="15" t="s">
        <v>34</v>
      </c>
      <c r="BG7" s="15" t="s">
        <v>35</v>
      </c>
      <c r="BH7" s="15" t="s">
        <v>36</v>
      </c>
      <c r="BI7" s="15" t="s">
        <v>37</v>
      </c>
      <c r="BJ7" s="15" t="s">
        <v>38</v>
      </c>
      <c r="BK7" s="15" t="s">
        <v>39</v>
      </c>
      <c r="BL7" s="15" t="s">
        <v>40</v>
      </c>
      <c r="BM7" s="15" t="s">
        <v>41</v>
      </c>
      <c r="BN7" s="15" t="s">
        <v>42</v>
      </c>
      <c r="BO7" s="15" t="s">
        <v>43</v>
      </c>
      <c r="BP7" s="814"/>
      <c r="BQ7" s="814"/>
    </row>
    <row r="8" spans="1:69" s="42" customFormat="1" ht="28.5" customHeight="1" x14ac:dyDescent="0.2">
      <c r="B8" s="97"/>
      <c r="C8" s="784" t="s">
        <v>3818</v>
      </c>
      <c r="D8" s="98" t="s">
        <v>3819</v>
      </c>
      <c r="E8" s="61" t="s">
        <v>3820</v>
      </c>
      <c r="F8" s="62" t="s">
        <v>3894</v>
      </c>
      <c r="G8" s="63" t="s">
        <v>3850</v>
      </c>
      <c r="H8" s="63">
        <v>3</v>
      </c>
      <c r="I8" s="99"/>
      <c r="J8" s="38"/>
      <c r="K8" s="99"/>
      <c r="L8" s="65"/>
      <c r="M8" s="65"/>
      <c r="N8" s="65"/>
      <c r="O8" s="65"/>
      <c r="P8" s="100">
        <v>65.946209433479424</v>
      </c>
      <c r="Q8" s="65"/>
      <c r="R8" s="65"/>
      <c r="S8" s="65"/>
      <c r="T8" s="65"/>
      <c r="U8" s="66"/>
      <c r="V8" s="67">
        <f xml:space="preserve"> P8</f>
        <v>65.946209433479424</v>
      </c>
      <c r="W8" s="67">
        <f xml:space="preserve"> U8</f>
        <v>0</v>
      </c>
      <c r="Y8" s="101"/>
      <c r="Z8" s="689">
        <v>23.890784128772061</v>
      </c>
      <c r="AA8" s="689">
        <v>66.839480307575599</v>
      </c>
      <c r="AB8" s="689">
        <v>109.71948683168247</v>
      </c>
      <c r="AC8" s="689">
        <v>152.57155288943193</v>
      </c>
      <c r="AD8" s="689">
        <v>195.20278379119742</v>
      </c>
      <c r="AE8" s="102"/>
      <c r="AF8" s="102"/>
      <c r="AG8" s="102"/>
      <c r="AH8" s="102"/>
      <c r="AI8" s="103"/>
      <c r="AJ8" s="67">
        <f xml:space="preserve"> AD8</f>
        <v>195.20278379119742</v>
      </c>
      <c r="AK8" s="71">
        <f xml:space="preserve"> AI8</f>
        <v>0</v>
      </c>
      <c r="AM8" s="104">
        <f xml:space="preserve"> IFERROR(AJ8 / V8, "")</f>
        <v>2.9600303864030328</v>
      </c>
      <c r="AN8" s="104" t="str">
        <f xml:space="preserve"> IFERROR(AK8 / W8, "")</f>
        <v/>
      </c>
      <c r="AO8"/>
      <c r="AP8" s="41" t="s">
        <v>3851</v>
      </c>
      <c r="AR8"/>
      <c r="AS8"/>
      <c r="AT8"/>
      <c r="AU8"/>
      <c r="AV8"/>
      <c r="AW8"/>
      <c r="AX8"/>
      <c r="AY8"/>
      <c r="AZ8"/>
      <c r="BA8"/>
      <c r="BB8"/>
      <c r="BC8"/>
      <c r="BD8"/>
      <c r="BE8"/>
    </row>
    <row r="9" spans="1:69" ht="28.5" x14ac:dyDescent="0.2">
      <c r="B9" s="97"/>
      <c r="C9" s="784"/>
      <c r="D9" s="98" t="s">
        <v>3819</v>
      </c>
      <c r="E9" s="61" t="s">
        <v>3820</v>
      </c>
      <c r="F9" s="62" t="s">
        <v>3895</v>
      </c>
      <c r="G9" s="63" t="s">
        <v>3850</v>
      </c>
      <c r="H9" s="63">
        <v>3</v>
      </c>
      <c r="I9" s="99"/>
      <c r="K9" s="99"/>
      <c r="L9" s="65"/>
      <c r="M9" s="65"/>
      <c r="N9" s="65"/>
      <c r="O9" s="65"/>
      <c r="P9" s="100">
        <v>304.49945399284849</v>
      </c>
      <c r="Q9" s="65"/>
      <c r="R9" s="65"/>
      <c r="S9" s="65"/>
      <c r="T9" s="65"/>
      <c r="U9" s="66"/>
      <c r="V9" s="67">
        <f xml:space="preserve"> P9</f>
        <v>304.49945399284849</v>
      </c>
      <c r="W9" s="67">
        <f xml:space="preserve"> U9</f>
        <v>0</v>
      </c>
      <c r="X9" s="42"/>
      <c r="Y9" s="101"/>
      <c r="Z9" s="689">
        <v>74.356564576715286</v>
      </c>
      <c r="AA9" s="689">
        <v>158.04016643320927</v>
      </c>
      <c r="AB9" s="689">
        <v>260.73932787772026</v>
      </c>
      <c r="AC9" s="689">
        <v>337.15968863592229</v>
      </c>
      <c r="AD9" s="689">
        <v>420.85402351652499</v>
      </c>
      <c r="AE9" s="102"/>
      <c r="AF9" s="102"/>
      <c r="AG9" s="102"/>
      <c r="AH9" s="102"/>
      <c r="AI9" s="103"/>
      <c r="AJ9" s="67">
        <f xml:space="preserve"> AD9</f>
        <v>420.85402351652499</v>
      </c>
      <c r="AK9" s="71">
        <f xml:space="preserve"> AI9</f>
        <v>0</v>
      </c>
      <c r="AL9" s="42"/>
      <c r="AM9" s="104">
        <f xml:space="preserve"> IFERROR(AJ9 / V9, "")</f>
        <v>1.3821174980708151</v>
      </c>
      <c r="AN9" s="104" t="str">
        <f xml:space="preserve"> IFERROR(AK9 / W9, "")</f>
        <v/>
      </c>
      <c r="AP9" s="41" t="s">
        <v>3851</v>
      </c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</row>
    <row r="10" spans="1:69" x14ac:dyDescent="0.2"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</row>
    <row r="11" spans="1:69" x14ac:dyDescent="0.2"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</row>
    <row r="12" spans="1:69" x14ac:dyDescent="0.2"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</row>
    <row r="13" spans="1:69" x14ac:dyDescent="0.2"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</row>
    <row r="14" spans="1:69" x14ac:dyDescent="0.2"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</row>
    <row r="15" spans="1:69" x14ac:dyDescent="0.2"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</row>
    <row r="16" spans="1:69" x14ac:dyDescent="0.2"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</row>
    <row r="17" spans="44:69" x14ac:dyDescent="0.2"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</row>
    <row r="18" spans="44:69" x14ac:dyDescent="0.2"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</row>
    <row r="19" spans="44:69" x14ac:dyDescent="0.2"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</row>
    <row r="20" spans="44:69" x14ac:dyDescent="0.2"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</row>
    <row r="21" spans="44:69" x14ac:dyDescent="0.2"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</row>
    <row r="22" spans="44:69" x14ac:dyDescent="0.2"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</row>
    <row r="23" spans="44:69" x14ac:dyDescent="0.2"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</row>
  </sheetData>
  <mergeCells count="33">
    <mergeCell ref="BF6:BJ6"/>
    <mergeCell ref="BK6:BO6"/>
    <mergeCell ref="C8:C9"/>
    <mergeCell ref="BD5:BD7"/>
    <mergeCell ref="BE5:BO5"/>
    <mergeCell ref="H5:H7"/>
    <mergeCell ref="I5:I7"/>
    <mergeCell ref="K5:U5"/>
    <mergeCell ref="V5:V7"/>
    <mergeCell ref="W5:W7"/>
    <mergeCell ref="Y5:AI5"/>
    <mergeCell ref="G5:G7"/>
    <mergeCell ref="BP5:BP7"/>
    <mergeCell ref="BQ5:BQ7"/>
    <mergeCell ref="L6:P6"/>
    <mergeCell ref="Q6:U6"/>
    <mergeCell ref="Z6:AD6"/>
    <mergeCell ref="AE6:AI6"/>
    <mergeCell ref="AM6:AM7"/>
    <mergeCell ref="AN6:AN7"/>
    <mergeCell ref="AJ5:AJ7"/>
    <mergeCell ref="AK5:AK7"/>
    <mergeCell ref="AM5:AN5"/>
    <mergeCell ref="AP5:AP7"/>
    <mergeCell ref="AR5:BB5"/>
    <mergeCell ref="BC5:BC7"/>
    <mergeCell ref="AS6:AW6"/>
    <mergeCell ref="AX6:BB6"/>
    <mergeCell ref="B5:B7"/>
    <mergeCell ref="C5:C7"/>
    <mergeCell ref="D5:D7"/>
    <mergeCell ref="E5:E7"/>
    <mergeCell ref="F5:F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4DF02-054C-4C0E-AAE8-03F5AF49AF2C}">
  <dimension ref="A1:BX65"/>
  <sheetViews>
    <sheetView zoomScale="70" zoomScaleNormal="70" workbookViewId="0"/>
  </sheetViews>
  <sheetFormatPr defaultRowHeight="14.25" x14ac:dyDescent="0.2"/>
  <cols>
    <col min="2" max="2" width="15.125" customWidth="1"/>
    <col min="3" max="3" width="35.375" customWidth="1"/>
    <col min="4" max="5" width="17.75" customWidth="1"/>
    <col min="6" max="6" width="74" customWidth="1"/>
    <col min="7" max="7" width="91" customWidth="1"/>
    <col min="8" max="8" width="13.375" customWidth="1"/>
    <col min="9" max="9" width="14.875" customWidth="1"/>
    <col min="10" max="10" width="10" customWidth="1"/>
    <col min="11" max="11" width="14.375" customWidth="1"/>
    <col min="12" max="12" width="12" customWidth="1"/>
    <col min="13" max="13" width="14.125" customWidth="1"/>
    <col min="14" max="14" width="13" customWidth="1"/>
    <col min="15" max="15" width="13.375" customWidth="1"/>
    <col min="16" max="20" width="10" customWidth="1"/>
    <col min="21" max="22" width="22.125" customWidth="1"/>
    <col min="23" max="23" width="9.375" customWidth="1"/>
    <col min="24" max="28" width="11.5" customWidth="1"/>
    <col min="29" max="30" width="12.125" bestFit="1" customWidth="1"/>
    <col min="31" max="34" width="11.5" customWidth="1"/>
    <col min="35" max="35" width="21.375" customWidth="1"/>
    <col min="36" max="36" width="18.75" customWidth="1"/>
    <col min="37" max="37" width="8.5" customWidth="1"/>
    <col min="38" max="39" width="23.75" customWidth="1"/>
    <col min="40" max="40" width="16.125" customWidth="1"/>
    <col min="41" max="41" width="14.75" customWidth="1"/>
    <col min="42" max="42" width="9.25" customWidth="1"/>
    <col min="43" max="43" width="12.625" customWidth="1"/>
    <col min="45" max="45" width="1.25" customWidth="1"/>
    <col min="52" max="52" width="11.125" customWidth="1"/>
    <col min="57" max="57" width="19.125" customWidth="1"/>
    <col min="58" max="58" width="17.625" customWidth="1"/>
    <col min="59" max="59" width="2.25" style="56" customWidth="1"/>
    <col min="60" max="60" width="12.375" customWidth="1"/>
    <col min="71" max="71" width="19.125" customWidth="1"/>
    <col min="72" max="72" width="18.75" customWidth="1"/>
    <col min="73" max="73" width="1.125" customWidth="1"/>
    <col min="74" max="74" width="16.5" customWidth="1"/>
    <col min="75" max="75" width="17.625" customWidth="1"/>
  </cols>
  <sheetData>
    <row r="1" spans="1:75" ht="26.65" customHeight="1" x14ac:dyDescent="0.25">
      <c r="A1" s="1" t="s">
        <v>395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2"/>
      <c r="AL1" s="1"/>
      <c r="AM1" s="1"/>
      <c r="AN1" s="1"/>
      <c r="AO1" s="1"/>
      <c r="AP1" s="1"/>
      <c r="AQ1" s="1"/>
      <c r="AR1" s="1"/>
      <c r="AS1" s="1"/>
      <c r="AT1" s="1" t="s">
        <v>0</v>
      </c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3"/>
    </row>
    <row r="2" spans="1:75" ht="26.6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2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3"/>
    </row>
    <row r="3" spans="1:75" ht="26.65" customHeight="1" x14ac:dyDescent="0.3">
      <c r="A3" s="4" t="s">
        <v>396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5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105"/>
      <c r="BV3" s="105"/>
      <c r="BW3" s="105"/>
    </row>
    <row r="5" spans="1:75" ht="34.9" customHeight="1" x14ac:dyDescent="0.25">
      <c r="A5" s="6" t="s">
        <v>2</v>
      </c>
      <c r="B5" s="780" t="s">
        <v>3</v>
      </c>
      <c r="C5" s="780" t="s">
        <v>4</v>
      </c>
      <c r="D5" s="780" t="s">
        <v>5</v>
      </c>
      <c r="E5" s="780" t="s">
        <v>397</v>
      </c>
      <c r="F5" s="780" t="s">
        <v>398</v>
      </c>
      <c r="G5" s="780" t="s">
        <v>8</v>
      </c>
      <c r="H5" s="780" t="s">
        <v>9</v>
      </c>
      <c r="I5" s="780" t="s">
        <v>10</v>
      </c>
      <c r="J5" s="780" t="s">
        <v>399</v>
      </c>
      <c r="K5" s="780"/>
      <c r="L5" s="780"/>
      <c r="M5" s="780"/>
      <c r="N5" s="780"/>
      <c r="O5" s="780"/>
      <c r="P5" s="780"/>
      <c r="Q5" s="780"/>
      <c r="R5" s="780"/>
      <c r="S5" s="780"/>
      <c r="T5" s="780"/>
      <c r="U5" s="780" t="s">
        <v>12</v>
      </c>
      <c r="V5" s="780" t="s">
        <v>13</v>
      </c>
      <c r="W5" s="8"/>
      <c r="X5" s="780" t="s">
        <v>400</v>
      </c>
      <c r="Y5" s="780"/>
      <c r="Z5" s="780"/>
      <c r="AA5" s="780"/>
      <c r="AB5" s="780"/>
      <c r="AC5" s="780"/>
      <c r="AD5" s="780"/>
      <c r="AE5" s="780"/>
      <c r="AF5" s="780"/>
      <c r="AG5" s="780"/>
      <c r="AH5" s="780"/>
      <c r="AI5" s="780" t="s">
        <v>15</v>
      </c>
      <c r="AJ5" s="780" t="s">
        <v>16</v>
      </c>
      <c r="AK5" s="8"/>
      <c r="AL5" s="780" t="s">
        <v>401</v>
      </c>
      <c r="AM5" s="780"/>
      <c r="AN5" s="780"/>
      <c r="AO5" s="780"/>
      <c r="AP5" s="8"/>
      <c r="AQ5" s="780" t="s">
        <v>402</v>
      </c>
      <c r="AT5" s="777" t="s">
        <v>403</v>
      </c>
      <c r="AU5" s="777"/>
      <c r="AV5" s="777"/>
      <c r="AW5" s="777"/>
      <c r="AX5" s="777"/>
      <c r="AY5" s="777"/>
      <c r="AZ5" s="777"/>
      <c r="BA5" s="777"/>
      <c r="BB5" s="777"/>
      <c r="BC5" s="777"/>
      <c r="BD5" s="777"/>
      <c r="BE5" s="19" t="s">
        <v>19</v>
      </c>
      <c r="BF5" s="19" t="s">
        <v>20</v>
      </c>
      <c r="BG5" s="106"/>
      <c r="BH5" s="782" t="s">
        <v>400</v>
      </c>
      <c r="BI5" s="777"/>
      <c r="BJ5" s="777"/>
      <c r="BK5" s="777"/>
      <c r="BL5" s="777"/>
      <c r="BM5" s="777"/>
      <c r="BN5" s="777"/>
      <c r="BO5" s="777"/>
      <c r="BP5" s="777"/>
      <c r="BQ5" s="777"/>
      <c r="BR5" s="777"/>
      <c r="BS5" s="19" t="s">
        <v>21</v>
      </c>
      <c r="BT5" s="19" t="s">
        <v>22</v>
      </c>
      <c r="BV5" s="777" t="s">
        <v>401</v>
      </c>
      <c r="BW5" s="781"/>
    </row>
    <row r="6" spans="1:75" ht="34.9" customHeight="1" x14ac:dyDescent="0.25">
      <c r="A6" s="6"/>
      <c r="B6" s="780"/>
      <c r="C6" s="780"/>
      <c r="D6" s="780"/>
      <c r="E6" s="780"/>
      <c r="F6" s="780"/>
      <c r="G6" s="780"/>
      <c r="H6" s="780"/>
      <c r="I6" s="780"/>
      <c r="J6" s="7" t="s">
        <v>404</v>
      </c>
      <c r="K6" s="780" t="s">
        <v>25</v>
      </c>
      <c r="L6" s="780"/>
      <c r="M6" s="780"/>
      <c r="N6" s="780"/>
      <c r="O6" s="780"/>
      <c r="P6" s="780" t="s">
        <v>26</v>
      </c>
      <c r="Q6" s="780"/>
      <c r="R6" s="780"/>
      <c r="S6" s="780"/>
      <c r="T6" s="780"/>
      <c r="U6" s="780"/>
      <c r="V6" s="780"/>
      <c r="W6" s="8"/>
      <c r="X6" s="7" t="s">
        <v>404</v>
      </c>
      <c r="Y6" s="780" t="s">
        <v>25</v>
      </c>
      <c r="Z6" s="780"/>
      <c r="AA6" s="780"/>
      <c r="AB6" s="780"/>
      <c r="AC6" s="780"/>
      <c r="AD6" s="780" t="s">
        <v>26</v>
      </c>
      <c r="AE6" s="780"/>
      <c r="AF6" s="780"/>
      <c r="AG6" s="780"/>
      <c r="AH6" s="780"/>
      <c r="AI6" s="780"/>
      <c r="AJ6" s="780"/>
      <c r="AK6" s="8"/>
      <c r="AL6" s="780" t="s">
        <v>27</v>
      </c>
      <c r="AM6" s="780" t="s">
        <v>28</v>
      </c>
      <c r="AN6" s="780" t="s">
        <v>29</v>
      </c>
      <c r="AO6" s="780" t="s">
        <v>30</v>
      </c>
      <c r="AP6" s="8"/>
      <c r="AQ6" s="780"/>
      <c r="AT6" s="12" t="s">
        <v>24</v>
      </c>
      <c r="AU6" s="777" t="s">
        <v>25</v>
      </c>
      <c r="AV6" s="777"/>
      <c r="AW6" s="777"/>
      <c r="AX6" s="777"/>
      <c r="AY6" s="777"/>
      <c r="AZ6" s="777" t="s">
        <v>26</v>
      </c>
      <c r="BA6" s="777"/>
      <c r="BB6" s="777"/>
      <c r="BC6" s="777"/>
      <c r="BD6" s="777"/>
      <c r="BE6" s="19" t="s">
        <v>12</v>
      </c>
      <c r="BF6" s="19" t="s">
        <v>13</v>
      </c>
      <c r="BG6" s="106"/>
      <c r="BH6" s="12" t="s">
        <v>24</v>
      </c>
      <c r="BI6" s="747" t="s">
        <v>25</v>
      </c>
      <c r="BJ6" s="777"/>
      <c r="BK6" s="777"/>
      <c r="BL6" s="777"/>
      <c r="BM6" s="777"/>
      <c r="BN6" s="777" t="s">
        <v>26</v>
      </c>
      <c r="BO6" s="777"/>
      <c r="BP6" s="777"/>
      <c r="BQ6" s="777"/>
      <c r="BR6" s="777"/>
      <c r="BS6" s="19" t="s">
        <v>15</v>
      </c>
      <c r="BT6" s="19" t="s">
        <v>16</v>
      </c>
      <c r="BV6" s="12" t="s">
        <v>27</v>
      </c>
      <c r="BW6" s="12" t="s">
        <v>28</v>
      </c>
    </row>
    <row r="7" spans="1:75" ht="32.25" customHeight="1" x14ac:dyDescent="0.25">
      <c r="A7" s="6" t="s">
        <v>31</v>
      </c>
      <c r="B7" s="780"/>
      <c r="C7" s="780"/>
      <c r="D7" s="780"/>
      <c r="E7" s="780"/>
      <c r="F7" s="780"/>
      <c r="G7" s="780"/>
      <c r="H7" s="780"/>
      <c r="I7" s="780"/>
      <c r="J7" s="15" t="s">
        <v>33</v>
      </c>
      <c r="K7" s="15" t="s">
        <v>34</v>
      </c>
      <c r="L7" s="15" t="s">
        <v>35</v>
      </c>
      <c r="M7" s="15" t="s">
        <v>36</v>
      </c>
      <c r="N7" s="15" t="s">
        <v>37</v>
      </c>
      <c r="O7" s="15" t="s">
        <v>38</v>
      </c>
      <c r="P7" s="15" t="s">
        <v>39</v>
      </c>
      <c r="Q7" s="15" t="s">
        <v>40</v>
      </c>
      <c r="R7" s="15" t="s">
        <v>41</v>
      </c>
      <c r="S7" s="15" t="s">
        <v>42</v>
      </c>
      <c r="T7" s="15" t="s">
        <v>43</v>
      </c>
      <c r="U7" s="780"/>
      <c r="V7" s="780"/>
      <c r="W7" s="18"/>
      <c r="X7" s="15" t="s">
        <v>33</v>
      </c>
      <c r="Y7" s="15" t="s">
        <v>34</v>
      </c>
      <c r="Z7" s="15" t="s">
        <v>35</v>
      </c>
      <c r="AA7" s="15" t="s">
        <v>36</v>
      </c>
      <c r="AB7" s="15" t="s">
        <v>37</v>
      </c>
      <c r="AC7" s="15" t="s">
        <v>38</v>
      </c>
      <c r="AD7" s="15" t="s">
        <v>39</v>
      </c>
      <c r="AE7" s="15" t="s">
        <v>40</v>
      </c>
      <c r="AF7" s="15" t="s">
        <v>41</v>
      </c>
      <c r="AG7" s="15" t="s">
        <v>42</v>
      </c>
      <c r="AH7" s="15" t="s">
        <v>43</v>
      </c>
      <c r="AI7" s="780"/>
      <c r="AJ7" s="780"/>
      <c r="AK7" s="8"/>
      <c r="AL7" s="780"/>
      <c r="AM7" s="780"/>
      <c r="AN7" s="780"/>
      <c r="AO7" s="780"/>
      <c r="AP7" s="8"/>
      <c r="AQ7" s="780"/>
      <c r="AS7" s="6" t="s">
        <v>44</v>
      </c>
      <c r="AT7" s="19" t="s">
        <v>33</v>
      </c>
      <c r="AU7" s="19" t="s">
        <v>34</v>
      </c>
      <c r="AV7" s="19" t="s">
        <v>35</v>
      </c>
      <c r="AW7" s="19" t="s">
        <v>36</v>
      </c>
      <c r="AX7" s="19" t="s">
        <v>37</v>
      </c>
      <c r="AY7" s="19" t="s">
        <v>38</v>
      </c>
      <c r="AZ7" s="19" t="s">
        <v>39</v>
      </c>
      <c r="BA7" s="19" t="s">
        <v>40</v>
      </c>
      <c r="BB7" s="19" t="s">
        <v>41</v>
      </c>
      <c r="BC7" s="19" t="s">
        <v>42</v>
      </c>
      <c r="BD7" s="19" t="s">
        <v>43</v>
      </c>
      <c r="BE7" s="12" t="s">
        <v>38</v>
      </c>
      <c r="BF7" s="12" t="s">
        <v>43</v>
      </c>
      <c r="BG7" s="106"/>
      <c r="BH7" s="19" t="s">
        <v>33</v>
      </c>
      <c r="BI7" s="107" t="s">
        <v>34</v>
      </c>
      <c r="BJ7" s="19" t="s">
        <v>35</v>
      </c>
      <c r="BK7" s="19" t="s">
        <v>36</v>
      </c>
      <c r="BL7" s="19" t="s">
        <v>37</v>
      </c>
      <c r="BM7" s="19" t="s">
        <v>38</v>
      </c>
      <c r="BN7" s="19" t="s">
        <v>39</v>
      </c>
      <c r="BO7" s="19" t="s">
        <v>40</v>
      </c>
      <c r="BP7" s="19" t="s">
        <v>41</v>
      </c>
      <c r="BQ7" s="19" t="s">
        <v>42</v>
      </c>
      <c r="BR7" s="19" t="s">
        <v>43</v>
      </c>
      <c r="BS7" s="12" t="s">
        <v>38</v>
      </c>
      <c r="BT7" s="12" t="s">
        <v>43</v>
      </c>
      <c r="BV7" s="12" t="s">
        <v>38</v>
      </c>
      <c r="BW7" s="12" t="s">
        <v>43</v>
      </c>
    </row>
    <row r="8" spans="1:75" s="42" customFormat="1" ht="15.75" customHeight="1" x14ac:dyDescent="0.2">
      <c r="B8" s="60" t="str">
        <f>rngAcronym</f>
        <v>TMS</v>
      </c>
      <c r="C8" s="783" t="s">
        <v>405</v>
      </c>
      <c r="D8" s="60" t="s">
        <v>406</v>
      </c>
      <c r="E8" s="108">
        <f>IFERROR(INDEX('[1]PCD List'!$E$3:$O$41,MATCH(DPWW1!$D8,'[1]PCD List'!$D$3:$D$41,0),MATCH(DPWW1!$B8,'[1]PCD List'!$E$2:$O$2,0)),"")</f>
        <v>0</v>
      </c>
      <c r="F8" s="61" t="s">
        <v>407</v>
      </c>
      <c r="G8" s="109" t="s">
        <v>408</v>
      </c>
      <c r="H8" s="63" t="s">
        <v>68</v>
      </c>
      <c r="I8" s="63">
        <v>0</v>
      </c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71">
        <f t="shared" ref="U8:U64" si="0" xml:space="preserve"> O8</f>
        <v>0</v>
      </c>
      <c r="V8" s="71">
        <f t="shared" ref="V8:V64" si="1" xml:space="preserve"> T8</f>
        <v>0</v>
      </c>
      <c r="W8" s="110"/>
      <c r="X8" s="111"/>
      <c r="Y8" s="111"/>
      <c r="Z8" s="111"/>
      <c r="AA8" s="111"/>
      <c r="AB8" s="111"/>
      <c r="AC8" s="111"/>
      <c r="AD8" s="111"/>
      <c r="AE8" s="111"/>
      <c r="AF8" s="111"/>
      <c r="AG8" s="111"/>
      <c r="AH8" s="111"/>
      <c r="AI8" s="71">
        <f t="shared" ref="AI8:AI64" si="2" xml:space="preserve"> AC8</f>
        <v>0</v>
      </c>
      <c r="AJ8" s="71">
        <f t="shared" ref="AJ8:AJ64" si="3" xml:space="preserve"> AH8</f>
        <v>0</v>
      </c>
      <c r="AK8" s="110"/>
      <c r="AL8" s="53" t="str">
        <f t="shared" ref="AL8:AM23" si="4" xml:space="preserve"> IFERROR(AI8 /U8, "")</f>
        <v/>
      </c>
      <c r="AM8" s="53" t="str">
        <f t="shared" si="4"/>
        <v/>
      </c>
      <c r="AN8" s="65"/>
      <c r="AO8" s="65"/>
      <c r="AP8" s="112"/>
      <c r="AQ8" s="113" t="s">
        <v>409</v>
      </c>
      <c r="AT8" s="73" t="s">
        <v>410</v>
      </c>
      <c r="AU8" s="73" t="s">
        <v>410</v>
      </c>
      <c r="AV8" s="73" t="s">
        <v>410</v>
      </c>
      <c r="AW8" s="73" t="s">
        <v>410</v>
      </c>
      <c r="AX8" s="73" t="s">
        <v>410</v>
      </c>
      <c r="AY8" s="73" t="s">
        <v>410</v>
      </c>
      <c r="AZ8" s="73" t="s">
        <v>410</v>
      </c>
      <c r="BA8" s="73" t="s">
        <v>410</v>
      </c>
      <c r="BB8" s="73" t="s">
        <v>410</v>
      </c>
      <c r="BC8" s="73" t="s">
        <v>410</v>
      </c>
      <c r="BD8" s="73" t="s">
        <v>410</v>
      </c>
      <c r="BE8" s="79" t="s">
        <v>411</v>
      </c>
      <c r="BF8" s="114" t="s">
        <v>411</v>
      </c>
      <c r="BG8" s="115"/>
      <c r="BH8" s="116" t="s">
        <v>412</v>
      </c>
      <c r="BI8" s="73" t="s">
        <v>412</v>
      </c>
      <c r="BJ8" s="73" t="s">
        <v>412</v>
      </c>
      <c r="BK8" s="73" t="s">
        <v>412</v>
      </c>
      <c r="BL8" s="73" t="s">
        <v>412</v>
      </c>
      <c r="BM8" s="73" t="s">
        <v>412</v>
      </c>
      <c r="BN8" s="73" t="s">
        <v>412</v>
      </c>
      <c r="BO8" s="73" t="s">
        <v>412</v>
      </c>
      <c r="BP8" s="73" t="s">
        <v>412</v>
      </c>
      <c r="BQ8" s="73" t="s">
        <v>412</v>
      </c>
      <c r="BR8" s="73" t="s">
        <v>412</v>
      </c>
      <c r="BS8" s="79" t="s">
        <v>413</v>
      </c>
      <c r="BT8" s="114" t="s">
        <v>413</v>
      </c>
      <c r="BU8" s="115"/>
      <c r="BV8" s="117" t="s">
        <v>414</v>
      </c>
      <c r="BW8" s="54" t="s">
        <v>414</v>
      </c>
    </row>
    <row r="9" spans="1:75" s="42" customFormat="1" ht="15" x14ac:dyDescent="0.2">
      <c r="B9" s="60" t="str">
        <f t="shared" ref="B9:B64" si="5">$B$8</f>
        <v>TMS</v>
      </c>
      <c r="C9" s="783"/>
      <c r="D9" s="60" t="s">
        <v>406</v>
      </c>
      <c r="E9" s="108">
        <f>IFERROR(INDEX('[1]PCD List'!$E$3:$O$41,MATCH(DPWW1!$D9,'[1]PCD List'!$D$3:$D$41,0),MATCH(DPWW1!$B9,'[1]PCD List'!$E$2:$O$2,0)),"")</f>
        <v>0</v>
      </c>
      <c r="F9" s="61" t="s">
        <v>407</v>
      </c>
      <c r="G9" s="62" t="s">
        <v>415</v>
      </c>
      <c r="H9" s="63" t="s">
        <v>68</v>
      </c>
      <c r="I9" s="63">
        <v>0</v>
      </c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71">
        <f t="shared" si="0"/>
        <v>0</v>
      </c>
      <c r="V9" s="71">
        <f t="shared" si="1"/>
        <v>0</v>
      </c>
      <c r="W9" s="110"/>
      <c r="X9" s="111"/>
      <c r="Y9" s="111"/>
      <c r="Z9" s="111"/>
      <c r="AA9" s="111"/>
      <c r="AB9" s="111"/>
      <c r="AC9" s="111"/>
      <c r="AD9" s="111"/>
      <c r="AE9" s="111"/>
      <c r="AF9" s="111"/>
      <c r="AG9" s="111"/>
      <c r="AH9" s="111"/>
      <c r="AI9" s="71">
        <f t="shared" si="2"/>
        <v>0</v>
      </c>
      <c r="AJ9" s="71">
        <f t="shared" si="3"/>
        <v>0</v>
      </c>
      <c r="AK9" s="110"/>
      <c r="AL9" s="53" t="str">
        <f t="shared" si="4"/>
        <v/>
      </c>
      <c r="AM9" s="53" t="str">
        <f t="shared" si="4"/>
        <v/>
      </c>
      <c r="AN9" s="65"/>
      <c r="AO9" s="65"/>
      <c r="AP9" s="112"/>
      <c r="AQ9" s="113" t="s">
        <v>416</v>
      </c>
      <c r="AT9" s="73" t="s">
        <v>417</v>
      </c>
      <c r="AU9" s="73" t="s">
        <v>417</v>
      </c>
      <c r="AV9" s="73" t="s">
        <v>417</v>
      </c>
      <c r="AW9" s="73" t="s">
        <v>417</v>
      </c>
      <c r="AX9" s="73" t="s">
        <v>417</v>
      </c>
      <c r="AY9" s="73" t="s">
        <v>417</v>
      </c>
      <c r="AZ9" s="73" t="s">
        <v>417</v>
      </c>
      <c r="BA9" s="73" t="s">
        <v>417</v>
      </c>
      <c r="BB9" s="73" t="s">
        <v>417</v>
      </c>
      <c r="BC9" s="73" t="s">
        <v>417</v>
      </c>
      <c r="BD9" s="73" t="s">
        <v>417</v>
      </c>
      <c r="BE9" s="79" t="s">
        <v>418</v>
      </c>
      <c r="BF9" s="114" t="s">
        <v>418</v>
      </c>
      <c r="BG9" s="115"/>
      <c r="BH9" s="116" t="s">
        <v>419</v>
      </c>
      <c r="BI9" s="73" t="s">
        <v>419</v>
      </c>
      <c r="BJ9" s="73" t="s">
        <v>419</v>
      </c>
      <c r="BK9" s="73" t="s">
        <v>419</v>
      </c>
      <c r="BL9" s="73" t="s">
        <v>419</v>
      </c>
      <c r="BM9" s="73" t="s">
        <v>419</v>
      </c>
      <c r="BN9" s="73" t="s">
        <v>419</v>
      </c>
      <c r="BO9" s="73" t="s">
        <v>419</v>
      </c>
      <c r="BP9" s="73" t="s">
        <v>419</v>
      </c>
      <c r="BQ9" s="73" t="s">
        <v>419</v>
      </c>
      <c r="BR9" s="73" t="s">
        <v>419</v>
      </c>
      <c r="BS9" s="79" t="s">
        <v>420</v>
      </c>
      <c r="BT9" s="114" t="s">
        <v>420</v>
      </c>
      <c r="BU9" s="115"/>
      <c r="BV9" s="117" t="s">
        <v>421</v>
      </c>
      <c r="BW9" s="54" t="s">
        <v>421</v>
      </c>
    </row>
    <row r="10" spans="1:75" s="42" customFormat="1" ht="13.9" customHeight="1" x14ac:dyDescent="0.2">
      <c r="B10" s="60" t="str">
        <f t="shared" si="5"/>
        <v>TMS</v>
      </c>
      <c r="C10" s="783"/>
      <c r="D10" s="60" t="s">
        <v>422</v>
      </c>
      <c r="E10" s="108">
        <f>IFERROR(INDEX('[1]PCD List'!$E$3:$O$41,MATCH(DPWW1!$D10,'[1]PCD List'!$D$3:$D$41,0),MATCH(DPWW1!$B10,'[1]PCD List'!$E$2:$O$2,0)),"")</f>
        <v>0</v>
      </c>
      <c r="F10" s="61" t="s">
        <v>423</v>
      </c>
      <c r="G10" s="62" t="s">
        <v>423</v>
      </c>
      <c r="H10" s="63" t="s">
        <v>68</v>
      </c>
      <c r="I10" s="63">
        <v>0</v>
      </c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71">
        <f t="shared" si="0"/>
        <v>0</v>
      </c>
      <c r="V10" s="71">
        <f t="shared" si="1"/>
        <v>0</v>
      </c>
      <c r="W10" s="110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71">
        <f t="shared" si="2"/>
        <v>0</v>
      </c>
      <c r="AJ10" s="71">
        <f t="shared" si="3"/>
        <v>0</v>
      </c>
      <c r="AK10" s="110"/>
      <c r="AL10" s="53" t="str">
        <f t="shared" si="4"/>
        <v/>
      </c>
      <c r="AM10" s="53" t="str">
        <f t="shared" si="4"/>
        <v/>
      </c>
      <c r="AN10" s="65"/>
      <c r="AO10" s="65"/>
      <c r="AP10" s="112"/>
      <c r="AQ10" s="113" t="s">
        <v>424</v>
      </c>
      <c r="AT10" s="73" t="s">
        <v>425</v>
      </c>
      <c r="AU10" s="73" t="s">
        <v>425</v>
      </c>
      <c r="AV10" s="73" t="s">
        <v>425</v>
      </c>
      <c r="AW10" s="73" t="s">
        <v>425</v>
      </c>
      <c r="AX10" s="73" t="s">
        <v>425</v>
      </c>
      <c r="AY10" s="73" t="s">
        <v>425</v>
      </c>
      <c r="AZ10" s="73" t="s">
        <v>425</v>
      </c>
      <c r="BA10" s="73" t="s">
        <v>425</v>
      </c>
      <c r="BB10" s="73" t="s">
        <v>425</v>
      </c>
      <c r="BC10" s="73" t="s">
        <v>425</v>
      </c>
      <c r="BD10" s="73" t="s">
        <v>425</v>
      </c>
      <c r="BE10" s="79" t="s">
        <v>426</v>
      </c>
      <c r="BF10" s="114" t="s">
        <v>426</v>
      </c>
      <c r="BG10" s="115"/>
      <c r="BH10" s="116" t="s">
        <v>427</v>
      </c>
      <c r="BI10" s="73" t="s">
        <v>427</v>
      </c>
      <c r="BJ10" s="73" t="s">
        <v>427</v>
      </c>
      <c r="BK10" s="73" t="s">
        <v>427</v>
      </c>
      <c r="BL10" s="73" t="s">
        <v>427</v>
      </c>
      <c r="BM10" s="73" t="s">
        <v>427</v>
      </c>
      <c r="BN10" s="73" t="s">
        <v>427</v>
      </c>
      <c r="BO10" s="73" t="s">
        <v>427</v>
      </c>
      <c r="BP10" s="73" t="s">
        <v>427</v>
      </c>
      <c r="BQ10" s="73" t="s">
        <v>427</v>
      </c>
      <c r="BR10" s="73" t="s">
        <v>427</v>
      </c>
      <c r="BS10" s="79" t="s">
        <v>428</v>
      </c>
      <c r="BT10" s="114" t="s">
        <v>428</v>
      </c>
      <c r="BU10" s="115"/>
      <c r="BV10" s="117" t="s">
        <v>429</v>
      </c>
      <c r="BW10" s="54" t="s">
        <v>429</v>
      </c>
    </row>
    <row r="11" spans="1:75" s="42" customFormat="1" ht="15" x14ac:dyDescent="0.2">
      <c r="B11" s="60" t="str">
        <f t="shared" si="5"/>
        <v>TMS</v>
      </c>
      <c r="C11" s="783"/>
      <c r="D11" s="60" t="s">
        <v>430</v>
      </c>
      <c r="E11" s="108" t="str">
        <f>IFERROR(INDEX('[1]PCD List'!$E$3:$O$41,MATCH(DPWW1!$D11,'[1]PCD List'!$D$3:$D$41,0),MATCH(DPWW1!$B11,'[1]PCD List'!$E$2:$O$2,0)),"")</f>
        <v>Y</v>
      </c>
      <c r="F11" s="61" t="s">
        <v>431</v>
      </c>
      <c r="G11" s="62" t="s">
        <v>432</v>
      </c>
      <c r="H11" s="63" t="s">
        <v>68</v>
      </c>
      <c r="I11" s="63">
        <v>0</v>
      </c>
      <c r="J11" s="65"/>
      <c r="K11" s="118">
        <v>0</v>
      </c>
      <c r="L11" s="118">
        <v>26</v>
      </c>
      <c r="M11" s="118">
        <v>26</v>
      </c>
      <c r="N11" s="118">
        <v>26</v>
      </c>
      <c r="O11" s="65">
        <v>26</v>
      </c>
      <c r="P11" s="65"/>
      <c r="Q11" s="65"/>
      <c r="R11" s="65"/>
      <c r="S11" s="65"/>
      <c r="T11" s="65"/>
      <c r="U11" s="71">
        <f t="shared" si="0"/>
        <v>26</v>
      </c>
      <c r="V11" s="71">
        <f t="shared" si="1"/>
        <v>0</v>
      </c>
      <c r="W11" s="110"/>
      <c r="X11" s="111">
        <v>0</v>
      </c>
      <c r="Y11" s="111">
        <v>0</v>
      </c>
      <c r="Z11" s="111">
        <v>0</v>
      </c>
      <c r="AA11" s="111">
        <v>0</v>
      </c>
      <c r="AB11" s="111">
        <v>0</v>
      </c>
      <c r="AC11" s="111">
        <v>0</v>
      </c>
      <c r="AD11" s="111">
        <v>0</v>
      </c>
      <c r="AE11" s="111">
        <v>0</v>
      </c>
      <c r="AF11" s="111">
        <v>0</v>
      </c>
      <c r="AG11" s="111">
        <v>10</v>
      </c>
      <c r="AH11" s="111">
        <v>10</v>
      </c>
      <c r="AI11" s="71">
        <f t="shared" si="2"/>
        <v>0</v>
      </c>
      <c r="AJ11" s="71">
        <f t="shared" si="3"/>
        <v>10</v>
      </c>
      <c r="AK11" s="110"/>
      <c r="AL11" s="53">
        <f t="shared" si="4"/>
        <v>0</v>
      </c>
      <c r="AM11" s="53" t="str">
        <f t="shared" si="4"/>
        <v/>
      </c>
      <c r="AN11" s="65"/>
      <c r="AO11" s="65" t="s">
        <v>433</v>
      </c>
      <c r="AP11" s="112"/>
      <c r="AQ11" s="113" t="s">
        <v>434</v>
      </c>
      <c r="AT11" s="73" t="s">
        <v>435</v>
      </c>
      <c r="AU11" s="73" t="s">
        <v>435</v>
      </c>
      <c r="AV11" s="73" t="s">
        <v>435</v>
      </c>
      <c r="AW11" s="73" t="s">
        <v>435</v>
      </c>
      <c r="AX11" s="73" t="s">
        <v>435</v>
      </c>
      <c r="AY11" s="73" t="s">
        <v>435</v>
      </c>
      <c r="AZ11" s="73" t="s">
        <v>435</v>
      </c>
      <c r="BA11" s="73" t="s">
        <v>435</v>
      </c>
      <c r="BB11" s="73" t="s">
        <v>435</v>
      </c>
      <c r="BC11" s="73" t="s">
        <v>435</v>
      </c>
      <c r="BD11" s="73" t="s">
        <v>435</v>
      </c>
      <c r="BE11" s="79" t="s">
        <v>436</v>
      </c>
      <c r="BF11" s="114" t="s">
        <v>436</v>
      </c>
      <c r="BG11" s="115"/>
      <c r="BH11" s="116" t="s">
        <v>437</v>
      </c>
      <c r="BI11" s="73" t="s">
        <v>437</v>
      </c>
      <c r="BJ11" s="73" t="s">
        <v>437</v>
      </c>
      <c r="BK11" s="73" t="s">
        <v>437</v>
      </c>
      <c r="BL11" s="73" t="s">
        <v>437</v>
      </c>
      <c r="BM11" s="73" t="s">
        <v>437</v>
      </c>
      <c r="BN11" s="73" t="s">
        <v>437</v>
      </c>
      <c r="BO11" s="73" t="s">
        <v>437</v>
      </c>
      <c r="BP11" s="73" t="s">
        <v>437</v>
      </c>
      <c r="BQ11" s="73" t="s">
        <v>437</v>
      </c>
      <c r="BR11" s="73" t="s">
        <v>437</v>
      </c>
      <c r="BS11" s="79" t="s">
        <v>438</v>
      </c>
      <c r="BT11" s="114" t="s">
        <v>438</v>
      </c>
      <c r="BU11" s="115"/>
      <c r="BV11" s="117" t="s">
        <v>439</v>
      </c>
      <c r="BW11" s="54" t="s">
        <v>439</v>
      </c>
    </row>
    <row r="12" spans="1:75" s="42" customFormat="1" ht="13.9" customHeight="1" x14ac:dyDescent="0.2">
      <c r="B12" s="60" t="str">
        <f t="shared" si="5"/>
        <v>TMS</v>
      </c>
      <c r="C12" s="783"/>
      <c r="D12" s="60" t="s">
        <v>430</v>
      </c>
      <c r="E12" s="108" t="str">
        <f>IFERROR(INDEX('[1]PCD List'!$E$3:$O$41,MATCH(DPWW1!$D12,'[1]PCD List'!$D$3:$D$41,0),MATCH(DPWW1!$B12,'[1]PCD List'!$E$2:$O$2,0)),"")</f>
        <v>Y</v>
      </c>
      <c r="F12" s="61" t="s">
        <v>431</v>
      </c>
      <c r="G12" s="62" t="s">
        <v>440</v>
      </c>
      <c r="H12" s="63" t="s">
        <v>68</v>
      </c>
      <c r="I12" s="63">
        <v>0</v>
      </c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71">
        <f t="shared" si="0"/>
        <v>0</v>
      </c>
      <c r="V12" s="71">
        <f t="shared" si="1"/>
        <v>0</v>
      </c>
      <c r="W12" s="110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71">
        <f t="shared" si="2"/>
        <v>0</v>
      </c>
      <c r="AJ12" s="71">
        <f t="shared" si="3"/>
        <v>0</v>
      </c>
      <c r="AK12" s="110"/>
      <c r="AL12" s="53" t="str">
        <f t="shared" si="4"/>
        <v/>
      </c>
      <c r="AM12" s="53" t="str">
        <f t="shared" si="4"/>
        <v/>
      </c>
      <c r="AN12" s="65"/>
      <c r="AO12" s="65"/>
      <c r="AP12" s="112"/>
      <c r="AQ12" s="113" t="s">
        <v>441</v>
      </c>
      <c r="AT12" s="73" t="s">
        <v>442</v>
      </c>
      <c r="AU12" s="73" t="s">
        <v>442</v>
      </c>
      <c r="AV12" s="73" t="s">
        <v>442</v>
      </c>
      <c r="AW12" s="73" t="s">
        <v>442</v>
      </c>
      <c r="AX12" s="73" t="s">
        <v>442</v>
      </c>
      <c r="AY12" s="73" t="s">
        <v>442</v>
      </c>
      <c r="AZ12" s="73" t="s">
        <v>442</v>
      </c>
      <c r="BA12" s="73" t="s">
        <v>442</v>
      </c>
      <c r="BB12" s="73" t="s">
        <v>442</v>
      </c>
      <c r="BC12" s="73" t="s">
        <v>442</v>
      </c>
      <c r="BD12" s="73" t="s">
        <v>442</v>
      </c>
      <c r="BE12" s="79" t="s">
        <v>443</v>
      </c>
      <c r="BF12" s="114" t="s">
        <v>443</v>
      </c>
      <c r="BG12" s="115"/>
      <c r="BH12" s="116" t="s">
        <v>444</v>
      </c>
      <c r="BI12" s="73" t="s">
        <v>444</v>
      </c>
      <c r="BJ12" s="73" t="s">
        <v>444</v>
      </c>
      <c r="BK12" s="73" t="s">
        <v>444</v>
      </c>
      <c r="BL12" s="73" t="s">
        <v>444</v>
      </c>
      <c r="BM12" s="73" t="s">
        <v>444</v>
      </c>
      <c r="BN12" s="73" t="s">
        <v>444</v>
      </c>
      <c r="BO12" s="73" t="s">
        <v>444</v>
      </c>
      <c r="BP12" s="73" t="s">
        <v>444</v>
      </c>
      <c r="BQ12" s="73" t="s">
        <v>444</v>
      </c>
      <c r="BR12" s="73" t="s">
        <v>444</v>
      </c>
      <c r="BS12" s="79" t="s">
        <v>445</v>
      </c>
      <c r="BT12" s="114" t="s">
        <v>445</v>
      </c>
      <c r="BU12" s="115"/>
      <c r="BV12" s="117" t="s">
        <v>446</v>
      </c>
      <c r="BW12" s="54" t="s">
        <v>446</v>
      </c>
    </row>
    <row r="13" spans="1:75" s="42" customFormat="1" ht="15" x14ac:dyDescent="0.2">
      <c r="B13" s="60" t="str">
        <f t="shared" si="5"/>
        <v>TMS</v>
      </c>
      <c r="C13" s="783"/>
      <c r="D13" s="60" t="s">
        <v>430</v>
      </c>
      <c r="E13" s="108" t="str">
        <f>IFERROR(INDEX('[1]PCD List'!$E$3:$O$41,MATCH(DPWW1!$D13,'[1]PCD List'!$D$3:$D$41,0),MATCH(DPWW1!$B13,'[1]PCD List'!$E$2:$O$2,0)),"")</f>
        <v>Y</v>
      </c>
      <c r="F13" s="61" t="s">
        <v>431</v>
      </c>
      <c r="G13" s="62" t="s">
        <v>447</v>
      </c>
      <c r="H13" s="63" t="s">
        <v>68</v>
      </c>
      <c r="I13" s="63">
        <v>0</v>
      </c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71">
        <f t="shared" si="0"/>
        <v>0</v>
      </c>
      <c r="V13" s="71">
        <f t="shared" si="1"/>
        <v>0</v>
      </c>
      <c r="W13" s="110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71">
        <f t="shared" si="2"/>
        <v>0</v>
      </c>
      <c r="AJ13" s="71">
        <f t="shared" si="3"/>
        <v>0</v>
      </c>
      <c r="AK13" s="110"/>
      <c r="AL13" s="53" t="str">
        <f t="shared" si="4"/>
        <v/>
      </c>
      <c r="AM13" s="53" t="str">
        <f t="shared" si="4"/>
        <v/>
      </c>
      <c r="AN13" s="65"/>
      <c r="AO13" s="65"/>
      <c r="AP13" s="112"/>
      <c r="AQ13" s="113" t="s">
        <v>448</v>
      </c>
      <c r="AT13" s="73" t="s">
        <v>449</v>
      </c>
      <c r="AU13" s="73" t="s">
        <v>449</v>
      </c>
      <c r="AV13" s="73" t="s">
        <v>449</v>
      </c>
      <c r="AW13" s="73" t="s">
        <v>449</v>
      </c>
      <c r="AX13" s="73" t="s">
        <v>449</v>
      </c>
      <c r="AY13" s="73" t="s">
        <v>449</v>
      </c>
      <c r="AZ13" s="73" t="s">
        <v>449</v>
      </c>
      <c r="BA13" s="73" t="s">
        <v>449</v>
      </c>
      <c r="BB13" s="73" t="s">
        <v>449</v>
      </c>
      <c r="BC13" s="73" t="s">
        <v>449</v>
      </c>
      <c r="BD13" s="73" t="s">
        <v>449</v>
      </c>
      <c r="BE13" s="79" t="s">
        <v>450</v>
      </c>
      <c r="BF13" s="114" t="s">
        <v>450</v>
      </c>
      <c r="BG13" s="115"/>
      <c r="BH13" s="116" t="s">
        <v>451</v>
      </c>
      <c r="BI13" s="73" t="s">
        <v>451</v>
      </c>
      <c r="BJ13" s="73" t="s">
        <v>451</v>
      </c>
      <c r="BK13" s="73" t="s">
        <v>451</v>
      </c>
      <c r="BL13" s="73" t="s">
        <v>451</v>
      </c>
      <c r="BM13" s="73" t="s">
        <v>451</v>
      </c>
      <c r="BN13" s="73" t="s">
        <v>451</v>
      </c>
      <c r="BO13" s="73" t="s">
        <v>451</v>
      </c>
      <c r="BP13" s="73" t="s">
        <v>451</v>
      </c>
      <c r="BQ13" s="73" t="s">
        <v>451</v>
      </c>
      <c r="BR13" s="73" t="s">
        <v>451</v>
      </c>
      <c r="BS13" s="79" t="s">
        <v>452</v>
      </c>
      <c r="BT13" s="114" t="s">
        <v>452</v>
      </c>
      <c r="BU13" s="115"/>
      <c r="BV13" s="117" t="s">
        <v>453</v>
      </c>
      <c r="BW13" s="54" t="s">
        <v>453</v>
      </c>
    </row>
    <row r="14" spans="1:75" s="42" customFormat="1" ht="13.9" customHeight="1" x14ac:dyDescent="0.2">
      <c r="B14" s="60" t="str">
        <f t="shared" si="5"/>
        <v>TMS</v>
      </c>
      <c r="C14" s="783"/>
      <c r="D14" s="60" t="s">
        <v>430</v>
      </c>
      <c r="E14" s="108" t="str">
        <f>IFERROR(INDEX('[1]PCD List'!$E$3:$O$41,MATCH(DPWW1!$D14,'[1]PCD List'!$D$3:$D$41,0),MATCH(DPWW1!$B14,'[1]PCD List'!$E$2:$O$2,0)),"")</f>
        <v>Y</v>
      </c>
      <c r="F14" s="61" t="s">
        <v>431</v>
      </c>
      <c r="G14" s="62" t="s">
        <v>454</v>
      </c>
      <c r="H14" s="63" t="s">
        <v>68</v>
      </c>
      <c r="I14" s="63">
        <v>0</v>
      </c>
      <c r="J14" s="65"/>
      <c r="K14" s="118" cm="1">
        <f t="array" ref="K14">INDEX( [1]F_Inputs_CWW20!$AA$8:$AG$3125,MATCH(DPWW1!$B14&amp;DPWW1!$G14,[1]F_Inputs_CWW20!$A$8:$A$3125&amp;[1]F_Inputs_CWW20!$P$8:$P$3125,0),MATCH(DPWW1!K$7, [1]F_Inputs_CWW20!$AA$4:$AG$4,0)) * $O14</f>
        <v>0</v>
      </c>
      <c r="L14" s="707" cm="1">
        <f t="array" ref="L14">INDEX( [1]F_Inputs_CWW20!$AA$8:$AG$3125,MATCH(DPWW1!$B14&amp;DPWW1!$G14,[1]F_Inputs_CWW20!$A$8:$A$3125&amp;[1]F_Inputs_CWW20!$P$8:$P$3125,0),MATCH(DPWW1!L$7, [1]F_Inputs_CWW20!$AA$4:$AG$4,0)) * $O14</f>
        <v>17.185185185185183</v>
      </c>
      <c r="M14" s="707" cm="1">
        <f t="array" ref="M14">INDEX( [1]F_Inputs_CWW20!$AA$8:$AG$3125,MATCH(DPWW1!$B14&amp;DPWW1!$G14,[1]F_Inputs_CWW20!$A$8:$A$3125&amp;[1]F_Inputs_CWW20!$P$8:$P$3125,0),MATCH(DPWW1!M$7, [1]F_Inputs_CWW20!$AA$4:$AG$4,0)) * $O14</f>
        <v>17.185185185185183</v>
      </c>
      <c r="N14" s="707" cm="1">
        <f t="array" ref="N14">INDEX( [1]F_Inputs_CWW20!$AA$8:$AG$3125,MATCH(DPWW1!$B14&amp;DPWW1!$G14,[1]F_Inputs_CWW20!$A$8:$A$3125&amp;[1]F_Inputs_CWW20!$P$8:$P$3125,0),MATCH(DPWW1!N$7, [1]F_Inputs_CWW20!$AA$4:$AG$4,0)) * $O14</f>
        <v>17.185185185185183</v>
      </c>
      <c r="O14" s="65">
        <v>22</v>
      </c>
      <c r="P14" s="65"/>
      <c r="Q14" s="65"/>
      <c r="R14" s="65"/>
      <c r="S14" s="65"/>
      <c r="T14" s="65"/>
      <c r="U14" s="71">
        <f t="shared" si="0"/>
        <v>22</v>
      </c>
      <c r="V14" s="71">
        <f t="shared" si="1"/>
        <v>0</v>
      </c>
      <c r="W14" s="110"/>
      <c r="X14" s="111">
        <v>0</v>
      </c>
      <c r="Y14" s="111">
        <v>0</v>
      </c>
      <c r="Z14" s="111">
        <v>0</v>
      </c>
      <c r="AA14" s="111">
        <v>0</v>
      </c>
      <c r="AB14" s="111">
        <v>0</v>
      </c>
      <c r="AC14" s="111">
        <v>0</v>
      </c>
      <c r="AD14" s="111">
        <v>0</v>
      </c>
      <c r="AE14" s="111">
        <v>0</v>
      </c>
      <c r="AF14" s="111">
        <v>0</v>
      </c>
      <c r="AG14" s="111">
        <v>38</v>
      </c>
      <c r="AH14" s="111">
        <v>38</v>
      </c>
      <c r="AI14" s="71">
        <f t="shared" si="2"/>
        <v>0</v>
      </c>
      <c r="AJ14" s="71">
        <f t="shared" si="3"/>
        <v>38</v>
      </c>
      <c r="AK14" s="110"/>
      <c r="AL14" s="53">
        <f t="shared" si="4"/>
        <v>0</v>
      </c>
      <c r="AM14" s="53" t="str">
        <f t="shared" si="4"/>
        <v/>
      </c>
      <c r="AN14" s="65"/>
      <c r="AO14" s="65" t="s">
        <v>433</v>
      </c>
      <c r="AP14" s="112"/>
      <c r="AQ14" s="113" t="s">
        <v>455</v>
      </c>
      <c r="AT14" s="73" t="s">
        <v>456</v>
      </c>
      <c r="AU14" s="73" t="s">
        <v>456</v>
      </c>
      <c r="AV14" s="73" t="s">
        <v>456</v>
      </c>
      <c r="AW14" s="73" t="s">
        <v>456</v>
      </c>
      <c r="AX14" s="73" t="s">
        <v>456</v>
      </c>
      <c r="AY14" s="73" t="s">
        <v>456</v>
      </c>
      <c r="AZ14" s="73" t="s">
        <v>456</v>
      </c>
      <c r="BA14" s="73" t="s">
        <v>456</v>
      </c>
      <c r="BB14" s="73" t="s">
        <v>456</v>
      </c>
      <c r="BC14" s="73" t="s">
        <v>456</v>
      </c>
      <c r="BD14" s="73" t="s">
        <v>456</v>
      </c>
      <c r="BE14" s="79" t="s">
        <v>457</v>
      </c>
      <c r="BF14" s="114" t="s">
        <v>457</v>
      </c>
      <c r="BG14" s="115"/>
      <c r="BH14" s="116" t="s">
        <v>458</v>
      </c>
      <c r="BI14" s="73" t="s">
        <v>458</v>
      </c>
      <c r="BJ14" s="73" t="s">
        <v>458</v>
      </c>
      <c r="BK14" s="73" t="s">
        <v>458</v>
      </c>
      <c r="BL14" s="73" t="s">
        <v>458</v>
      </c>
      <c r="BM14" s="73" t="s">
        <v>458</v>
      </c>
      <c r="BN14" s="73" t="s">
        <v>458</v>
      </c>
      <c r="BO14" s="73" t="s">
        <v>458</v>
      </c>
      <c r="BP14" s="73" t="s">
        <v>458</v>
      </c>
      <c r="BQ14" s="73" t="s">
        <v>458</v>
      </c>
      <c r="BR14" s="73" t="s">
        <v>458</v>
      </c>
      <c r="BS14" s="79" t="s">
        <v>459</v>
      </c>
      <c r="BT14" s="114" t="s">
        <v>459</v>
      </c>
      <c r="BU14" s="115"/>
      <c r="BV14" s="117" t="s">
        <v>460</v>
      </c>
      <c r="BW14" s="54" t="s">
        <v>460</v>
      </c>
    </row>
    <row r="15" spans="1:75" s="42" customFormat="1" ht="15" x14ac:dyDescent="0.2">
      <c r="B15" s="60" t="str">
        <f t="shared" si="5"/>
        <v>TMS</v>
      </c>
      <c r="C15" s="783"/>
      <c r="D15" s="60" t="s">
        <v>430</v>
      </c>
      <c r="E15" s="108" t="str">
        <f>IFERROR(INDEX('[1]PCD List'!$E$3:$O$41,MATCH(DPWW1!$D15,'[1]PCD List'!$D$3:$D$41,0),MATCH(DPWW1!$B15,'[1]PCD List'!$E$2:$O$2,0)),"")</f>
        <v>Y</v>
      </c>
      <c r="F15" s="61" t="s">
        <v>431</v>
      </c>
      <c r="G15" s="62" t="s">
        <v>461</v>
      </c>
      <c r="H15" s="63" t="s">
        <v>68</v>
      </c>
      <c r="I15" s="63">
        <v>0</v>
      </c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71">
        <f t="shared" si="0"/>
        <v>0</v>
      </c>
      <c r="V15" s="71">
        <f t="shared" si="1"/>
        <v>0</v>
      </c>
      <c r="W15" s="110"/>
      <c r="X15" s="111"/>
      <c r="Y15" s="111"/>
      <c r="Z15" s="111"/>
      <c r="AA15" s="111"/>
      <c r="AB15" s="111"/>
      <c r="AC15" s="111"/>
      <c r="AD15" s="111"/>
      <c r="AE15" s="111"/>
      <c r="AF15" s="111"/>
      <c r="AG15" s="111"/>
      <c r="AH15" s="111"/>
      <c r="AI15" s="71">
        <f t="shared" si="2"/>
        <v>0</v>
      </c>
      <c r="AJ15" s="71">
        <f t="shared" si="3"/>
        <v>0</v>
      </c>
      <c r="AK15" s="110"/>
      <c r="AL15" s="53" t="str">
        <f t="shared" si="4"/>
        <v/>
      </c>
      <c r="AM15" s="53" t="str">
        <f t="shared" si="4"/>
        <v/>
      </c>
      <c r="AN15" s="65"/>
      <c r="AO15" s="65"/>
      <c r="AP15" s="112"/>
      <c r="AQ15" s="113" t="s">
        <v>462</v>
      </c>
      <c r="AT15" s="73" t="s">
        <v>463</v>
      </c>
      <c r="AU15" s="73" t="s">
        <v>463</v>
      </c>
      <c r="AV15" s="73" t="s">
        <v>463</v>
      </c>
      <c r="AW15" s="73" t="s">
        <v>463</v>
      </c>
      <c r="AX15" s="73" t="s">
        <v>463</v>
      </c>
      <c r="AY15" s="73" t="s">
        <v>463</v>
      </c>
      <c r="AZ15" s="73" t="s">
        <v>463</v>
      </c>
      <c r="BA15" s="73" t="s">
        <v>463</v>
      </c>
      <c r="BB15" s="73" t="s">
        <v>463</v>
      </c>
      <c r="BC15" s="73" t="s">
        <v>463</v>
      </c>
      <c r="BD15" s="73" t="s">
        <v>463</v>
      </c>
      <c r="BE15" s="79" t="s">
        <v>464</v>
      </c>
      <c r="BF15" s="114" t="s">
        <v>464</v>
      </c>
      <c r="BG15" s="115"/>
      <c r="BH15" s="116" t="s">
        <v>465</v>
      </c>
      <c r="BI15" s="73" t="s">
        <v>465</v>
      </c>
      <c r="BJ15" s="73" t="s">
        <v>465</v>
      </c>
      <c r="BK15" s="73" t="s">
        <v>465</v>
      </c>
      <c r="BL15" s="73" t="s">
        <v>465</v>
      </c>
      <c r="BM15" s="73" t="s">
        <v>465</v>
      </c>
      <c r="BN15" s="73" t="s">
        <v>465</v>
      </c>
      <c r="BO15" s="73" t="s">
        <v>465</v>
      </c>
      <c r="BP15" s="73" t="s">
        <v>465</v>
      </c>
      <c r="BQ15" s="73" t="s">
        <v>465</v>
      </c>
      <c r="BR15" s="73" t="s">
        <v>465</v>
      </c>
      <c r="BS15" s="79" t="s">
        <v>466</v>
      </c>
      <c r="BT15" s="114" t="s">
        <v>466</v>
      </c>
      <c r="BU15" s="115"/>
      <c r="BV15" s="117" t="s">
        <v>467</v>
      </c>
      <c r="BW15" s="54" t="s">
        <v>467</v>
      </c>
    </row>
    <row r="16" spans="1:75" s="42" customFormat="1" ht="13.9" customHeight="1" x14ac:dyDescent="0.2">
      <c r="B16" s="60" t="str">
        <f t="shared" si="5"/>
        <v>TMS</v>
      </c>
      <c r="C16" s="783" t="s">
        <v>468</v>
      </c>
      <c r="D16" s="60" t="s">
        <v>469</v>
      </c>
      <c r="E16" s="108" t="str">
        <f>IFERROR(INDEX('[1]PCD List'!$E$3:$O$41,MATCH(DPWW1!$D16,'[1]PCD List'!$D$3:$D$41,0),MATCH(DPWW1!$B16,'[1]PCD List'!$E$2:$O$2,0)),"")</f>
        <v>Y</v>
      </c>
      <c r="F16" s="62" t="s">
        <v>470</v>
      </c>
      <c r="G16" s="62" t="s">
        <v>471</v>
      </c>
      <c r="H16" s="63" t="s">
        <v>68</v>
      </c>
      <c r="I16" s="63">
        <v>0</v>
      </c>
      <c r="J16" s="65"/>
      <c r="K16" s="119">
        <v>0</v>
      </c>
      <c r="L16" s="119">
        <v>0</v>
      </c>
      <c r="M16" s="119">
        <v>0</v>
      </c>
      <c r="N16" s="119">
        <v>3</v>
      </c>
      <c r="O16" s="65">
        <v>6</v>
      </c>
      <c r="P16" s="65"/>
      <c r="Q16" s="65"/>
      <c r="R16" s="65"/>
      <c r="S16" s="65"/>
      <c r="T16" s="65"/>
      <c r="U16" s="71">
        <f t="shared" si="0"/>
        <v>6</v>
      </c>
      <c r="V16" s="71">
        <f t="shared" si="1"/>
        <v>0</v>
      </c>
      <c r="W16" s="110"/>
      <c r="X16" s="111">
        <v>0</v>
      </c>
      <c r="Y16" s="111">
        <v>0</v>
      </c>
      <c r="Z16" s="111">
        <v>0</v>
      </c>
      <c r="AA16" s="111">
        <v>1</v>
      </c>
      <c r="AB16" s="111">
        <v>2</v>
      </c>
      <c r="AC16" s="111">
        <v>2</v>
      </c>
      <c r="AD16" s="111">
        <v>3</v>
      </c>
      <c r="AE16" s="111">
        <v>3</v>
      </c>
      <c r="AF16" s="111">
        <v>6</v>
      </c>
      <c r="AG16" s="111">
        <v>6</v>
      </c>
      <c r="AH16" s="111">
        <v>6</v>
      </c>
      <c r="AI16" s="71">
        <f t="shared" si="2"/>
        <v>2</v>
      </c>
      <c r="AJ16" s="71">
        <f t="shared" si="3"/>
        <v>6</v>
      </c>
      <c r="AK16" s="110"/>
      <c r="AL16" s="53">
        <f t="shared" si="4"/>
        <v>0.33333333333333331</v>
      </c>
      <c r="AM16" s="53" t="str">
        <f t="shared" si="4"/>
        <v/>
      </c>
      <c r="AN16" s="65"/>
      <c r="AO16" s="65" t="s">
        <v>433</v>
      </c>
      <c r="AP16" s="112"/>
      <c r="AQ16" s="113" t="s">
        <v>472</v>
      </c>
      <c r="AT16" s="73" t="s">
        <v>473</v>
      </c>
      <c r="AU16" s="73" t="s">
        <v>473</v>
      </c>
      <c r="AV16" s="73" t="s">
        <v>473</v>
      </c>
      <c r="AW16" s="73" t="s">
        <v>473</v>
      </c>
      <c r="AX16" s="73" t="s">
        <v>473</v>
      </c>
      <c r="AY16" s="73" t="s">
        <v>473</v>
      </c>
      <c r="AZ16" s="73" t="s">
        <v>473</v>
      </c>
      <c r="BA16" s="73" t="s">
        <v>473</v>
      </c>
      <c r="BB16" s="73" t="s">
        <v>473</v>
      </c>
      <c r="BC16" s="73" t="s">
        <v>473</v>
      </c>
      <c r="BD16" s="73" t="s">
        <v>473</v>
      </c>
      <c r="BE16" s="79" t="s">
        <v>474</v>
      </c>
      <c r="BF16" s="114" t="s">
        <v>474</v>
      </c>
      <c r="BG16" s="115"/>
      <c r="BH16" s="116" t="s">
        <v>475</v>
      </c>
      <c r="BI16" s="73" t="s">
        <v>475</v>
      </c>
      <c r="BJ16" s="73" t="s">
        <v>475</v>
      </c>
      <c r="BK16" s="73" t="s">
        <v>475</v>
      </c>
      <c r="BL16" s="73" t="s">
        <v>475</v>
      </c>
      <c r="BM16" s="73" t="s">
        <v>475</v>
      </c>
      <c r="BN16" s="73" t="s">
        <v>475</v>
      </c>
      <c r="BO16" s="73" t="s">
        <v>475</v>
      </c>
      <c r="BP16" s="73" t="s">
        <v>475</v>
      </c>
      <c r="BQ16" s="73" t="s">
        <v>475</v>
      </c>
      <c r="BR16" s="73" t="s">
        <v>475</v>
      </c>
      <c r="BS16" s="79" t="s">
        <v>476</v>
      </c>
      <c r="BT16" s="114" t="s">
        <v>476</v>
      </c>
      <c r="BU16" s="115"/>
      <c r="BV16" s="117" t="s">
        <v>477</v>
      </c>
      <c r="BW16" s="54" t="s">
        <v>477</v>
      </c>
    </row>
    <row r="17" spans="2:75" s="42" customFormat="1" ht="15" x14ac:dyDescent="0.2">
      <c r="B17" s="60" t="str">
        <f t="shared" si="5"/>
        <v>TMS</v>
      </c>
      <c r="C17" s="783"/>
      <c r="D17" s="60" t="s">
        <v>469</v>
      </c>
      <c r="E17" s="108" t="str">
        <f>IFERROR(INDEX('[1]PCD List'!$E$3:$O$41,MATCH(DPWW1!$D17,'[1]PCD List'!$D$3:$D$41,0),MATCH(DPWW1!$B17,'[1]PCD List'!$E$2:$O$2,0)),"")</f>
        <v>Y</v>
      </c>
      <c r="F17" s="62" t="s">
        <v>470</v>
      </c>
      <c r="G17" s="62" t="s">
        <v>478</v>
      </c>
      <c r="H17" s="63" t="s">
        <v>49</v>
      </c>
      <c r="I17" s="63">
        <v>0</v>
      </c>
      <c r="J17" s="65"/>
      <c r="K17" s="119">
        <v>0</v>
      </c>
      <c r="L17" s="119">
        <v>0</v>
      </c>
      <c r="M17" s="119">
        <v>0</v>
      </c>
      <c r="N17" s="119">
        <v>2.83</v>
      </c>
      <c r="O17" s="65">
        <v>7.931</v>
      </c>
      <c r="P17" s="65"/>
      <c r="Q17" s="65"/>
      <c r="R17" s="65"/>
      <c r="S17" s="65"/>
      <c r="T17" s="65"/>
      <c r="U17" s="71">
        <f t="shared" si="0"/>
        <v>7.931</v>
      </c>
      <c r="V17" s="71">
        <f t="shared" si="1"/>
        <v>0</v>
      </c>
      <c r="W17" s="110"/>
      <c r="X17" s="111">
        <v>0</v>
      </c>
      <c r="Y17" s="111">
        <v>0</v>
      </c>
      <c r="Z17" s="111">
        <v>0</v>
      </c>
      <c r="AA17" s="692">
        <v>1.1100000000000001</v>
      </c>
      <c r="AB17" s="692">
        <v>2.3609999999999998</v>
      </c>
      <c r="AC17" s="692">
        <v>2.3609999999999998</v>
      </c>
      <c r="AD17" s="692">
        <v>2.8299999999999996</v>
      </c>
      <c r="AE17" s="692">
        <v>2.8299999999999996</v>
      </c>
      <c r="AF17" s="692">
        <v>7.9309999999999992</v>
      </c>
      <c r="AG17" s="692">
        <v>7.9309999999999992</v>
      </c>
      <c r="AH17" s="692">
        <v>7.9309999999999992</v>
      </c>
      <c r="AI17" s="705">
        <f t="shared" si="2"/>
        <v>2.3609999999999998</v>
      </c>
      <c r="AJ17" s="705">
        <f t="shared" si="3"/>
        <v>7.9309999999999992</v>
      </c>
      <c r="AK17" s="110"/>
      <c r="AL17" s="53">
        <f t="shared" si="4"/>
        <v>0.29769259866347242</v>
      </c>
      <c r="AM17" s="53" t="str">
        <f t="shared" si="4"/>
        <v/>
      </c>
      <c r="AN17" s="65"/>
      <c r="AO17" s="65" t="s">
        <v>433</v>
      </c>
      <c r="AP17" s="112"/>
      <c r="AQ17" s="113" t="s">
        <v>479</v>
      </c>
      <c r="AT17" s="73" t="s">
        <v>480</v>
      </c>
      <c r="AU17" s="73" t="s">
        <v>480</v>
      </c>
      <c r="AV17" s="73" t="s">
        <v>480</v>
      </c>
      <c r="AW17" s="73" t="s">
        <v>480</v>
      </c>
      <c r="AX17" s="73" t="s">
        <v>480</v>
      </c>
      <c r="AY17" s="73" t="s">
        <v>480</v>
      </c>
      <c r="AZ17" s="73" t="s">
        <v>480</v>
      </c>
      <c r="BA17" s="73" t="s">
        <v>480</v>
      </c>
      <c r="BB17" s="73" t="s">
        <v>480</v>
      </c>
      <c r="BC17" s="73" t="s">
        <v>480</v>
      </c>
      <c r="BD17" s="73" t="s">
        <v>480</v>
      </c>
      <c r="BE17" s="79" t="s">
        <v>481</v>
      </c>
      <c r="BF17" s="114" t="s">
        <v>481</v>
      </c>
      <c r="BG17" s="115"/>
      <c r="BH17" s="116" t="s">
        <v>482</v>
      </c>
      <c r="BI17" s="73" t="s">
        <v>482</v>
      </c>
      <c r="BJ17" s="73" t="s">
        <v>482</v>
      </c>
      <c r="BK17" s="73" t="s">
        <v>482</v>
      </c>
      <c r="BL17" s="73" t="s">
        <v>482</v>
      </c>
      <c r="BM17" s="73" t="s">
        <v>482</v>
      </c>
      <c r="BN17" s="73" t="s">
        <v>482</v>
      </c>
      <c r="BO17" s="73" t="s">
        <v>482</v>
      </c>
      <c r="BP17" s="73" t="s">
        <v>482</v>
      </c>
      <c r="BQ17" s="73" t="s">
        <v>482</v>
      </c>
      <c r="BR17" s="73" t="s">
        <v>482</v>
      </c>
      <c r="BS17" s="79" t="s">
        <v>483</v>
      </c>
      <c r="BT17" s="114" t="s">
        <v>483</v>
      </c>
      <c r="BU17" s="115"/>
      <c r="BV17" s="117" t="s">
        <v>484</v>
      </c>
      <c r="BW17" s="54" t="s">
        <v>484</v>
      </c>
    </row>
    <row r="18" spans="2:75" s="42" customFormat="1" ht="13.9" customHeight="1" x14ac:dyDescent="0.2">
      <c r="B18" s="60" t="str">
        <f t="shared" si="5"/>
        <v>TMS</v>
      </c>
      <c r="C18" s="783"/>
      <c r="D18" s="60" t="s">
        <v>485</v>
      </c>
      <c r="E18" s="108">
        <f>IFERROR(INDEX('[1]PCD List'!$E$3:$O$41,MATCH(DPWW1!$D18,'[1]PCD List'!$D$3:$D$41,0),MATCH(DPWW1!$B18,'[1]PCD List'!$E$2:$O$2,0)),"")</f>
        <v>0</v>
      </c>
      <c r="F18" s="62" t="s">
        <v>486</v>
      </c>
      <c r="G18" s="109" t="s">
        <v>487</v>
      </c>
      <c r="H18" s="63" t="s">
        <v>68</v>
      </c>
      <c r="I18" s="63">
        <v>0</v>
      </c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71">
        <f t="shared" si="0"/>
        <v>0</v>
      </c>
      <c r="V18" s="71">
        <f t="shared" si="1"/>
        <v>0</v>
      </c>
      <c r="W18" s="110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71">
        <f t="shared" si="2"/>
        <v>0</v>
      </c>
      <c r="AJ18" s="71">
        <f t="shared" si="3"/>
        <v>0</v>
      </c>
      <c r="AK18" s="110"/>
      <c r="AL18" s="53" t="str">
        <f t="shared" si="4"/>
        <v/>
      </c>
      <c r="AM18" s="53" t="str">
        <f t="shared" si="4"/>
        <v/>
      </c>
      <c r="AN18" s="65"/>
      <c r="AO18" s="65"/>
      <c r="AP18" s="112"/>
      <c r="AQ18" s="113" t="s">
        <v>488</v>
      </c>
      <c r="AT18" s="73" t="s">
        <v>489</v>
      </c>
      <c r="AU18" s="73" t="s">
        <v>489</v>
      </c>
      <c r="AV18" s="73" t="s">
        <v>489</v>
      </c>
      <c r="AW18" s="73" t="s">
        <v>489</v>
      </c>
      <c r="AX18" s="73" t="s">
        <v>489</v>
      </c>
      <c r="AY18" s="73" t="s">
        <v>489</v>
      </c>
      <c r="AZ18" s="73" t="s">
        <v>489</v>
      </c>
      <c r="BA18" s="73" t="s">
        <v>489</v>
      </c>
      <c r="BB18" s="73" t="s">
        <v>489</v>
      </c>
      <c r="BC18" s="73" t="s">
        <v>489</v>
      </c>
      <c r="BD18" s="73" t="s">
        <v>489</v>
      </c>
      <c r="BE18" s="79" t="s">
        <v>490</v>
      </c>
      <c r="BF18" s="114" t="s">
        <v>490</v>
      </c>
      <c r="BG18" s="115"/>
      <c r="BH18" s="116" t="s">
        <v>491</v>
      </c>
      <c r="BI18" s="73" t="s">
        <v>491</v>
      </c>
      <c r="BJ18" s="73" t="s">
        <v>491</v>
      </c>
      <c r="BK18" s="73" t="s">
        <v>491</v>
      </c>
      <c r="BL18" s="73" t="s">
        <v>491</v>
      </c>
      <c r="BM18" s="73" t="s">
        <v>491</v>
      </c>
      <c r="BN18" s="73" t="s">
        <v>491</v>
      </c>
      <c r="BO18" s="73" t="s">
        <v>491</v>
      </c>
      <c r="BP18" s="73" t="s">
        <v>491</v>
      </c>
      <c r="BQ18" s="73" t="s">
        <v>491</v>
      </c>
      <c r="BR18" s="73" t="s">
        <v>491</v>
      </c>
      <c r="BS18" s="79" t="s">
        <v>492</v>
      </c>
      <c r="BT18" s="114" t="s">
        <v>492</v>
      </c>
      <c r="BU18" s="115"/>
      <c r="BV18" s="117" t="s">
        <v>493</v>
      </c>
      <c r="BW18" s="54" t="s">
        <v>493</v>
      </c>
    </row>
    <row r="19" spans="2:75" s="42" customFormat="1" ht="15" customHeight="1" x14ac:dyDescent="0.2">
      <c r="B19" s="60" t="str">
        <f t="shared" si="5"/>
        <v>TMS</v>
      </c>
      <c r="C19" s="784" t="s">
        <v>494</v>
      </c>
      <c r="D19" s="60" t="s">
        <v>495</v>
      </c>
      <c r="E19" s="108" t="str">
        <f>IFERROR(INDEX('[1]PCD List'!$E$3:$O$41,MATCH(DPWW1!$D19,'[1]PCD List'!$D$3:$D$41,0),MATCH(DPWW1!$B19,'[1]PCD List'!$E$2:$O$2,0)),"")</f>
        <v>Y</v>
      </c>
      <c r="F19" s="62" t="s">
        <v>496</v>
      </c>
      <c r="G19" s="109" t="s">
        <v>497</v>
      </c>
      <c r="H19" s="63" t="s">
        <v>68</v>
      </c>
      <c r="I19" s="63">
        <v>0</v>
      </c>
      <c r="J19" s="65"/>
      <c r="K19" s="119">
        <v>0</v>
      </c>
      <c r="L19" s="119">
        <v>0</v>
      </c>
      <c r="M19" s="119">
        <v>0</v>
      </c>
      <c r="N19" s="119">
        <v>0</v>
      </c>
      <c r="O19" s="65">
        <v>7</v>
      </c>
      <c r="P19" s="65"/>
      <c r="Q19" s="65"/>
      <c r="R19" s="65"/>
      <c r="S19" s="65"/>
      <c r="T19" s="65"/>
      <c r="U19" s="71">
        <f t="shared" si="0"/>
        <v>7</v>
      </c>
      <c r="V19" s="71">
        <f t="shared" si="1"/>
        <v>0</v>
      </c>
      <c r="W19" s="110"/>
      <c r="X19" s="111">
        <v>0</v>
      </c>
      <c r="Y19" s="111">
        <v>0</v>
      </c>
      <c r="Z19" s="111">
        <v>0</v>
      </c>
      <c r="AA19" s="111">
        <v>0</v>
      </c>
      <c r="AB19" s="111">
        <v>0</v>
      </c>
      <c r="AC19" s="111">
        <v>0</v>
      </c>
      <c r="AD19" s="111">
        <v>3</v>
      </c>
      <c r="AE19" s="111">
        <v>4</v>
      </c>
      <c r="AF19" s="111">
        <v>5</v>
      </c>
      <c r="AG19" s="111">
        <v>7</v>
      </c>
      <c r="AH19" s="111">
        <v>7</v>
      </c>
      <c r="AI19" s="71">
        <f t="shared" si="2"/>
        <v>0</v>
      </c>
      <c r="AJ19" s="71">
        <f t="shared" si="3"/>
        <v>7</v>
      </c>
      <c r="AK19" s="110"/>
      <c r="AL19" s="53">
        <f t="shared" si="4"/>
        <v>0</v>
      </c>
      <c r="AM19" s="53" t="str">
        <f t="shared" si="4"/>
        <v/>
      </c>
      <c r="AN19" s="65"/>
      <c r="AO19" s="65" t="s">
        <v>433</v>
      </c>
      <c r="AP19" s="112"/>
      <c r="AQ19" s="113" t="s">
        <v>498</v>
      </c>
      <c r="AT19" s="73" t="s">
        <v>499</v>
      </c>
      <c r="AU19" s="73" t="s">
        <v>499</v>
      </c>
      <c r="AV19" s="73" t="s">
        <v>499</v>
      </c>
      <c r="AW19" s="73" t="s">
        <v>499</v>
      </c>
      <c r="AX19" s="73" t="s">
        <v>499</v>
      </c>
      <c r="AY19" s="73" t="s">
        <v>499</v>
      </c>
      <c r="AZ19" s="73" t="s">
        <v>499</v>
      </c>
      <c r="BA19" s="73" t="s">
        <v>499</v>
      </c>
      <c r="BB19" s="73" t="s">
        <v>499</v>
      </c>
      <c r="BC19" s="73" t="s">
        <v>499</v>
      </c>
      <c r="BD19" s="73" t="s">
        <v>499</v>
      </c>
      <c r="BE19" s="79" t="s">
        <v>500</v>
      </c>
      <c r="BF19" s="114" t="s">
        <v>500</v>
      </c>
      <c r="BG19" s="115"/>
      <c r="BH19" s="116" t="s">
        <v>501</v>
      </c>
      <c r="BI19" s="73" t="s">
        <v>501</v>
      </c>
      <c r="BJ19" s="73" t="s">
        <v>501</v>
      </c>
      <c r="BK19" s="73" t="s">
        <v>501</v>
      </c>
      <c r="BL19" s="73" t="s">
        <v>501</v>
      </c>
      <c r="BM19" s="73" t="s">
        <v>501</v>
      </c>
      <c r="BN19" s="73" t="s">
        <v>501</v>
      </c>
      <c r="BO19" s="73" t="s">
        <v>501</v>
      </c>
      <c r="BP19" s="73" t="s">
        <v>501</v>
      </c>
      <c r="BQ19" s="73" t="s">
        <v>501</v>
      </c>
      <c r="BR19" s="73" t="s">
        <v>501</v>
      </c>
      <c r="BS19" s="79" t="s">
        <v>502</v>
      </c>
      <c r="BT19" s="114" t="s">
        <v>502</v>
      </c>
      <c r="BU19" s="115"/>
      <c r="BV19" s="117" t="s">
        <v>503</v>
      </c>
      <c r="BW19" s="54" t="s">
        <v>503</v>
      </c>
    </row>
    <row r="20" spans="2:75" s="42" customFormat="1" ht="37.9" customHeight="1" x14ac:dyDescent="0.2">
      <c r="B20" s="60" t="str">
        <f t="shared" si="5"/>
        <v>TMS</v>
      </c>
      <c r="C20" s="784"/>
      <c r="D20" s="60" t="s">
        <v>495</v>
      </c>
      <c r="E20" s="108" t="str">
        <f>IFERROR(INDEX('[1]PCD List'!$E$3:$O$41,MATCH(DPWW1!$D20,'[1]PCD List'!$D$3:$D$41,0),MATCH(DPWW1!$B20,'[1]PCD List'!$E$2:$O$2,0)),"")</f>
        <v>Y</v>
      </c>
      <c r="F20" s="62" t="s">
        <v>496</v>
      </c>
      <c r="G20" s="120" t="s">
        <v>504</v>
      </c>
      <c r="H20" s="59" t="s">
        <v>68</v>
      </c>
      <c r="I20" s="63">
        <v>0</v>
      </c>
      <c r="J20" s="65"/>
      <c r="K20" s="119">
        <v>0</v>
      </c>
      <c r="L20" s="119">
        <v>0</v>
      </c>
      <c r="M20" s="119">
        <v>0</v>
      </c>
      <c r="N20" s="119">
        <v>0</v>
      </c>
      <c r="O20" s="65">
        <v>243105</v>
      </c>
      <c r="P20" s="65"/>
      <c r="Q20" s="65"/>
      <c r="R20" s="65"/>
      <c r="S20" s="65"/>
      <c r="T20" s="65"/>
      <c r="U20" s="71">
        <f t="shared" si="0"/>
        <v>243105</v>
      </c>
      <c r="V20" s="71">
        <f t="shared" si="1"/>
        <v>0</v>
      </c>
      <c r="W20" s="110"/>
      <c r="X20" s="111">
        <v>0</v>
      </c>
      <c r="Y20" s="111">
        <v>0</v>
      </c>
      <c r="Z20" s="111">
        <v>0</v>
      </c>
      <c r="AA20" s="111">
        <v>0</v>
      </c>
      <c r="AB20" s="111">
        <v>0</v>
      </c>
      <c r="AC20" s="111">
        <v>0</v>
      </c>
      <c r="AD20" s="111">
        <v>17473</v>
      </c>
      <c r="AE20" s="111">
        <v>33539</v>
      </c>
      <c r="AF20" s="111">
        <v>113791</v>
      </c>
      <c r="AG20" s="111">
        <v>243105</v>
      </c>
      <c r="AH20" s="111">
        <v>243105</v>
      </c>
      <c r="AI20" s="71">
        <f t="shared" si="2"/>
        <v>0</v>
      </c>
      <c r="AJ20" s="71">
        <f t="shared" si="3"/>
        <v>243105</v>
      </c>
      <c r="AK20" s="110"/>
      <c r="AL20" s="53">
        <f t="shared" si="4"/>
        <v>0</v>
      </c>
      <c r="AM20" s="53" t="str">
        <f t="shared" si="4"/>
        <v/>
      </c>
      <c r="AN20" s="65"/>
      <c r="AO20" s="65" t="s">
        <v>433</v>
      </c>
      <c r="AP20" s="112"/>
      <c r="AQ20" s="113" t="s">
        <v>505</v>
      </c>
      <c r="AT20" s="73" t="s">
        <v>506</v>
      </c>
      <c r="AU20" s="73" t="s">
        <v>506</v>
      </c>
      <c r="AV20" s="73" t="s">
        <v>506</v>
      </c>
      <c r="AW20" s="73" t="s">
        <v>506</v>
      </c>
      <c r="AX20" s="73" t="s">
        <v>506</v>
      </c>
      <c r="AY20" s="73" t="s">
        <v>506</v>
      </c>
      <c r="AZ20" s="73" t="s">
        <v>506</v>
      </c>
      <c r="BA20" s="73" t="s">
        <v>506</v>
      </c>
      <c r="BB20" s="73" t="s">
        <v>506</v>
      </c>
      <c r="BC20" s="73" t="s">
        <v>506</v>
      </c>
      <c r="BD20" s="73" t="s">
        <v>506</v>
      </c>
      <c r="BE20" s="79" t="s">
        <v>507</v>
      </c>
      <c r="BF20" s="114" t="s">
        <v>507</v>
      </c>
      <c r="BG20" s="115"/>
      <c r="BH20" s="116" t="s">
        <v>508</v>
      </c>
      <c r="BI20" s="73" t="s">
        <v>508</v>
      </c>
      <c r="BJ20" s="73" t="s">
        <v>508</v>
      </c>
      <c r="BK20" s="73" t="s">
        <v>508</v>
      </c>
      <c r="BL20" s="73" t="s">
        <v>508</v>
      </c>
      <c r="BM20" s="73" t="s">
        <v>508</v>
      </c>
      <c r="BN20" s="73" t="s">
        <v>508</v>
      </c>
      <c r="BO20" s="73" t="s">
        <v>508</v>
      </c>
      <c r="BP20" s="73" t="s">
        <v>508</v>
      </c>
      <c r="BQ20" s="73" t="s">
        <v>508</v>
      </c>
      <c r="BR20" s="73" t="s">
        <v>508</v>
      </c>
      <c r="BS20" s="79" t="s">
        <v>509</v>
      </c>
      <c r="BT20" s="114" t="s">
        <v>509</v>
      </c>
      <c r="BU20" s="115"/>
      <c r="BV20" s="117" t="s">
        <v>510</v>
      </c>
      <c r="BW20" s="54" t="s">
        <v>510</v>
      </c>
    </row>
    <row r="21" spans="2:75" s="42" customFormat="1" ht="15" x14ac:dyDescent="0.2">
      <c r="B21" s="60" t="str">
        <f t="shared" si="5"/>
        <v>TMS</v>
      </c>
      <c r="C21" s="784"/>
      <c r="D21" s="60" t="s">
        <v>511</v>
      </c>
      <c r="E21" s="108">
        <f>IFERROR(INDEX('[1]PCD List'!$E$3:$O$41,MATCH(DPWW1!$D21,'[1]PCD List'!$D$3:$D$41,0),MATCH(DPWW1!$B21,'[1]PCD List'!$E$2:$O$2,0)),"")</f>
        <v>0</v>
      </c>
      <c r="F21" s="62" t="s">
        <v>512</v>
      </c>
      <c r="G21" s="109" t="s">
        <v>513</v>
      </c>
      <c r="H21" s="63" t="s">
        <v>68</v>
      </c>
      <c r="I21" s="63">
        <v>0</v>
      </c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71">
        <f t="shared" si="0"/>
        <v>0</v>
      </c>
      <c r="V21" s="71">
        <f t="shared" si="1"/>
        <v>0</v>
      </c>
      <c r="W21" s="110"/>
      <c r="X21" s="111"/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71">
        <f t="shared" si="2"/>
        <v>0</v>
      </c>
      <c r="AJ21" s="71">
        <f t="shared" si="3"/>
        <v>0</v>
      </c>
      <c r="AK21" s="110"/>
      <c r="AL21" s="53" t="str">
        <f t="shared" si="4"/>
        <v/>
      </c>
      <c r="AM21" s="53" t="str">
        <f t="shared" si="4"/>
        <v/>
      </c>
      <c r="AN21" s="65"/>
      <c r="AO21" s="65"/>
      <c r="AP21" s="112"/>
      <c r="AQ21" s="113" t="s">
        <v>514</v>
      </c>
      <c r="AT21" s="73" t="s">
        <v>515</v>
      </c>
      <c r="AU21" s="73" t="s">
        <v>515</v>
      </c>
      <c r="AV21" s="73" t="s">
        <v>515</v>
      </c>
      <c r="AW21" s="73" t="s">
        <v>515</v>
      </c>
      <c r="AX21" s="73" t="s">
        <v>515</v>
      </c>
      <c r="AY21" s="73" t="s">
        <v>515</v>
      </c>
      <c r="AZ21" s="73" t="s">
        <v>515</v>
      </c>
      <c r="BA21" s="73" t="s">
        <v>515</v>
      </c>
      <c r="BB21" s="73" t="s">
        <v>515</v>
      </c>
      <c r="BC21" s="73" t="s">
        <v>515</v>
      </c>
      <c r="BD21" s="73" t="s">
        <v>515</v>
      </c>
      <c r="BE21" s="79" t="s">
        <v>516</v>
      </c>
      <c r="BF21" s="114" t="s">
        <v>516</v>
      </c>
      <c r="BG21" s="115"/>
      <c r="BH21" s="116" t="s">
        <v>517</v>
      </c>
      <c r="BI21" s="73" t="s">
        <v>517</v>
      </c>
      <c r="BJ21" s="73" t="s">
        <v>517</v>
      </c>
      <c r="BK21" s="73" t="s">
        <v>517</v>
      </c>
      <c r="BL21" s="73" t="s">
        <v>517</v>
      </c>
      <c r="BM21" s="73" t="s">
        <v>517</v>
      </c>
      <c r="BN21" s="73" t="s">
        <v>517</v>
      </c>
      <c r="BO21" s="73" t="s">
        <v>517</v>
      </c>
      <c r="BP21" s="73" t="s">
        <v>517</v>
      </c>
      <c r="BQ21" s="73" t="s">
        <v>517</v>
      </c>
      <c r="BR21" s="73" t="s">
        <v>517</v>
      </c>
      <c r="BS21" s="79" t="s">
        <v>518</v>
      </c>
      <c r="BT21" s="114" t="s">
        <v>518</v>
      </c>
      <c r="BU21" s="115"/>
      <c r="BV21" s="117" t="s">
        <v>519</v>
      </c>
      <c r="BW21" s="54" t="s">
        <v>519</v>
      </c>
    </row>
    <row r="22" spans="2:75" s="42" customFormat="1" ht="13.9" customHeight="1" x14ac:dyDescent="0.2">
      <c r="B22" s="60" t="str">
        <f t="shared" si="5"/>
        <v>TMS</v>
      </c>
      <c r="C22" s="784"/>
      <c r="D22" s="60" t="s">
        <v>511</v>
      </c>
      <c r="E22" s="108">
        <f>IFERROR(INDEX('[1]PCD List'!$E$3:$O$41,MATCH(DPWW1!$D22,'[1]PCD List'!$D$3:$D$41,0),MATCH(DPWW1!$B22,'[1]PCD List'!$E$2:$O$2,0)),"")</f>
        <v>0</v>
      </c>
      <c r="F22" s="62" t="s">
        <v>512</v>
      </c>
      <c r="G22" s="109" t="s">
        <v>520</v>
      </c>
      <c r="H22" s="63" t="s">
        <v>68</v>
      </c>
      <c r="I22" s="63">
        <v>0</v>
      </c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71">
        <f t="shared" si="0"/>
        <v>0</v>
      </c>
      <c r="V22" s="71">
        <f t="shared" si="1"/>
        <v>0</v>
      </c>
      <c r="W22" s="110"/>
      <c r="X22" s="111"/>
      <c r="Y22" s="111"/>
      <c r="Z22" s="111"/>
      <c r="AA22" s="111"/>
      <c r="AB22" s="111"/>
      <c r="AC22" s="111"/>
      <c r="AD22" s="111"/>
      <c r="AE22" s="111"/>
      <c r="AF22" s="111"/>
      <c r="AG22" s="111"/>
      <c r="AH22" s="111"/>
      <c r="AI22" s="71">
        <f t="shared" si="2"/>
        <v>0</v>
      </c>
      <c r="AJ22" s="71">
        <f t="shared" si="3"/>
        <v>0</v>
      </c>
      <c r="AK22" s="110"/>
      <c r="AL22" s="53" t="str">
        <f t="shared" si="4"/>
        <v/>
      </c>
      <c r="AM22" s="53" t="str">
        <f t="shared" si="4"/>
        <v/>
      </c>
      <c r="AN22" s="65"/>
      <c r="AO22" s="65"/>
      <c r="AP22" s="112"/>
      <c r="AQ22" s="113" t="s">
        <v>521</v>
      </c>
      <c r="AT22" s="73" t="s">
        <v>522</v>
      </c>
      <c r="AU22" s="73" t="s">
        <v>522</v>
      </c>
      <c r="AV22" s="73" t="s">
        <v>522</v>
      </c>
      <c r="AW22" s="73" t="s">
        <v>522</v>
      </c>
      <c r="AX22" s="73" t="s">
        <v>522</v>
      </c>
      <c r="AY22" s="73" t="s">
        <v>522</v>
      </c>
      <c r="AZ22" s="73" t="s">
        <v>522</v>
      </c>
      <c r="BA22" s="73" t="s">
        <v>522</v>
      </c>
      <c r="BB22" s="73" t="s">
        <v>522</v>
      </c>
      <c r="BC22" s="73" t="s">
        <v>522</v>
      </c>
      <c r="BD22" s="73" t="s">
        <v>522</v>
      </c>
      <c r="BE22" s="79" t="s">
        <v>523</v>
      </c>
      <c r="BF22" s="114" t="s">
        <v>523</v>
      </c>
      <c r="BG22" s="115"/>
      <c r="BH22" s="116" t="s">
        <v>524</v>
      </c>
      <c r="BI22" s="73" t="s">
        <v>524</v>
      </c>
      <c r="BJ22" s="73" t="s">
        <v>524</v>
      </c>
      <c r="BK22" s="73" t="s">
        <v>524</v>
      </c>
      <c r="BL22" s="73" t="s">
        <v>524</v>
      </c>
      <c r="BM22" s="73" t="s">
        <v>524</v>
      </c>
      <c r="BN22" s="73" t="s">
        <v>524</v>
      </c>
      <c r="BO22" s="73" t="s">
        <v>524</v>
      </c>
      <c r="BP22" s="73" t="s">
        <v>524</v>
      </c>
      <c r="BQ22" s="73" t="s">
        <v>524</v>
      </c>
      <c r="BR22" s="73" t="s">
        <v>524</v>
      </c>
      <c r="BS22" s="79" t="s">
        <v>525</v>
      </c>
      <c r="BT22" s="114" t="s">
        <v>525</v>
      </c>
      <c r="BU22" s="115"/>
      <c r="BV22" s="117" t="s">
        <v>526</v>
      </c>
      <c r="BW22" s="54" t="s">
        <v>526</v>
      </c>
    </row>
    <row r="23" spans="2:75" s="42" customFormat="1" ht="28.5" x14ac:dyDescent="0.2">
      <c r="B23" s="60" t="str">
        <f t="shared" si="5"/>
        <v>TMS</v>
      </c>
      <c r="C23" s="784"/>
      <c r="D23" s="60" t="s">
        <v>527</v>
      </c>
      <c r="E23" s="108">
        <f>IFERROR(INDEX('[1]PCD List'!$E$3:$O$41,MATCH(DPWW1!$D23,'[1]PCD List'!$D$3:$D$41,0),MATCH(DPWW1!$B23,'[1]PCD List'!$E$2:$O$2,0)),"")</f>
        <v>0</v>
      </c>
      <c r="F23" s="62" t="s">
        <v>528</v>
      </c>
      <c r="G23" s="62" t="s">
        <v>529</v>
      </c>
      <c r="H23" s="63" t="s">
        <v>68</v>
      </c>
      <c r="I23" s="63">
        <v>0</v>
      </c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71">
        <f t="shared" si="0"/>
        <v>0</v>
      </c>
      <c r="V23" s="71">
        <f t="shared" si="1"/>
        <v>0</v>
      </c>
      <c r="W23" s="110"/>
      <c r="X23" s="111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  <c r="AI23" s="71">
        <f t="shared" si="2"/>
        <v>0</v>
      </c>
      <c r="AJ23" s="71">
        <f t="shared" si="3"/>
        <v>0</v>
      </c>
      <c r="AK23" s="110"/>
      <c r="AL23" s="53" t="str">
        <f t="shared" si="4"/>
        <v/>
      </c>
      <c r="AM23" s="53" t="str">
        <f t="shared" si="4"/>
        <v/>
      </c>
      <c r="AN23" s="65"/>
      <c r="AO23" s="65"/>
      <c r="AP23" s="112"/>
      <c r="AQ23" s="113" t="s">
        <v>530</v>
      </c>
      <c r="AT23" s="73" t="s">
        <v>531</v>
      </c>
      <c r="AU23" s="73" t="s">
        <v>531</v>
      </c>
      <c r="AV23" s="73" t="s">
        <v>531</v>
      </c>
      <c r="AW23" s="73" t="s">
        <v>531</v>
      </c>
      <c r="AX23" s="73" t="s">
        <v>531</v>
      </c>
      <c r="AY23" s="73" t="s">
        <v>531</v>
      </c>
      <c r="AZ23" s="73" t="s">
        <v>531</v>
      </c>
      <c r="BA23" s="73" t="s">
        <v>531</v>
      </c>
      <c r="BB23" s="73" t="s">
        <v>531</v>
      </c>
      <c r="BC23" s="73" t="s">
        <v>531</v>
      </c>
      <c r="BD23" s="73" t="s">
        <v>531</v>
      </c>
      <c r="BE23" s="79" t="s">
        <v>532</v>
      </c>
      <c r="BF23" s="114" t="s">
        <v>532</v>
      </c>
      <c r="BG23" s="115"/>
      <c r="BH23" s="116" t="s">
        <v>533</v>
      </c>
      <c r="BI23" s="73" t="s">
        <v>533</v>
      </c>
      <c r="BJ23" s="73" t="s">
        <v>533</v>
      </c>
      <c r="BK23" s="73" t="s">
        <v>533</v>
      </c>
      <c r="BL23" s="73" t="s">
        <v>533</v>
      </c>
      <c r="BM23" s="73" t="s">
        <v>533</v>
      </c>
      <c r="BN23" s="73" t="s">
        <v>533</v>
      </c>
      <c r="BO23" s="73" t="s">
        <v>533</v>
      </c>
      <c r="BP23" s="73" t="s">
        <v>533</v>
      </c>
      <c r="BQ23" s="73" t="s">
        <v>533</v>
      </c>
      <c r="BR23" s="73" t="s">
        <v>533</v>
      </c>
      <c r="BS23" s="79" t="s">
        <v>534</v>
      </c>
      <c r="BT23" s="114" t="s">
        <v>534</v>
      </c>
      <c r="BU23" s="115"/>
      <c r="BV23" s="117" t="s">
        <v>535</v>
      </c>
      <c r="BW23" s="54" t="s">
        <v>535</v>
      </c>
    </row>
    <row r="24" spans="2:75" s="42" customFormat="1" ht="13.9" customHeight="1" x14ac:dyDescent="0.2">
      <c r="B24" s="60" t="str">
        <f t="shared" si="5"/>
        <v>TMS</v>
      </c>
      <c r="C24" s="784"/>
      <c r="D24" s="60" t="s">
        <v>536</v>
      </c>
      <c r="E24" s="108">
        <f>IFERROR(INDEX('[1]PCD List'!$E$3:$O$41,MATCH(DPWW1!$D24,'[1]PCD List'!$D$3:$D$41,0),MATCH(DPWW1!$B24,'[1]PCD List'!$E$2:$O$2,0)),"")</f>
        <v>0</v>
      </c>
      <c r="F24" s="62" t="s">
        <v>537</v>
      </c>
      <c r="G24" s="62" t="s">
        <v>538</v>
      </c>
      <c r="H24" s="63" t="s">
        <v>68</v>
      </c>
      <c r="I24" s="63">
        <v>0</v>
      </c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71">
        <f t="shared" si="0"/>
        <v>0</v>
      </c>
      <c r="V24" s="71">
        <f t="shared" si="1"/>
        <v>0</v>
      </c>
      <c r="W24" s="110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71">
        <f t="shared" si="2"/>
        <v>0</v>
      </c>
      <c r="AJ24" s="71">
        <f t="shared" si="3"/>
        <v>0</v>
      </c>
      <c r="AK24" s="110"/>
      <c r="AL24" s="53" t="str">
        <f t="shared" ref="AL24:AM64" si="6" xml:space="preserve"> IFERROR(AI24 /U24, "")</f>
        <v/>
      </c>
      <c r="AM24" s="53" t="str">
        <f t="shared" si="6"/>
        <v/>
      </c>
      <c r="AN24" s="65"/>
      <c r="AO24" s="65"/>
      <c r="AP24" s="112"/>
      <c r="AQ24" s="113" t="s">
        <v>539</v>
      </c>
      <c r="AT24" s="73" t="s">
        <v>540</v>
      </c>
      <c r="AU24" s="73" t="s">
        <v>540</v>
      </c>
      <c r="AV24" s="73" t="s">
        <v>540</v>
      </c>
      <c r="AW24" s="73" t="s">
        <v>540</v>
      </c>
      <c r="AX24" s="73" t="s">
        <v>540</v>
      </c>
      <c r="AY24" s="73" t="s">
        <v>540</v>
      </c>
      <c r="AZ24" s="73" t="s">
        <v>540</v>
      </c>
      <c r="BA24" s="73" t="s">
        <v>540</v>
      </c>
      <c r="BB24" s="73" t="s">
        <v>540</v>
      </c>
      <c r="BC24" s="73" t="s">
        <v>540</v>
      </c>
      <c r="BD24" s="73" t="s">
        <v>540</v>
      </c>
      <c r="BE24" s="79" t="s">
        <v>541</v>
      </c>
      <c r="BF24" s="114" t="s">
        <v>541</v>
      </c>
      <c r="BG24" s="115"/>
      <c r="BH24" s="116" t="s">
        <v>542</v>
      </c>
      <c r="BI24" s="73" t="s">
        <v>542</v>
      </c>
      <c r="BJ24" s="73" t="s">
        <v>542</v>
      </c>
      <c r="BK24" s="73" t="s">
        <v>542</v>
      </c>
      <c r="BL24" s="73" t="s">
        <v>542</v>
      </c>
      <c r="BM24" s="73" t="s">
        <v>542</v>
      </c>
      <c r="BN24" s="73" t="s">
        <v>542</v>
      </c>
      <c r="BO24" s="73" t="s">
        <v>542</v>
      </c>
      <c r="BP24" s="73" t="s">
        <v>542</v>
      </c>
      <c r="BQ24" s="73" t="s">
        <v>542</v>
      </c>
      <c r="BR24" s="73" t="s">
        <v>542</v>
      </c>
      <c r="BS24" s="79" t="s">
        <v>543</v>
      </c>
      <c r="BT24" s="114" t="s">
        <v>543</v>
      </c>
      <c r="BU24" s="115"/>
      <c r="BV24" s="117" t="s">
        <v>544</v>
      </c>
      <c r="BW24" s="54" t="s">
        <v>544</v>
      </c>
    </row>
    <row r="25" spans="2:75" s="42" customFormat="1" ht="15" x14ac:dyDescent="0.2">
      <c r="B25" s="60" t="str">
        <f t="shared" si="5"/>
        <v>TMS</v>
      </c>
      <c r="C25" s="784"/>
      <c r="D25" s="60" t="s">
        <v>536</v>
      </c>
      <c r="E25" s="108">
        <f>IFERROR(INDEX('[1]PCD List'!$E$3:$O$41,MATCH(DPWW1!$D25,'[1]PCD List'!$D$3:$D$41,0),MATCH(DPWW1!$B25,'[1]PCD List'!$E$2:$O$2,0)),"")</f>
        <v>0</v>
      </c>
      <c r="F25" s="62" t="s">
        <v>537</v>
      </c>
      <c r="G25" s="62" t="s">
        <v>545</v>
      </c>
      <c r="H25" s="63" t="s">
        <v>68</v>
      </c>
      <c r="I25" s="63">
        <v>0</v>
      </c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71">
        <f t="shared" si="0"/>
        <v>0</v>
      </c>
      <c r="V25" s="71">
        <f t="shared" si="1"/>
        <v>0</v>
      </c>
      <c r="W25" s="110"/>
      <c r="X25" s="111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  <c r="AI25" s="71">
        <f t="shared" si="2"/>
        <v>0</v>
      </c>
      <c r="AJ25" s="71">
        <f t="shared" si="3"/>
        <v>0</v>
      </c>
      <c r="AK25" s="110"/>
      <c r="AL25" s="53" t="str">
        <f t="shared" si="6"/>
        <v/>
      </c>
      <c r="AM25" s="53" t="str">
        <f t="shared" si="6"/>
        <v/>
      </c>
      <c r="AN25" s="65"/>
      <c r="AO25" s="65"/>
      <c r="AP25" s="112"/>
      <c r="AQ25" s="113" t="s">
        <v>546</v>
      </c>
      <c r="AT25" s="73" t="s">
        <v>547</v>
      </c>
      <c r="AU25" s="73" t="s">
        <v>547</v>
      </c>
      <c r="AV25" s="73" t="s">
        <v>547</v>
      </c>
      <c r="AW25" s="73" t="s">
        <v>547</v>
      </c>
      <c r="AX25" s="73" t="s">
        <v>547</v>
      </c>
      <c r="AY25" s="73" t="s">
        <v>547</v>
      </c>
      <c r="AZ25" s="73" t="s">
        <v>547</v>
      </c>
      <c r="BA25" s="73" t="s">
        <v>547</v>
      </c>
      <c r="BB25" s="73" t="s">
        <v>547</v>
      </c>
      <c r="BC25" s="73" t="s">
        <v>547</v>
      </c>
      <c r="BD25" s="73" t="s">
        <v>547</v>
      </c>
      <c r="BE25" s="79" t="s">
        <v>548</v>
      </c>
      <c r="BF25" s="114" t="s">
        <v>548</v>
      </c>
      <c r="BG25" s="115"/>
      <c r="BH25" s="116" t="s">
        <v>549</v>
      </c>
      <c r="BI25" s="73" t="s">
        <v>549</v>
      </c>
      <c r="BJ25" s="73" t="s">
        <v>549</v>
      </c>
      <c r="BK25" s="73" t="s">
        <v>549</v>
      </c>
      <c r="BL25" s="73" t="s">
        <v>549</v>
      </c>
      <c r="BM25" s="73" t="s">
        <v>549</v>
      </c>
      <c r="BN25" s="73" t="s">
        <v>549</v>
      </c>
      <c r="BO25" s="73" t="s">
        <v>549</v>
      </c>
      <c r="BP25" s="73" t="s">
        <v>549</v>
      </c>
      <c r="BQ25" s="73" t="s">
        <v>549</v>
      </c>
      <c r="BR25" s="73" t="s">
        <v>549</v>
      </c>
      <c r="BS25" s="79" t="s">
        <v>550</v>
      </c>
      <c r="BT25" s="114" t="s">
        <v>550</v>
      </c>
      <c r="BU25" s="115"/>
      <c r="BV25" s="117" t="s">
        <v>551</v>
      </c>
      <c r="BW25" s="54" t="s">
        <v>551</v>
      </c>
    </row>
    <row r="26" spans="2:75" s="42" customFormat="1" ht="13.9" customHeight="1" x14ac:dyDescent="0.2">
      <c r="B26" s="60" t="str">
        <f t="shared" si="5"/>
        <v>TMS</v>
      </c>
      <c r="C26" s="784"/>
      <c r="D26" s="60" t="s">
        <v>552</v>
      </c>
      <c r="E26" s="108"/>
      <c r="F26" s="62" t="s">
        <v>553</v>
      </c>
      <c r="G26" s="62" t="s">
        <v>554</v>
      </c>
      <c r="H26" s="63" t="s">
        <v>68</v>
      </c>
      <c r="I26" s="63">
        <v>0</v>
      </c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71">
        <f t="shared" si="0"/>
        <v>0</v>
      </c>
      <c r="V26" s="71">
        <f t="shared" si="1"/>
        <v>0</v>
      </c>
      <c r="W26" s="110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71">
        <f t="shared" si="2"/>
        <v>0</v>
      </c>
      <c r="AJ26" s="71">
        <f t="shared" si="3"/>
        <v>0</v>
      </c>
      <c r="AK26" s="110"/>
      <c r="AL26" s="53" t="str">
        <f t="shared" si="6"/>
        <v/>
      </c>
      <c r="AM26" s="53" t="str">
        <f t="shared" si="6"/>
        <v/>
      </c>
      <c r="AN26" s="65"/>
      <c r="AO26" s="65"/>
      <c r="AP26" s="112"/>
      <c r="AQ26" s="113" t="s">
        <v>555</v>
      </c>
      <c r="AT26" s="73" t="s">
        <v>556</v>
      </c>
      <c r="AU26" s="73" t="s">
        <v>556</v>
      </c>
      <c r="AV26" s="73" t="s">
        <v>556</v>
      </c>
      <c r="AW26" s="73" t="s">
        <v>556</v>
      </c>
      <c r="AX26" s="73" t="s">
        <v>556</v>
      </c>
      <c r="AY26" s="73" t="s">
        <v>556</v>
      </c>
      <c r="AZ26" s="73" t="s">
        <v>556</v>
      </c>
      <c r="BA26" s="73" t="s">
        <v>556</v>
      </c>
      <c r="BB26" s="73" t="s">
        <v>556</v>
      </c>
      <c r="BC26" s="73" t="s">
        <v>556</v>
      </c>
      <c r="BD26" s="73" t="s">
        <v>556</v>
      </c>
      <c r="BE26" s="79" t="s">
        <v>557</v>
      </c>
      <c r="BF26" s="114" t="s">
        <v>557</v>
      </c>
      <c r="BG26" s="115"/>
      <c r="BH26" s="116" t="s">
        <v>558</v>
      </c>
      <c r="BI26" s="73" t="s">
        <v>558</v>
      </c>
      <c r="BJ26" s="73" t="s">
        <v>558</v>
      </c>
      <c r="BK26" s="73" t="s">
        <v>558</v>
      </c>
      <c r="BL26" s="73" t="s">
        <v>558</v>
      </c>
      <c r="BM26" s="73" t="s">
        <v>558</v>
      </c>
      <c r="BN26" s="73" t="s">
        <v>558</v>
      </c>
      <c r="BO26" s="73" t="s">
        <v>558</v>
      </c>
      <c r="BP26" s="73" t="s">
        <v>558</v>
      </c>
      <c r="BQ26" s="73" t="s">
        <v>558</v>
      </c>
      <c r="BR26" s="73" t="s">
        <v>558</v>
      </c>
      <c r="BS26" s="79" t="s">
        <v>559</v>
      </c>
      <c r="BT26" s="114" t="s">
        <v>559</v>
      </c>
      <c r="BU26" s="115"/>
      <c r="BV26" s="117" t="s">
        <v>560</v>
      </c>
      <c r="BW26" s="54" t="s">
        <v>560</v>
      </c>
    </row>
    <row r="27" spans="2:75" s="42" customFormat="1" ht="15" x14ac:dyDescent="0.2">
      <c r="B27" s="60" t="str">
        <f t="shared" si="5"/>
        <v>TMS</v>
      </c>
      <c r="C27" s="784"/>
      <c r="D27" s="60" t="s">
        <v>552</v>
      </c>
      <c r="E27" s="108"/>
      <c r="F27" s="62" t="s">
        <v>553</v>
      </c>
      <c r="G27" s="62" t="s">
        <v>561</v>
      </c>
      <c r="H27" s="63" t="s">
        <v>68</v>
      </c>
      <c r="I27" s="121">
        <v>0</v>
      </c>
      <c r="J27" s="65"/>
      <c r="K27" s="65"/>
      <c r="L27" s="65"/>
      <c r="M27" s="65"/>
      <c r="N27" s="65"/>
      <c r="O27" s="65"/>
      <c r="P27" s="122"/>
      <c r="Q27" s="122"/>
      <c r="R27" s="122"/>
      <c r="S27" s="122"/>
      <c r="T27" s="122"/>
      <c r="U27" s="71">
        <f t="shared" si="0"/>
        <v>0</v>
      </c>
      <c r="V27" s="71">
        <f t="shared" si="1"/>
        <v>0</v>
      </c>
      <c r="W27" s="110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71">
        <f t="shared" si="2"/>
        <v>0</v>
      </c>
      <c r="AJ27" s="71">
        <f t="shared" si="3"/>
        <v>0</v>
      </c>
      <c r="AK27" s="110"/>
      <c r="AL27" s="53" t="str">
        <f t="shared" si="6"/>
        <v/>
      </c>
      <c r="AM27" s="53" t="str">
        <f t="shared" si="6"/>
        <v/>
      </c>
      <c r="AN27" s="65"/>
      <c r="AO27" s="65"/>
      <c r="AP27" s="112"/>
      <c r="AQ27" s="113" t="s">
        <v>562</v>
      </c>
      <c r="AT27" s="73" t="s">
        <v>563</v>
      </c>
      <c r="AU27" s="73" t="s">
        <v>563</v>
      </c>
      <c r="AV27" s="73" t="s">
        <v>563</v>
      </c>
      <c r="AW27" s="73" t="s">
        <v>563</v>
      </c>
      <c r="AX27" s="73" t="s">
        <v>563</v>
      </c>
      <c r="AY27" s="73" t="s">
        <v>563</v>
      </c>
      <c r="AZ27" s="123" t="s">
        <v>563</v>
      </c>
      <c r="BA27" s="123" t="s">
        <v>563</v>
      </c>
      <c r="BB27" s="123" t="s">
        <v>563</v>
      </c>
      <c r="BC27" s="123" t="s">
        <v>563</v>
      </c>
      <c r="BD27" s="123" t="s">
        <v>563</v>
      </c>
      <c r="BE27" s="79" t="s">
        <v>564</v>
      </c>
      <c r="BF27" s="114" t="s">
        <v>564</v>
      </c>
      <c r="BG27" s="115"/>
      <c r="BH27" s="116" t="s">
        <v>565</v>
      </c>
      <c r="BI27" s="73" t="s">
        <v>565</v>
      </c>
      <c r="BJ27" s="73" t="s">
        <v>565</v>
      </c>
      <c r="BK27" s="73" t="s">
        <v>565</v>
      </c>
      <c r="BL27" s="73" t="s">
        <v>565</v>
      </c>
      <c r="BM27" s="73" t="s">
        <v>565</v>
      </c>
      <c r="BN27" s="73" t="s">
        <v>565</v>
      </c>
      <c r="BO27" s="73" t="s">
        <v>565</v>
      </c>
      <c r="BP27" s="73" t="s">
        <v>565</v>
      </c>
      <c r="BQ27" s="73" t="s">
        <v>565</v>
      </c>
      <c r="BR27" s="73" t="s">
        <v>565</v>
      </c>
      <c r="BS27" s="79" t="s">
        <v>566</v>
      </c>
      <c r="BT27" s="114" t="s">
        <v>566</v>
      </c>
      <c r="BU27" s="115"/>
      <c r="BV27" s="117" t="s">
        <v>567</v>
      </c>
      <c r="BW27" s="54" t="s">
        <v>567</v>
      </c>
    </row>
    <row r="28" spans="2:75" s="42" customFormat="1" ht="13.9" customHeight="1" x14ac:dyDescent="0.2">
      <c r="B28" s="60" t="str">
        <f t="shared" si="5"/>
        <v>TMS</v>
      </c>
      <c r="C28" s="784"/>
      <c r="D28" s="60" t="s">
        <v>568</v>
      </c>
      <c r="E28" s="108">
        <f>IFERROR(INDEX('[1]PCD List'!$E$3:$O$41,MATCH(DPWW1!$D28,'[1]PCD List'!$D$3:$D$41,0),MATCH(DPWW1!$B28,'[1]PCD List'!$E$2:$O$2,0)),"")</f>
        <v>0</v>
      </c>
      <c r="F28" s="62" t="s">
        <v>569</v>
      </c>
      <c r="G28" s="62" t="s">
        <v>570</v>
      </c>
      <c r="H28" s="63" t="s">
        <v>68</v>
      </c>
      <c r="I28" s="63">
        <v>0</v>
      </c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71">
        <f t="shared" si="0"/>
        <v>0</v>
      </c>
      <c r="V28" s="71">
        <f t="shared" si="1"/>
        <v>0</v>
      </c>
      <c r="W28" s="110"/>
      <c r="X28" s="111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71">
        <f t="shared" si="2"/>
        <v>0</v>
      </c>
      <c r="AJ28" s="71">
        <f t="shared" si="3"/>
        <v>0</v>
      </c>
      <c r="AK28" s="110"/>
      <c r="AL28" s="53" t="str">
        <f t="shared" si="6"/>
        <v/>
      </c>
      <c r="AM28" s="53" t="str">
        <f t="shared" si="6"/>
        <v/>
      </c>
      <c r="AN28" s="65"/>
      <c r="AO28" s="65"/>
      <c r="AP28" s="112"/>
      <c r="AQ28" s="113" t="s">
        <v>571</v>
      </c>
      <c r="AT28" s="73" t="s">
        <v>572</v>
      </c>
      <c r="AU28" s="73" t="s">
        <v>572</v>
      </c>
      <c r="AV28" s="73" t="s">
        <v>572</v>
      </c>
      <c r="AW28" s="73" t="s">
        <v>572</v>
      </c>
      <c r="AX28" s="73" t="s">
        <v>572</v>
      </c>
      <c r="AY28" s="73" t="s">
        <v>572</v>
      </c>
      <c r="AZ28" s="73" t="s">
        <v>572</v>
      </c>
      <c r="BA28" s="73" t="s">
        <v>572</v>
      </c>
      <c r="BB28" s="73" t="s">
        <v>572</v>
      </c>
      <c r="BC28" s="73" t="s">
        <v>572</v>
      </c>
      <c r="BD28" s="73" t="s">
        <v>572</v>
      </c>
      <c r="BE28" s="79" t="s">
        <v>573</v>
      </c>
      <c r="BF28" s="114" t="s">
        <v>573</v>
      </c>
      <c r="BG28" s="115"/>
      <c r="BH28" s="116" t="s">
        <v>574</v>
      </c>
      <c r="BI28" s="73" t="s">
        <v>574</v>
      </c>
      <c r="BJ28" s="73" t="s">
        <v>574</v>
      </c>
      <c r="BK28" s="73" t="s">
        <v>574</v>
      </c>
      <c r="BL28" s="73" t="s">
        <v>574</v>
      </c>
      <c r="BM28" s="73" t="s">
        <v>574</v>
      </c>
      <c r="BN28" s="73" t="s">
        <v>574</v>
      </c>
      <c r="BO28" s="73" t="s">
        <v>574</v>
      </c>
      <c r="BP28" s="73" t="s">
        <v>574</v>
      </c>
      <c r="BQ28" s="73" t="s">
        <v>574</v>
      </c>
      <c r="BR28" s="73" t="s">
        <v>574</v>
      </c>
      <c r="BS28" s="79" t="s">
        <v>575</v>
      </c>
      <c r="BT28" s="114" t="s">
        <v>575</v>
      </c>
      <c r="BU28" s="115"/>
      <c r="BV28" s="117" t="s">
        <v>576</v>
      </c>
      <c r="BW28" s="54" t="s">
        <v>576</v>
      </c>
    </row>
    <row r="29" spans="2:75" s="42" customFormat="1" ht="13.9" customHeight="1" x14ac:dyDescent="0.2">
      <c r="B29" s="60" t="str">
        <f t="shared" si="5"/>
        <v>TMS</v>
      </c>
      <c r="C29" s="784"/>
      <c r="D29" s="60" t="s">
        <v>577</v>
      </c>
      <c r="E29" s="108">
        <f>IFERROR(INDEX('[1]PCD List'!$E$3:$O$41,MATCH(DPWW1!$D29,'[1]PCD List'!$D$3:$D$41,0),MATCH(DPWW1!$B29,'[1]PCD List'!$E$2:$O$2,0)),"")</f>
        <v>0</v>
      </c>
      <c r="F29" s="62" t="s">
        <v>578</v>
      </c>
      <c r="G29" s="62" t="s">
        <v>554</v>
      </c>
      <c r="H29" s="63" t="s">
        <v>68</v>
      </c>
      <c r="I29" s="63">
        <v>0</v>
      </c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71">
        <f t="shared" si="0"/>
        <v>0</v>
      </c>
      <c r="V29" s="71">
        <f t="shared" si="1"/>
        <v>0</v>
      </c>
      <c r="W29" s="110"/>
      <c r="X29" s="111"/>
      <c r="Y29" s="111"/>
      <c r="Z29" s="111"/>
      <c r="AA29" s="111"/>
      <c r="AB29" s="111"/>
      <c r="AC29" s="111"/>
      <c r="AD29" s="111"/>
      <c r="AE29" s="111"/>
      <c r="AF29" s="111"/>
      <c r="AG29" s="111"/>
      <c r="AH29" s="111"/>
      <c r="AI29" s="71">
        <f t="shared" si="2"/>
        <v>0</v>
      </c>
      <c r="AJ29" s="71">
        <f t="shared" si="3"/>
        <v>0</v>
      </c>
      <c r="AK29" s="110"/>
      <c r="AL29" s="53" t="str">
        <f t="shared" si="6"/>
        <v/>
      </c>
      <c r="AM29" s="53" t="str">
        <f t="shared" si="6"/>
        <v/>
      </c>
      <c r="AN29" s="65"/>
      <c r="AO29" s="65"/>
      <c r="AP29" s="112"/>
      <c r="AQ29" s="113" t="s">
        <v>579</v>
      </c>
      <c r="AT29" s="73" t="s">
        <v>580</v>
      </c>
      <c r="AU29" s="73" t="s">
        <v>580</v>
      </c>
      <c r="AV29" s="73" t="s">
        <v>580</v>
      </c>
      <c r="AW29" s="73" t="s">
        <v>580</v>
      </c>
      <c r="AX29" s="73" t="s">
        <v>580</v>
      </c>
      <c r="AY29" s="73" t="s">
        <v>580</v>
      </c>
      <c r="AZ29" s="73" t="s">
        <v>580</v>
      </c>
      <c r="BA29" s="73" t="s">
        <v>580</v>
      </c>
      <c r="BB29" s="73" t="s">
        <v>580</v>
      </c>
      <c r="BC29" s="73" t="s">
        <v>580</v>
      </c>
      <c r="BD29" s="73" t="s">
        <v>580</v>
      </c>
      <c r="BE29" s="79" t="s">
        <v>581</v>
      </c>
      <c r="BF29" s="114" t="s">
        <v>581</v>
      </c>
      <c r="BG29" s="115"/>
      <c r="BH29" s="116" t="s">
        <v>582</v>
      </c>
      <c r="BI29" s="73" t="s">
        <v>582</v>
      </c>
      <c r="BJ29" s="73" t="s">
        <v>582</v>
      </c>
      <c r="BK29" s="73" t="s">
        <v>582</v>
      </c>
      <c r="BL29" s="73" t="s">
        <v>582</v>
      </c>
      <c r="BM29" s="73" t="s">
        <v>582</v>
      </c>
      <c r="BN29" s="73" t="s">
        <v>582</v>
      </c>
      <c r="BO29" s="73" t="s">
        <v>582</v>
      </c>
      <c r="BP29" s="73" t="s">
        <v>582</v>
      </c>
      <c r="BQ29" s="73" t="s">
        <v>582</v>
      </c>
      <c r="BR29" s="73" t="s">
        <v>582</v>
      </c>
      <c r="BS29" s="79" t="s">
        <v>583</v>
      </c>
      <c r="BT29" s="114" t="s">
        <v>583</v>
      </c>
      <c r="BU29" s="115"/>
      <c r="BV29" s="117" t="s">
        <v>584</v>
      </c>
      <c r="BW29" s="54" t="s">
        <v>584</v>
      </c>
    </row>
    <row r="30" spans="2:75" s="42" customFormat="1" ht="15" x14ac:dyDescent="0.2">
      <c r="B30" s="60" t="str">
        <f t="shared" si="5"/>
        <v>TMS</v>
      </c>
      <c r="C30" s="783" t="s">
        <v>585</v>
      </c>
      <c r="D30" s="60" t="s">
        <v>586</v>
      </c>
      <c r="E30" s="108" t="str">
        <f>IFERROR(INDEX('[1]PCD List'!$E$3:$O$41,MATCH(DPWW1!$D30,'[1]PCD List'!$D$3:$D$41,0),MATCH(DPWW1!$B30,'[1]PCD List'!$E$2:$O$2,0)),"")</f>
        <v>Y</v>
      </c>
      <c r="F30" s="62" t="s">
        <v>587</v>
      </c>
      <c r="G30" s="62" t="s">
        <v>588</v>
      </c>
      <c r="H30" s="63" t="s">
        <v>68</v>
      </c>
      <c r="I30" s="63">
        <v>0</v>
      </c>
      <c r="J30" s="65"/>
      <c r="K30" s="707" cm="1">
        <f t="array" ref="K30">INDEX( [1]F_Inputs_CWW20!$AA$8:$AG$3125,MATCH(DPWW1!$B30&amp;DPWW1!$G30,[1]F_Inputs_CWW20!$A$8:$A$3125&amp;[1]F_Inputs_CWW20!$P$8:$P$3125,0),MATCH(DPWW1!K$7, [1]F_Inputs_CWW20!$AA$4:$AG$4,0)) * $O30</f>
        <v>147.69181034482759</v>
      </c>
      <c r="L30" s="707" cm="1">
        <f t="array" ref="L30">INDEX( [1]F_Inputs_CWW20!$AA$8:$AG$3125,MATCH(DPWW1!$B30&amp;DPWW1!$G30,[1]F_Inputs_CWW20!$A$8:$A$3125&amp;[1]F_Inputs_CWW20!$P$8:$P$3125,0),MATCH(DPWW1!L$7, [1]F_Inputs_CWW20!$AA$4:$AG$4,0)) * $O30</f>
        <v>288.88146551724139</v>
      </c>
      <c r="M30" s="118" cm="1">
        <f t="array" ref="M30">INDEX( [1]F_Inputs_CWW20!$AA$8:$AG$3125,MATCH(DPWW1!$B30&amp;DPWW1!$G30,[1]F_Inputs_CWW20!$A$8:$A$3125&amp;[1]F_Inputs_CWW20!$P$8:$P$3125,0),MATCH(DPWW1!M$7, [1]F_Inputs_CWW20!$AA$4:$AG$4,0)) * $O30</f>
        <v>431</v>
      </c>
      <c r="N30" s="118" cm="1">
        <f t="array" ref="N30">INDEX( [1]F_Inputs_CWW20!$AA$8:$AG$3125,MATCH(DPWW1!$B30&amp;DPWW1!$G30,[1]F_Inputs_CWW20!$A$8:$A$3125&amp;[1]F_Inputs_CWW20!$P$8:$P$3125,0),MATCH(DPWW1!N$7, [1]F_Inputs_CWW20!$AA$4:$AG$4,0)) * $O30</f>
        <v>431</v>
      </c>
      <c r="O30" s="65">
        <v>431</v>
      </c>
      <c r="P30" s="65"/>
      <c r="Q30" s="65"/>
      <c r="R30" s="65"/>
      <c r="S30" s="65"/>
      <c r="T30" s="65"/>
      <c r="U30" s="71">
        <f t="shared" si="0"/>
        <v>431</v>
      </c>
      <c r="V30" s="71">
        <f t="shared" si="1"/>
        <v>0</v>
      </c>
      <c r="W30" s="110"/>
      <c r="X30" s="111">
        <v>0</v>
      </c>
      <c r="Y30" s="111">
        <v>4</v>
      </c>
      <c r="Z30" s="111">
        <v>371</v>
      </c>
      <c r="AA30" s="111">
        <v>402</v>
      </c>
      <c r="AB30" s="111">
        <v>402</v>
      </c>
      <c r="AC30" s="111">
        <v>430</v>
      </c>
      <c r="AD30" s="111">
        <v>431</v>
      </c>
      <c r="AE30" s="111">
        <v>431</v>
      </c>
      <c r="AF30" s="111">
        <v>431</v>
      </c>
      <c r="AG30" s="111">
        <v>431</v>
      </c>
      <c r="AH30" s="111">
        <v>431</v>
      </c>
      <c r="AI30" s="71">
        <f t="shared" si="2"/>
        <v>430</v>
      </c>
      <c r="AJ30" s="71">
        <f t="shared" si="3"/>
        <v>431</v>
      </c>
      <c r="AK30" s="110"/>
      <c r="AL30" s="53">
        <f t="shared" si="6"/>
        <v>0.99767981438515085</v>
      </c>
      <c r="AM30" s="53" t="str">
        <f t="shared" si="6"/>
        <v/>
      </c>
      <c r="AN30" s="65"/>
      <c r="AO30" s="65" t="s">
        <v>78</v>
      </c>
      <c r="AP30" s="112"/>
      <c r="AQ30" s="113" t="s">
        <v>589</v>
      </c>
      <c r="AT30" s="73" t="s">
        <v>590</v>
      </c>
      <c r="AU30" s="73" t="s">
        <v>590</v>
      </c>
      <c r="AV30" s="73" t="s">
        <v>590</v>
      </c>
      <c r="AW30" s="73" t="s">
        <v>590</v>
      </c>
      <c r="AX30" s="73" t="s">
        <v>590</v>
      </c>
      <c r="AY30" s="73" t="s">
        <v>590</v>
      </c>
      <c r="AZ30" s="73" t="s">
        <v>590</v>
      </c>
      <c r="BA30" s="73" t="s">
        <v>590</v>
      </c>
      <c r="BB30" s="73" t="s">
        <v>590</v>
      </c>
      <c r="BC30" s="73" t="s">
        <v>590</v>
      </c>
      <c r="BD30" s="73" t="s">
        <v>590</v>
      </c>
      <c r="BE30" s="79" t="s">
        <v>591</v>
      </c>
      <c r="BF30" s="114" t="s">
        <v>591</v>
      </c>
      <c r="BG30" s="115"/>
      <c r="BH30" s="116" t="s">
        <v>592</v>
      </c>
      <c r="BI30" s="73" t="s">
        <v>592</v>
      </c>
      <c r="BJ30" s="73" t="s">
        <v>592</v>
      </c>
      <c r="BK30" s="73" t="s">
        <v>592</v>
      </c>
      <c r="BL30" s="73" t="s">
        <v>592</v>
      </c>
      <c r="BM30" s="73" t="s">
        <v>592</v>
      </c>
      <c r="BN30" s="73" t="s">
        <v>592</v>
      </c>
      <c r="BO30" s="73" t="s">
        <v>592</v>
      </c>
      <c r="BP30" s="73" t="s">
        <v>592</v>
      </c>
      <c r="BQ30" s="73" t="s">
        <v>592</v>
      </c>
      <c r="BR30" s="73" t="s">
        <v>592</v>
      </c>
      <c r="BS30" s="79" t="s">
        <v>593</v>
      </c>
      <c r="BT30" s="114" t="s">
        <v>593</v>
      </c>
      <c r="BU30" s="115"/>
      <c r="BV30" s="117" t="s">
        <v>594</v>
      </c>
      <c r="BW30" s="54" t="s">
        <v>594</v>
      </c>
    </row>
    <row r="31" spans="2:75" s="42" customFormat="1" ht="13.9" customHeight="1" x14ac:dyDescent="0.2">
      <c r="B31" s="60" t="str">
        <f t="shared" si="5"/>
        <v>TMS</v>
      </c>
      <c r="C31" s="783"/>
      <c r="D31" s="60" t="s">
        <v>595</v>
      </c>
      <c r="E31" s="108">
        <f>IFERROR(INDEX('[1]PCD List'!$E$3:$O$41,MATCH(DPWW1!$D31,'[1]PCD List'!$D$3:$D$41,0),MATCH(DPWW1!$B31,'[1]PCD List'!$E$2:$O$2,0)),"")</f>
        <v>0</v>
      </c>
      <c r="F31" s="62" t="s">
        <v>596</v>
      </c>
      <c r="G31" s="62" t="s">
        <v>597</v>
      </c>
      <c r="H31" s="63" t="s">
        <v>68</v>
      </c>
      <c r="I31" s="63">
        <v>0</v>
      </c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71">
        <f t="shared" si="0"/>
        <v>0</v>
      </c>
      <c r="V31" s="71">
        <f t="shared" si="1"/>
        <v>0</v>
      </c>
      <c r="W31" s="110"/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71">
        <f t="shared" si="2"/>
        <v>0</v>
      </c>
      <c r="AJ31" s="71">
        <f t="shared" si="3"/>
        <v>0</v>
      </c>
      <c r="AK31" s="110"/>
      <c r="AL31" s="53" t="str">
        <f t="shared" si="6"/>
        <v/>
      </c>
      <c r="AM31" s="53" t="str">
        <f t="shared" si="6"/>
        <v/>
      </c>
      <c r="AN31" s="65"/>
      <c r="AO31" s="65"/>
      <c r="AP31" s="112"/>
      <c r="AQ31" s="113" t="s">
        <v>598</v>
      </c>
      <c r="AT31" s="73" t="s">
        <v>599</v>
      </c>
      <c r="AU31" s="73" t="s">
        <v>599</v>
      </c>
      <c r="AV31" s="73" t="s">
        <v>599</v>
      </c>
      <c r="AW31" s="73" t="s">
        <v>599</v>
      </c>
      <c r="AX31" s="73" t="s">
        <v>599</v>
      </c>
      <c r="AY31" s="73" t="s">
        <v>599</v>
      </c>
      <c r="AZ31" s="73" t="s">
        <v>599</v>
      </c>
      <c r="BA31" s="73" t="s">
        <v>599</v>
      </c>
      <c r="BB31" s="73" t="s">
        <v>599</v>
      </c>
      <c r="BC31" s="73" t="s">
        <v>599</v>
      </c>
      <c r="BD31" s="73" t="s">
        <v>599</v>
      </c>
      <c r="BE31" s="79" t="s">
        <v>600</v>
      </c>
      <c r="BF31" s="114" t="s">
        <v>600</v>
      </c>
      <c r="BG31" s="115"/>
      <c r="BH31" s="116" t="s">
        <v>601</v>
      </c>
      <c r="BI31" s="73" t="s">
        <v>601</v>
      </c>
      <c r="BJ31" s="73" t="s">
        <v>601</v>
      </c>
      <c r="BK31" s="73" t="s">
        <v>601</v>
      </c>
      <c r="BL31" s="73" t="s">
        <v>601</v>
      </c>
      <c r="BM31" s="73" t="s">
        <v>601</v>
      </c>
      <c r="BN31" s="73" t="s">
        <v>601</v>
      </c>
      <c r="BO31" s="73" t="s">
        <v>601</v>
      </c>
      <c r="BP31" s="73" t="s">
        <v>601</v>
      </c>
      <c r="BQ31" s="73" t="s">
        <v>601</v>
      </c>
      <c r="BR31" s="73" t="s">
        <v>601</v>
      </c>
      <c r="BS31" s="79" t="s">
        <v>602</v>
      </c>
      <c r="BT31" s="114" t="s">
        <v>602</v>
      </c>
      <c r="BU31" s="115"/>
      <c r="BV31" s="117" t="s">
        <v>603</v>
      </c>
      <c r="BW31" s="54" t="s">
        <v>603</v>
      </c>
    </row>
    <row r="32" spans="2:75" s="42" customFormat="1" ht="15" x14ac:dyDescent="0.2">
      <c r="B32" s="60" t="str">
        <f t="shared" si="5"/>
        <v>TMS</v>
      </c>
      <c r="C32" s="783"/>
      <c r="D32" s="60" t="s">
        <v>595</v>
      </c>
      <c r="E32" s="108">
        <f>IFERROR(INDEX('[1]PCD List'!$E$3:$O$41,MATCH(DPWW1!$D32,'[1]PCD List'!$D$3:$D$41,0),MATCH(DPWW1!$B32,'[1]PCD List'!$E$2:$O$2,0)),"")</f>
        <v>0</v>
      </c>
      <c r="F32" s="62" t="s">
        <v>596</v>
      </c>
      <c r="G32" s="62" t="s">
        <v>604</v>
      </c>
      <c r="H32" s="63" t="s">
        <v>152</v>
      </c>
      <c r="I32" s="63">
        <v>0</v>
      </c>
      <c r="J32" s="65"/>
      <c r="K32" s="65"/>
      <c r="L32" s="65"/>
      <c r="M32" s="65"/>
      <c r="N32" s="65"/>
      <c r="O32" s="65"/>
      <c r="P32" s="124"/>
      <c r="Q32" s="124"/>
      <c r="R32" s="124"/>
      <c r="S32" s="124"/>
      <c r="T32" s="124"/>
      <c r="U32" s="71">
        <f t="shared" si="0"/>
        <v>0</v>
      </c>
      <c r="V32" s="71">
        <f t="shared" si="1"/>
        <v>0</v>
      </c>
      <c r="W32" s="110"/>
      <c r="X32" s="111"/>
      <c r="Y32" s="111"/>
      <c r="Z32" s="111"/>
      <c r="AA32" s="111"/>
      <c r="AB32" s="111"/>
      <c r="AC32" s="111"/>
      <c r="AD32" s="111"/>
      <c r="AE32" s="111"/>
      <c r="AF32" s="111"/>
      <c r="AG32" s="111"/>
      <c r="AH32" s="111"/>
      <c r="AI32" s="71">
        <f t="shared" si="2"/>
        <v>0</v>
      </c>
      <c r="AJ32" s="71">
        <f t="shared" si="3"/>
        <v>0</v>
      </c>
      <c r="AK32" s="110"/>
      <c r="AL32" s="53" t="str">
        <f t="shared" si="6"/>
        <v/>
      </c>
      <c r="AM32" s="53" t="str">
        <f t="shared" si="6"/>
        <v/>
      </c>
      <c r="AN32" s="65"/>
      <c r="AO32" s="65"/>
      <c r="AP32" s="112"/>
      <c r="AQ32" s="113" t="s">
        <v>605</v>
      </c>
      <c r="AT32" s="73" t="s">
        <v>606</v>
      </c>
      <c r="AU32" s="73" t="s">
        <v>606</v>
      </c>
      <c r="AV32" s="73" t="s">
        <v>606</v>
      </c>
      <c r="AW32" s="73" t="s">
        <v>606</v>
      </c>
      <c r="AX32" s="73" t="s">
        <v>606</v>
      </c>
      <c r="AY32" s="73" t="s">
        <v>606</v>
      </c>
      <c r="AZ32" s="125" t="s">
        <v>606</v>
      </c>
      <c r="BA32" s="125" t="s">
        <v>606</v>
      </c>
      <c r="BB32" s="125" t="s">
        <v>606</v>
      </c>
      <c r="BC32" s="125" t="s">
        <v>606</v>
      </c>
      <c r="BD32" s="125" t="s">
        <v>606</v>
      </c>
      <c r="BE32" s="79" t="s">
        <v>607</v>
      </c>
      <c r="BF32" s="114" t="s">
        <v>607</v>
      </c>
      <c r="BG32" s="115"/>
      <c r="BH32" s="116" t="s">
        <v>608</v>
      </c>
      <c r="BI32" s="73" t="s">
        <v>608</v>
      </c>
      <c r="BJ32" s="73" t="s">
        <v>608</v>
      </c>
      <c r="BK32" s="73" t="s">
        <v>608</v>
      </c>
      <c r="BL32" s="73" t="s">
        <v>608</v>
      </c>
      <c r="BM32" s="73" t="s">
        <v>608</v>
      </c>
      <c r="BN32" s="73" t="s">
        <v>608</v>
      </c>
      <c r="BO32" s="73" t="s">
        <v>608</v>
      </c>
      <c r="BP32" s="73" t="s">
        <v>608</v>
      </c>
      <c r="BQ32" s="73" t="s">
        <v>608</v>
      </c>
      <c r="BR32" s="73" t="s">
        <v>608</v>
      </c>
      <c r="BS32" s="79" t="s">
        <v>609</v>
      </c>
      <c r="BT32" s="114" t="s">
        <v>609</v>
      </c>
      <c r="BU32" s="115"/>
      <c r="BV32" s="117" t="s">
        <v>610</v>
      </c>
      <c r="BW32" s="54" t="s">
        <v>610</v>
      </c>
    </row>
    <row r="33" spans="2:75" s="42" customFormat="1" ht="15" x14ac:dyDescent="0.2">
      <c r="B33" s="60" t="str">
        <f t="shared" si="5"/>
        <v>TMS</v>
      </c>
      <c r="C33" s="783"/>
      <c r="D33" s="60" t="s">
        <v>611</v>
      </c>
      <c r="E33" s="108">
        <f>IFERROR(INDEX('[1]PCD List'!$E$3:$O$41,MATCH(DPWW1!$D33,'[1]PCD List'!$D$3:$D$41,0),MATCH(DPWW1!$B33,'[1]PCD List'!$E$2:$O$2,0)),"")</f>
        <v>0</v>
      </c>
      <c r="F33" s="62" t="s">
        <v>596</v>
      </c>
      <c r="G33" s="62" t="s">
        <v>612</v>
      </c>
      <c r="H33" s="63" t="s">
        <v>613</v>
      </c>
      <c r="I33" s="63">
        <v>3</v>
      </c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71">
        <f t="shared" si="0"/>
        <v>0</v>
      </c>
      <c r="V33" s="71">
        <f t="shared" si="1"/>
        <v>0</v>
      </c>
      <c r="W33" s="110"/>
      <c r="X33" s="111"/>
      <c r="Y33" s="111"/>
      <c r="Z33" s="111"/>
      <c r="AA33" s="111"/>
      <c r="AB33" s="111"/>
      <c r="AC33" s="111"/>
      <c r="AD33" s="111"/>
      <c r="AE33" s="111"/>
      <c r="AF33" s="111"/>
      <c r="AG33" s="111"/>
      <c r="AH33" s="111"/>
      <c r="AI33" s="71">
        <f t="shared" si="2"/>
        <v>0</v>
      </c>
      <c r="AJ33" s="71">
        <f t="shared" si="3"/>
        <v>0</v>
      </c>
      <c r="AK33" s="110"/>
      <c r="AL33" s="53" t="str">
        <f t="shared" si="6"/>
        <v/>
      </c>
      <c r="AM33" s="53" t="str">
        <f t="shared" si="6"/>
        <v/>
      </c>
      <c r="AN33" s="65"/>
      <c r="AO33" s="65"/>
      <c r="AP33" s="112"/>
      <c r="AQ33" s="113" t="s">
        <v>614</v>
      </c>
      <c r="AT33" s="73" t="s">
        <v>615</v>
      </c>
      <c r="AU33" s="73" t="s">
        <v>615</v>
      </c>
      <c r="AV33" s="73" t="s">
        <v>615</v>
      </c>
      <c r="AW33" s="73" t="s">
        <v>615</v>
      </c>
      <c r="AX33" s="73" t="s">
        <v>615</v>
      </c>
      <c r="AY33" s="73" t="s">
        <v>615</v>
      </c>
      <c r="AZ33" s="73" t="s">
        <v>615</v>
      </c>
      <c r="BA33" s="73" t="s">
        <v>615</v>
      </c>
      <c r="BB33" s="73" t="s">
        <v>615</v>
      </c>
      <c r="BC33" s="73" t="s">
        <v>615</v>
      </c>
      <c r="BD33" s="73" t="s">
        <v>615</v>
      </c>
      <c r="BE33" s="79" t="s">
        <v>616</v>
      </c>
      <c r="BF33" s="114" t="s">
        <v>616</v>
      </c>
      <c r="BG33" s="115"/>
      <c r="BH33" s="116" t="s">
        <v>617</v>
      </c>
      <c r="BI33" s="73" t="s">
        <v>617</v>
      </c>
      <c r="BJ33" s="73" t="s">
        <v>617</v>
      </c>
      <c r="BK33" s="73" t="s">
        <v>617</v>
      </c>
      <c r="BL33" s="73" t="s">
        <v>617</v>
      </c>
      <c r="BM33" s="73" t="s">
        <v>617</v>
      </c>
      <c r="BN33" s="73" t="s">
        <v>617</v>
      </c>
      <c r="BO33" s="73" t="s">
        <v>617</v>
      </c>
      <c r="BP33" s="73" t="s">
        <v>617</v>
      </c>
      <c r="BQ33" s="73" t="s">
        <v>617</v>
      </c>
      <c r="BR33" s="73" t="s">
        <v>617</v>
      </c>
      <c r="BS33" s="79" t="s">
        <v>618</v>
      </c>
      <c r="BT33" s="114" t="s">
        <v>618</v>
      </c>
      <c r="BU33" s="115"/>
      <c r="BV33" s="117" t="s">
        <v>619</v>
      </c>
      <c r="BW33" s="54" t="s">
        <v>619</v>
      </c>
    </row>
    <row r="34" spans="2:75" s="42" customFormat="1" ht="13.9" customHeight="1" x14ac:dyDescent="0.2">
      <c r="B34" s="60" t="str">
        <f t="shared" si="5"/>
        <v>TMS</v>
      </c>
      <c r="C34" s="783" t="s">
        <v>620</v>
      </c>
      <c r="D34" s="60" t="s">
        <v>621</v>
      </c>
      <c r="E34" s="108">
        <f>IFERROR(INDEX('[1]PCD List'!$E$3:$O$41,MATCH(DPWW1!$D34,'[1]PCD List'!$D$3:$D$41,0),MATCH(DPWW1!$B34,'[1]PCD List'!$E$2:$O$2,0)),"")</f>
        <v>0</v>
      </c>
      <c r="F34" s="62" t="s">
        <v>622</v>
      </c>
      <c r="G34" s="62" t="s">
        <v>623</v>
      </c>
      <c r="H34" s="63" t="s">
        <v>613</v>
      </c>
      <c r="I34" s="63">
        <v>3</v>
      </c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71">
        <f t="shared" si="0"/>
        <v>0</v>
      </c>
      <c r="V34" s="71">
        <f t="shared" si="1"/>
        <v>0</v>
      </c>
      <c r="W34" s="110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71">
        <f t="shared" si="2"/>
        <v>0</v>
      </c>
      <c r="AJ34" s="71">
        <f t="shared" si="3"/>
        <v>0</v>
      </c>
      <c r="AK34" s="110"/>
      <c r="AL34" s="53" t="str">
        <f t="shared" si="6"/>
        <v/>
      </c>
      <c r="AM34" s="53" t="str">
        <f t="shared" si="6"/>
        <v/>
      </c>
      <c r="AN34" s="65"/>
      <c r="AO34" s="65"/>
      <c r="AP34" s="112"/>
      <c r="AQ34" s="113" t="s">
        <v>624</v>
      </c>
      <c r="AT34" s="73" t="s">
        <v>625</v>
      </c>
      <c r="AU34" s="73" t="s">
        <v>625</v>
      </c>
      <c r="AV34" s="73" t="s">
        <v>625</v>
      </c>
      <c r="AW34" s="73" t="s">
        <v>625</v>
      </c>
      <c r="AX34" s="73" t="s">
        <v>625</v>
      </c>
      <c r="AY34" s="73" t="s">
        <v>625</v>
      </c>
      <c r="AZ34" s="73" t="s">
        <v>625</v>
      </c>
      <c r="BA34" s="73" t="s">
        <v>625</v>
      </c>
      <c r="BB34" s="73" t="s">
        <v>625</v>
      </c>
      <c r="BC34" s="73" t="s">
        <v>625</v>
      </c>
      <c r="BD34" s="73" t="s">
        <v>625</v>
      </c>
      <c r="BE34" s="79" t="s">
        <v>626</v>
      </c>
      <c r="BF34" s="114" t="s">
        <v>626</v>
      </c>
      <c r="BG34" s="115"/>
      <c r="BH34" s="116" t="s">
        <v>627</v>
      </c>
      <c r="BI34" s="73" t="s">
        <v>627</v>
      </c>
      <c r="BJ34" s="73" t="s">
        <v>627</v>
      </c>
      <c r="BK34" s="73" t="s">
        <v>627</v>
      </c>
      <c r="BL34" s="73" t="s">
        <v>627</v>
      </c>
      <c r="BM34" s="73" t="s">
        <v>627</v>
      </c>
      <c r="BN34" s="73" t="s">
        <v>627</v>
      </c>
      <c r="BO34" s="73" t="s">
        <v>627</v>
      </c>
      <c r="BP34" s="73" t="s">
        <v>627</v>
      </c>
      <c r="BQ34" s="73" t="s">
        <v>627</v>
      </c>
      <c r="BR34" s="73" t="s">
        <v>627</v>
      </c>
      <c r="BS34" s="79" t="s">
        <v>628</v>
      </c>
      <c r="BT34" s="114" t="s">
        <v>628</v>
      </c>
      <c r="BU34" s="115"/>
      <c r="BV34" s="117" t="s">
        <v>629</v>
      </c>
      <c r="BW34" s="54" t="s">
        <v>629</v>
      </c>
    </row>
    <row r="35" spans="2:75" s="42" customFormat="1" ht="15" x14ac:dyDescent="0.2">
      <c r="B35" s="60" t="str">
        <f t="shared" si="5"/>
        <v>TMS</v>
      </c>
      <c r="C35" s="783"/>
      <c r="D35" s="60" t="s">
        <v>630</v>
      </c>
      <c r="E35" s="108">
        <f>IFERROR(INDEX('[1]PCD List'!$E$3:$O$41,MATCH(DPWW1!$D35,'[1]PCD List'!$D$3:$D$41,0),MATCH(DPWW1!$B35,'[1]PCD List'!$E$2:$O$2,0)),"")</f>
        <v>0</v>
      </c>
      <c r="F35" s="62" t="s">
        <v>631</v>
      </c>
      <c r="G35" s="62" t="s">
        <v>632</v>
      </c>
      <c r="H35" s="63" t="s">
        <v>633</v>
      </c>
      <c r="I35" s="63">
        <v>3</v>
      </c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71">
        <f t="shared" si="0"/>
        <v>0</v>
      </c>
      <c r="V35" s="71">
        <f t="shared" si="1"/>
        <v>0</v>
      </c>
      <c r="W35" s="110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71">
        <f t="shared" si="2"/>
        <v>0</v>
      </c>
      <c r="AJ35" s="71">
        <f t="shared" si="3"/>
        <v>0</v>
      </c>
      <c r="AK35" s="110"/>
      <c r="AL35" s="53" t="str">
        <f t="shared" si="6"/>
        <v/>
      </c>
      <c r="AM35" s="53" t="str">
        <f t="shared" si="6"/>
        <v/>
      </c>
      <c r="AN35" s="65"/>
      <c r="AO35" s="65"/>
      <c r="AP35" s="112"/>
      <c r="AQ35" s="113" t="s">
        <v>634</v>
      </c>
      <c r="AT35" s="73" t="s">
        <v>635</v>
      </c>
      <c r="AU35" s="73" t="s">
        <v>635</v>
      </c>
      <c r="AV35" s="73" t="s">
        <v>635</v>
      </c>
      <c r="AW35" s="73" t="s">
        <v>635</v>
      </c>
      <c r="AX35" s="73" t="s">
        <v>635</v>
      </c>
      <c r="AY35" s="73" t="s">
        <v>635</v>
      </c>
      <c r="AZ35" s="73" t="s">
        <v>635</v>
      </c>
      <c r="BA35" s="73" t="s">
        <v>635</v>
      </c>
      <c r="BB35" s="73" t="s">
        <v>635</v>
      </c>
      <c r="BC35" s="73" t="s">
        <v>635</v>
      </c>
      <c r="BD35" s="73" t="s">
        <v>635</v>
      </c>
      <c r="BE35" s="79" t="s">
        <v>636</v>
      </c>
      <c r="BF35" s="114" t="s">
        <v>636</v>
      </c>
      <c r="BG35" s="115"/>
      <c r="BH35" s="116" t="s">
        <v>637</v>
      </c>
      <c r="BI35" s="73" t="s">
        <v>637</v>
      </c>
      <c r="BJ35" s="73" t="s">
        <v>637</v>
      </c>
      <c r="BK35" s="73" t="s">
        <v>637</v>
      </c>
      <c r="BL35" s="73" t="s">
        <v>637</v>
      </c>
      <c r="BM35" s="73" t="s">
        <v>637</v>
      </c>
      <c r="BN35" s="73" t="s">
        <v>637</v>
      </c>
      <c r="BO35" s="73" t="s">
        <v>637</v>
      </c>
      <c r="BP35" s="73" t="s">
        <v>637</v>
      </c>
      <c r="BQ35" s="73" t="s">
        <v>637</v>
      </c>
      <c r="BR35" s="73" t="s">
        <v>637</v>
      </c>
      <c r="BS35" s="79" t="s">
        <v>638</v>
      </c>
      <c r="BT35" s="114" t="s">
        <v>638</v>
      </c>
      <c r="BU35" s="115"/>
      <c r="BV35" s="117" t="s">
        <v>639</v>
      </c>
      <c r="BW35" s="54" t="s">
        <v>639</v>
      </c>
    </row>
    <row r="36" spans="2:75" s="42" customFormat="1" ht="13.9" customHeight="1" x14ac:dyDescent="0.2">
      <c r="B36" s="60" t="str">
        <f t="shared" si="5"/>
        <v>TMS</v>
      </c>
      <c r="C36" s="783"/>
      <c r="D36" s="60" t="s">
        <v>640</v>
      </c>
      <c r="E36" s="108">
        <f>IFERROR(INDEX('[1]PCD List'!$E$3:$O$41,MATCH(DPWW1!$D36,'[1]PCD List'!$D$3:$D$41,0),MATCH(DPWW1!$B36,'[1]PCD List'!$E$2:$O$2,0)),"")</f>
        <v>0</v>
      </c>
      <c r="F36" s="62" t="s">
        <v>641</v>
      </c>
      <c r="G36" s="62" t="s">
        <v>642</v>
      </c>
      <c r="H36" s="63" t="s">
        <v>643</v>
      </c>
      <c r="I36" s="63">
        <v>3</v>
      </c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71">
        <f t="shared" si="0"/>
        <v>0</v>
      </c>
      <c r="V36" s="71">
        <f t="shared" si="1"/>
        <v>0</v>
      </c>
      <c r="W36" s="110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71">
        <f t="shared" si="2"/>
        <v>0</v>
      </c>
      <c r="AJ36" s="71">
        <f t="shared" si="3"/>
        <v>0</v>
      </c>
      <c r="AK36" s="110"/>
      <c r="AL36" s="53" t="str">
        <f t="shared" si="6"/>
        <v/>
      </c>
      <c r="AM36" s="53" t="str">
        <f t="shared" si="6"/>
        <v/>
      </c>
      <c r="AN36" s="65"/>
      <c r="AO36" s="65"/>
      <c r="AP36" s="112"/>
      <c r="AQ36" s="113" t="s">
        <v>644</v>
      </c>
      <c r="AT36" s="73" t="s">
        <v>645</v>
      </c>
      <c r="AU36" s="73" t="s">
        <v>645</v>
      </c>
      <c r="AV36" s="73" t="s">
        <v>645</v>
      </c>
      <c r="AW36" s="73" t="s">
        <v>645</v>
      </c>
      <c r="AX36" s="73" t="s">
        <v>645</v>
      </c>
      <c r="AY36" s="73" t="s">
        <v>645</v>
      </c>
      <c r="AZ36" s="73" t="s">
        <v>645</v>
      </c>
      <c r="BA36" s="73" t="s">
        <v>645</v>
      </c>
      <c r="BB36" s="73" t="s">
        <v>645</v>
      </c>
      <c r="BC36" s="73" t="s">
        <v>645</v>
      </c>
      <c r="BD36" s="73" t="s">
        <v>645</v>
      </c>
      <c r="BE36" s="79" t="s">
        <v>646</v>
      </c>
      <c r="BF36" s="114" t="s">
        <v>646</v>
      </c>
      <c r="BG36" s="115"/>
      <c r="BH36" s="116" t="s">
        <v>647</v>
      </c>
      <c r="BI36" s="73" t="s">
        <v>647</v>
      </c>
      <c r="BJ36" s="73" t="s">
        <v>647</v>
      </c>
      <c r="BK36" s="73" t="s">
        <v>647</v>
      </c>
      <c r="BL36" s="73" t="s">
        <v>647</v>
      </c>
      <c r="BM36" s="73" t="s">
        <v>647</v>
      </c>
      <c r="BN36" s="73" t="s">
        <v>647</v>
      </c>
      <c r="BO36" s="73" t="s">
        <v>647</v>
      </c>
      <c r="BP36" s="73" t="s">
        <v>647</v>
      </c>
      <c r="BQ36" s="73" t="s">
        <v>647</v>
      </c>
      <c r="BR36" s="73" t="s">
        <v>647</v>
      </c>
      <c r="BS36" s="79" t="s">
        <v>648</v>
      </c>
      <c r="BT36" s="114" t="s">
        <v>648</v>
      </c>
      <c r="BU36" s="115"/>
      <c r="BV36" s="117" t="s">
        <v>649</v>
      </c>
      <c r="BW36" s="54" t="s">
        <v>649</v>
      </c>
    </row>
    <row r="37" spans="2:75" s="42" customFormat="1" ht="15" x14ac:dyDescent="0.2">
      <c r="B37" s="60" t="str">
        <f t="shared" si="5"/>
        <v>TMS</v>
      </c>
      <c r="C37" s="783"/>
      <c r="D37" s="60" t="s">
        <v>650</v>
      </c>
      <c r="E37" s="108">
        <f>IFERROR(INDEX('[1]PCD List'!$E$3:$O$41,MATCH(DPWW1!$D37,'[1]PCD List'!$D$3:$D$41,0),MATCH(DPWW1!$B37,'[1]PCD List'!$E$2:$O$2,0)),"")</f>
        <v>0</v>
      </c>
      <c r="F37" s="62" t="s">
        <v>651</v>
      </c>
      <c r="G37" s="62" t="s">
        <v>652</v>
      </c>
      <c r="H37" s="63" t="s">
        <v>643</v>
      </c>
      <c r="I37" s="63">
        <v>3</v>
      </c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71">
        <f t="shared" si="0"/>
        <v>0</v>
      </c>
      <c r="V37" s="71">
        <f t="shared" si="1"/>
        <v>0</v>
      </c>
      <c r="W37" s="110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71">
        <f t="shared" si="2"/>
        <v>0</v>
      </c>
      <c r="AJ37" s="71">
        <f t="shared" si="3"/>
        <v>0</v>
      </c>
      <c r="AK37" s="110"/>
      <c r="AL37" s="53" t="str">
        <f t="shared" si="6"/>
        <v/>
      </c>
      <c r="AM37" s="53" t="str">
        <f t="shared" si="6"/>
        <v/>
      </c>
      <c r="AN37" s="65"/>
      <c r="AO37" s="65"/>
      <c r="AP37" s="112"/>
      <c r="AQ37" s="113" t="s">
        <v>653</v>
      </c>
      <c r="AT37" s="73" t="s">
        <v>654</v>
      </c>
      <c r="AU37" s="73" t="s">
        <v>654</v>
      </c>
      <c r="AV37" s="73" t="s">
        <v>654</v>
      </c>
      <c r="AW37" s="73" t="s">
        <v>654</v>
      </c>
      <c r="AX37" s="73" t="s">
        <v>654</v>
      </c>
      <c r="AY37" s="73" t="s">
        <v>654</v>
      </c>
      <c r="AZ37" s="73" t="s">
        <v>654</v>
      </c>
      <c r="BA37" s="73" t="s">
        <v>654</v>
      </c>
      <c r="BB37" s="73" t="s">
        <v>654</v>
      </c>
      <c r="BC37" s="73" t="s">
        <v>654</v>
      </c>
      <c r="BD37" s="73" t="s">
        <v>654</v>
      </c>
      <c r="BE37" s="79" t="s">
        <v>655</v>
      </c>
      <c r="BF37" s="114" t="s">
        <v>655</v>
      </c>
      <c r="BG37" s="115"/>
      <c r="BH37" s="116" t="s">
        <v>656</v>
      </c>
      <c r="BI37" s="73" t="s">
        <v>656</v>
      </c>
      <c r="BJ37" s="73" t="s">
        <v>656</v>
      </c>
      <c r="BK37" s="73" t="s">
        <v>656</v>
      </c>
      <c r="BL37" s="73" t="s">
        <v>656</v>
      </c>
      <c r="BM37" s="73" t="s">
        <v>656</v>
      </c>
      <c r="BN37" s="73" t="s">
        <v>656</v>
      </c>
      <c r="BO37" s="73" t="s">
        <v>656</v>
      </c>
      <c r="BP37" s="73" t="s">
        <v>656</v>
      </c>
      <c r="BQ37" s="73" t="s">
        <v>656</v>
      </c>
      <c r="BR37" s="73" t="s">
        <v>656</v>
      </c>
      <c r="BS37" s="79" t="s">
        <v>657</v>
      </c>
      <c r="BT37" s="114" t="s">
        <v>657</v>
      </c>
      <c r="BU37" s="115"/>
      <c r="BV37" s="117" t="s">
        <v>658</v>
      </c>
      <c r="BW37" s="54" t="s">
        <v>658</v>
      </c>
    </row>
    <row r="38" spans="2:75" s="42" customFormat="1" ht="13.9" customHeight="1" x14ac:dyDescent="0.2">
      <c r="B38" s="60" t="str">
        <f t="shared" si="5"/>
        <v>TMS</v>
      </c>
      <c r="C38" s="783"/>
      <c r="D38" s="60" t="s">
        <v>650</v>
      </c>
      <c r="E38" s="108">
        <f>IFERROR(INDEX('[1]PCD List'!$E$3:$O$41,MATCH(DPWW1!$D38,'[1]PCD List'!$D$3:$D$41,0),MATCH(DPWW1!$B38,'[1]PCD List'!$E$2:$O$2,0)),"")</f>
        <v>0</v>
      </c>
      <c r="F38" s="62" t="s">
        <v>651</v>
      </c>
      <c r="G38" s="62" t="s">
        <v>659</v>
      </c>
      <c r="H38" s="63" t="s">
        <v>660</v>
      </c>
      <c r="I38" s="63">
        <v>3</v>
      </c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71">
        <f t="shared" si="0"/>
        <v>0</v>
      </c>
      <c r="V38" s="71">
        <f t="shared" si="1"/>
        <v>0</v>
      </c>
      <c r="W38" s="110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71">
        <f t="shared" si="2"/>
        <v>0</v>
      </c>
      <c r="AJ38" s="71">
        <f t="shared" si="3"/>
        <v>0</v>
      </c>
      <c r="AK38" s="110"/>
      <c r="AL38" s="53" t="str">
        <f t="shared" si="6"/>
        <v/>
      </c>
      <c r="AM38" s="53" t="str">
        <f t="shared" si="6"/>
        <v/>
      </c>
      <c r="AN38" s="65"/>
      <c r="AO38" s="65"/>
      <c r="AP38" s="112"/>
      <c r="AQ38" s="113" t="s">
        <v>661</v>
      </c>
      <c r="AT38" s="73" t="s">
        <v>662</v>
      </c>
      <c r="AU38" s="73" t="s">
        <v>662</v>
      </c>
      <c r="AV38" s="73" t="s">
        <v>662</v>
      </c>
      <c r="AW38" s="73" t="s">
        <v>662</v>
      </c>
      <c r="AX38" s="73" t="s">
        <v>662</v>
      </c>
      <c r="AY38" s="73" t="s">
        <v>662</v>
      </c>
      <c r="AZ38" s="73" t="s">
        <v>662</v>
      </c>
      <c r="BA38" s="73" t="s">
        <v>662</v>
      </c>
      <c r="BB38" s="73" t="s">
        <v>662</v>
      </c>
      <c r="BC38" s="73" t="s">
        <v>662</v>
      </c>
      <c r="BD38" s="73" t="s">
        <v>662</v>
      </c>
      <c r="BE38" s="79" t="s">
        <v>663</v>
      </c>
      <c r="BF38" s="114" t="s">
        <v>663</v>
      </c>
      <c r="BG38" s="115"/>
      <c r="BH38" s="116" t="s">
        <v>664</v>
      </c>
      <c r="BI38" s="73" t="s">
        <v>664</v>
      </c>
      <c r="BJ38" s="73" t="s">
        <v>664</v>
      </c>
      <c r="BK38" s="73" t="s">
        <v>664</v>
      </c>
      <c r="BL38" s="73" t="s">
        <v>664</v>
      </c>
      <c r="BM38" s="73" t="s">
        <v>664</v>
      </c>
      <c r="BN38" s="73" t="s">
        <v>664</v>
      </c>
      <c r="BO38" s="73" t="s">
        <v>664</v>
      </c>
      <c r="BP38" s="73" t="s">
        <v>664</v>
      </c>
      <c r="BQ38" s="73" t="s">
        <v>664</v>
      </c>
      <c r="BR38" s="73" t="s">
        <v>664</v>
      </c>
      <c r="BS38" s="79" t="s">
        <v>665</v>
      </c>
      <c r="BT38" s="114" t="s">
        <v>665</v>
      </c>
      <c r="BU38" s="115"/>
      <c r="BV38" s="117" t="s">
        <v>666</v>
      </c>
      <c r="BW38" s="54" t="s">
        <v>666</v>
      </c>
    </row>
    <row r="39" spans="2:75" s="42" customFormat="1" ht="13.9" customHeight="1" x14ac:dyDescent="0.2">
      <c r="B39" s="60" t="str">
        <f t="shared" si="5"/>
        <v>TMS</v>
      </c>
      <c r="C39" s="783"/>
      <c r="D39" s="60" t="s">
        <v>667</v>
      </c>
      <c r="E39" s="108" t="str">
        <f>IFERROR(INDEX('[1]PCD List'!$E$3:$O$41,MATCH(DPWW1!$D39,'[1]PCD List'!$D$3:$D$41,0),MATCH(DPWW1!$B39,'[1]PCD List'!$E$2:$O$2,0)),"")</f>
        <v>Y</v>
      </c>
      <c r="F39" s="62" t="s">
        <v>668</v>
      </c>
      <c r="G39" s="62" t="s">
        <v>669</v>
      </c>
      <c r="H39" s="63" t="s">
        <v>68</v>
      </c>
      <c r="I39" s="63">
        <v>0</v>
      </c>
      <c r="J39" s="65">
        <v>25</v>
      </c>
      <c r="K39" s="119">
        <v>0</v>
      </c>
      <c r="L39" s="119">
        <v>2</v>
      </c>
      <c r="M39" s="119">
        <v>2</v>
      </c>
      <c r="N39" s="119">
        <v>5</v>
      </c>
      <c r="O39" s="65">
        <v>25</v>
      </c>
      <c r="P39" s="65"/>
      <c r="Q39" s="65"/>
      <c r="R39" s="65"/>
      <c r="S39" s="65"/>
      <c r="T39" s="65"/>
      <c r="U39" s="71">
        <f t="shared" si="0"/>
        <v>25</v>
      </c>
      <c r="V39" s="71">
        <f t="shared" si="1"/>
        <v>0</v>
      </c>
      <c r="W39" s="110"/>
      <c r="X39" s="111">
        <v>0</v>
      </c>
      <c r="Y39" s="111">
        <v>0</v>
      </c>
      <c r="Z39" s="111">
        <v>1</v>
      </c>
      <c r="AA39" s="111">
        <v>1</v>
      </c>
      <c r="AB39" s="111">
        <v>1</v>
      </c>
      <c r="AC39" s="111">
        <v>2</v>
      </c>
      <c r="AD39" s="111">
        <v>2</v>
      </c>
      <c r="AE39" s="111">
        <v>7</v>
      </c>
      <c r="AF39" s="111">
        <v>15</v>
      </c>
      <c r="AG39" s="111">
        <v>19</v>
      </c>
      <c r="AH39" s="111">
        <v>21</v>
      </c>
      <c r="AI39" s="71">
        <f t="shared" si="2"/>
        <v>2</v>
      </c>
      <c r="AJ39" s="71">
        <f t="shared" si="3"/>
        <v>21</v>
      </c>
      <c r="AK39" s="110"/>
      <c r="AL39" s="53">
        <f t="shared" si="6"/>
        <v>0.08</v>
      </c>
      <c r="AM39" s="53" t="str">
        <f t="shared" si="6"/>
        <v/>
      </c>
      <c r="AN39" s="65"/>
      <c r="AO39" s="65" t="s">
        <v>433</v>
      </c>
      <c r="AP39" s="112"/>
      <c r="AQ39" s="113" t="s">
        <v>670</v>
      </c>
      <c r="AT39" s="73" t="s">
        <v>671</v>
      </c>
      <c r="AU39" s="73" t="s">
        <v>671</v>
      </c>
      <c r="AV39" s="73" t="s">
        <v>671</v>
      </c>
      <c r="AW39" s="73" t="s">
        <v>671</v>
      </c>
      <c r="AX39" s="73" t="s">
        <v>671</v>
      </c>
      <c r="AY39" s="73" t="s">
        <v>671</v>
      </c>
      <c r="AZ39" s="73" t="s">
        <v>671</v>
      </c>
      <c r="BA39" s="73" t="s">
        <v>671</v>
      </c>
      <c r="BB39" s="73" t="s">
        <v>671</v>
      </c>
      <c r="BC39" s="73" t="s">
        <v>671</v>
      </c>
      <c r="BD39" s="73" t="s">
        <v>671</v>
      </c>
      <c r="BE39" s="79" t="s">
        <v>672</v>
      </c>
      <c r="BF39" s="114" t="s">
        <v>672</v>
      </c>
      <c r="BG39" s="115"/>
      <c r="BH39" s="116" t="s">
        <v>673</v>
      </c>
      <c r="BI39" s="73" t="s">
        <v>673</v>
      </c>
      <c r="BJ39" s="73" t="s">
        <v>673</v>
      </c>
      <c r="BK39" s="73" t="s">
        <v>673</v>
      </c>
      <c r="BL39" s="73" t="s">
        <v>673</v>
      </c>
      <c r="BM39" s="73" t="s">
        <v>673</v>
      </c>
      <c r="BN39" s="73" t="s">
        <v>673</v>
      </c>
      <c r="BO39" s="73" t="s">
        <v>673</v>
      </c>
      <c r="BP39" s="73" t="s">
        <v>673</v>
      </c>
      <c r="BQ39" s="73" t="s">
        <v>673</v>
      </c>
      <c r="BR39" s="73" t="s">
        <v>673</v>
      </c>
      <c r="BS39" s="79" t="s">
        <v>674</v>
      </c>
      <c r="BT39" s="114" t="s">
        <v>674</v>
      </c>
      <c r="BU39" s="115"/>
      <c r="BV39" s="117" t="s">
        <v>675</v>
      </c>
      <c r="BW39" s="54" t="s">
        <v>675</v>
      </c>
    </row>
    <row r="40" spans="2:75" s="42" customFormat="1" ht="15" x14ac:dyDescent="0.2">
      <c r="B40" s="60" t="str">
        <f t="shared" si="5"/>
        <v>TMS</v>
      </c>
      <c r="C40" s="783" t="s">
        <v>676</v>
      </c>
      <c r="D40" s="60" t="s">
        <v>149</v>
      </c>
      <c r="E40" s="108" t="str">
        <f>IFERROR(INDEX('[1]PCD List'!$E$3:$O$41,MATCH(DPWW1!$D40,'[1]PCD List'!$D$3:$D$41,0),MATCH(DPWW1!$B40,'[1]PCD List'!$E$2:$O$2,0)),"")</f>
        <v>Y</v>
      </c>
      <c r="F40" s="62" t="s">
        <v>677</v>
      </c>
      <c r="G40" s="62" t="s">
        <v>678</v>
      </c>
      <c r="H40" s="63" t="s">
        <v>152</v>
      </c>
      <c r="I40" s="63">
        <v>0</v>
      </c>
      <c r="J40" s="65"/>
      <c r="K40" s="704">
        <v>3.6303328321852102</v>
      </c>
      <c r="L40" s="704">
        <v>11.8661012956526</v>
      </c>
      <c r="M40" s="704">
        <v>25.9213055987045</v>
      </c>
      <c r="N40" s="704">
        <v>60.892962295289898</v>
      </c>
      <c r="O40" s="65">
        <v>100</v>
      </c>
      <c r="P40" s="124"/>
      <c r="Q40" s="124"/>
      <c r="R40" s="124"/>
      <c r="S40" s="124"/>
      <c r="T40" s="124"/>
      <c r="U40" s="71">
        <f t="shared" si="0"/>
        <v>100</v>
      </c>
      <c r="V40" s="71">
        <f t="shared" si="1"/>
        <v>0</v>
      </c>
      <c r="W40" s="110"/>
      <c r="X40" s="111">
        <v>0</v>
      </c>
      <c r="Y40" s="692">
        <v>3.6303348540983804</v>
      </c>
      <c r="Z40" s="692">
        <v>11.866103592538234</v>
      </c>
      <c r="AA40" s="692">
        <v>25.921320513879483</v>
      </c>
      <c r="AB40" s="692">
        <v>60.892986005739104</v>
      </c>
      <c r="AC40" s="692">
        <v>89.42829179329118</v>
      </c>
      <c r="AD40" s="692">
        <v>91.635032384836606</v>
      </c>
      <c r="AE40" s="692">
        <v>91.73634030113142</v>
      </c>
      <c r="AF40" s="692">
        <v>91.73634030113142</v>
      </c>
      <c r="AG40" s="692">
        <v>91.73634030113142</v>
      </c>
      <c r="AH40" s="692">
        <v>91.73634030113142</v>
      </c>
      <c r="AI40" s="705">
        <f t="shared" si="2"/>
        <v>89.42829179329118</v>
      </c>
      <c r="AJ40" s="705">
        <f t="shared" si="3"/>
        <v>91.73634030113142</v>
      </c>
      <c r="AK40" s="110"/>
      <c r="AL40" s="53">
        <f t="shared" si="6"/>
        <v>0.89428291793291181</v>
      </c>
      <c r="AM40" s="53" t="str">
        <f t="shared" si="6"/>
        <v/>
      </c>
      <c r="AN40" s="65"/>
      <c r="AO40" s="65" t="s">
        <v>433</v>
      </c>
      <c r="AP40" s="112"/>
      <c r="AQ40" s="113" t="s">
        <v>679</v>
      </c>
      <c r="AT40" s="73" t="s">
        <v>680</v>
      </c>
      <c r="AU40" s="73" t="s">
        <v>680</v>
      </c>
      <c r="AV40" s="73" t="s">
        <v>680</v>
      </c>
      <c r="AW40" s="73" t="s">
        <v>680</v>
      </c>
      <c r="AX40" s="73" t="s">
        <v>680</v>
      </c>
      <c r="AY40" s="73" t="s">
        <v>680</v>
      </c>
      <c r="AZ40" s="125" t="s">
        <v>680</v>
      </c>
      <c r="BA40" s="125" t="s">
        <v>680</v>
      </c>
      <c r="BB40" s="125" t="s">
        <v>680</v>
      </c>
      <c r="BC40" s="125" t="s">
        <v>680</v>
      </c>
      <c r="BD40" s="125" t="s">
        <v>680</v>
      </c>
      <c r="BE40" s="79" t="s">
        <v>681</v>
      </c>
      <c r="BF40" s="114" t="s">
        <v>681</v>
      </c>
      <c r="BG40" s="115"/>
      <c r="BH40" s="116" t="s">
        <v>682</v>
      </c>
      <c r="BI40" s="73" t="s">
        <v>682</v>
      </c>
      <c r="BJ40" s="73" t="s">
        <v>682</v>
      </c>
      <c r="BK40" s="73" t="s">
        <v>682</v>
      </c>
      <c r="BL40" s="73" t="s">
        <v>682</v>
      </c>
      <c r="BM40" s="73" t="s">
        <v>682</v>
      </c>
      <c r="BN40" s="73" t="s">
        <v>682</v>
      </c>
      <c r="BO40" s="73" t="s">
        <v>682</v>
      </c>
      <c r="BP40" s="73" t="s">
        <v>682</v>
      </c>
      <c r="BQ40" s="73" t="s">
        <v>682</v>
      </c>
      <c r="BR40" s="73" t="s">
        <v>682</v>
      </c>
      <c r="BS40" s="79" t="s">
        <v>683</v>
      </c>
      <c r="BT40" s="114" t="s">
        <v>683</v>
      </c>
      <c r="BU40" s="115"/>
      <c r="BV40" s="117" t="s">
        <v>684</v>
      </c>
      <c r="BW40" s="54" t="s">
        <v>684</v>
      </c>
    </row>
    <row r="41" spans="2:75" s="42" customFormat="1" ht="13.9" customHeight="1" x14ac:dyDescent="0.2">
      <c r="B41" s="60" t="str">
        <f t="shared" si="5"/>
        <v>TMS</v>
      </c>
      <c r="C41" s="783"/>
      <c r="D41" s="60" t="s">
        <v>685</v>
      </c>
      <c r="E41" s="108">
        <f>IFERROR(INDEX('[1]PCD List'!$E$3:$O$41,MATCH(DPWW1!$D41,'[1]PCD List'!$D$3:$D$41,0),MATCH(DPWW1!$B41,'[1]PCD List'!$E$2:$O$2,0)),"")</f>
        <v>0</v>
      </c>
      <c r="F41" s="62" t="s">
        <v>686</v>
      </c>
      <c r="G41" s="62" t="s">
        <v>687</v>
      </c>
      <c r="H41" s="63" t="s">
        <v>152</v>
      </c>
      <c r="I41" s="63">
        <v>0</v>
      </c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71">
        <f t="shared" si="0"/>
        <v>0</v>
      </c>
      <c r="V41" s="71">
        <f t="shared" si="1"/>
        <v>0</v>
      </c>
      <c r="W41" s="110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71">
        <f t="shared" si="2"/>
        <v>0</v>
      </c>
      <c r="AJ41" s="71">
        <f t="shared" si="3"/>
        <v>0</v>
      </c>
      <c r="AK41" s="110"/>
      <c r="AL41" s="53" t="str">
        <f t="shared" si="6"/>
        <v/>
      </c>
      <c r="AM41" s="53" t="str">
        <f t="shared" si="6"/>
        <v/>
      </c>
      <c r="AN41" s="65"/>
      <c r="AO41" s="65"/>
      <c r="AP41" s="112"/>
      <c r="AQ41" s="113" t="s">
        <v>688</v>
      </c>
      <c r="AT41" s="73" t="s">
        <v>689</v>
      </c>
      <c r="AU41" s="73" t="s">
        <v>689</v>
      </c>
      <c r="AV41" s="73" t="s">
        <v>689</v>
      </c>
      <c r="AW41" s="73" t="s">
        <v>689</v>
      </c>
      <c r="AX41" s="73" t="s">
        <v>689</v>
      </c>
      <c r="AY41" s="73" t="s">
        <v>689</v>
      </c>
      <c r="AZ41" s="73" t="s">
        <v>689</v>
      </c>
      <c r="BA41" s="73" t="s">
        <v>689</v>
      </c>
      <c r="BB41" s="73" t="s">
        <v>689</v>
      </c>
      <c r="BC41" s="73" t="s">
        <v>689</v>
      </c>
      <c r="BD41" s="73" t="s">
        <v>689</v>
      </c>
      <c r="BE41" s="79" t="s">
        <v>690</v>
      </c>
      <c r="BF41" s="114" t="s">
        <v>690</v>
      </c>
      <c r="BG41" s="115"/>
      <c r="BH41" s="116" t="s">
        <v>691</v>
      </c>
      <c r="BI41" s="73" t="s">
        <v>691</v>
      </c>
      <c r="BJ41" s="73" t="s">
        <v>691</v>
      </c>
      <c r="BK41" s="73" t="s">
        <v>691</v>
      </c>
      <c r="BL41" s="73" t="s">
        <v>691</v>
      </c>
      <c r="BM41" s="73" t="s">
        <v>691</v>
      </c>
      <c r="BN41" s="73" t="s">
        <v>691</v>
      </c>
      <c r="BO41" s="73" t="s">
        <v>691</v>
      </c>
      <c r="BP41" s="73" t="s">
        <v>691</v>
      </c>
      <c r="BQ41" s="73" t="s">
        <v>691</v>
      </c>
      <c r="BR41" s="73" t="s">
        <v>691</v>
      </c>
      <c r="BS41" s="79" t="s">
        <v>692</v>
      </c>
      <c r="BT41" s="114" t="s">
        <v>692</v>
      </c>
      <c r="BU41" s="115"/>
      <c r="BV41" s="117" t="s">
        <v>693</v>
      </c>
      <c r="BW41" s="54" t="s">
        <v>693</v>
      </c>
    </row>
    <row r="42" spans="2:75" s="42" customFormat="1" ht="15" x14ac:dyDescent="0.2">
      <c r="B42" s="60" t="str">
        <f t="shared" si="5"/>
        <v>TMS</v>
      </c>
      <c r="C42" s="783"/>
      <c r="D42" s="60" t="s">
        <v>685</v>
      </c>
      <c r="E42" s="108">
        <f>IFERROR(INDEX('[1]PCD List'!$E$3:$O$41,MATCH(DPWW1!$D42,'[1]PCD List'!$D$3:$D$41,0),MATCH(DPWW1!$B42,'[1]PCD List'!$E$2:$O$2,0)),"")</f>
        <v>0</v>
      </c>
      <c r="F42" s="62" t="s">
        <v>686</v>
      </c>
      <c r="G42" s="62" t="s">
        <v>694</v>
      </c>
      <c r="H42" s="63" t="s">
        <v>152</v>
      </c>
      <c r="I42" s="63">
        <v>0</v>
      </c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71">
        <f t="shared" si="0"/>
        <v>0</v>
      </c>
      <c r="V42" s="71">
        <f t="shared" si="1"/>
        <v>0</v>
      </c>
      <c r="W42" s="110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71">
        <f t="shared" si="2"/>
        <v>0</v>
      </c>
      <c r="AJ42" s="71">
        <f t="shared" si="3"/>
        <v>0</v>
      </c>
      <c r="AK42" s="110"/>
      <c r="AL42" s="53" t="str">
        <f t="shared" si="6"/>
        <v/>
      </c>
      <c r="AM42" s="53" t="str">
        <f t="shared" si="6"/>
        <v/>
      </c>
      <c r="AN42" s="65"/>
      <c r="AO42" s="65"/>
      <c r="AP42" s="112"/>
      <c r="AQ42" s="113" t="s">
        <v>695</v>
      </c>
      <c r="AT42" s="73" t="s">
        <v>696</v>
      </c>
      <c r="AU42" s="73" t="s">
        <v>696</v>
      </c>
      <c r="AV42" s="73" t="s">
        <v>696</v>
      </c>
      <c r="AW42" s="73" t="s">
        <v>696</v>
      </c>
      <c r="AX42" s="73" t="s">
        <v>696</v>
      </c>
      <c r="AY42" s="73" t="s">
        <v>696</v>
      </c>
      <c r="AZ42" s="73" t="s">
        <v>696</v>
      </c>
      <c r="BA42" s="73" t="s">
        <v>696</v>
      </c>
      <c r="BB42" s="73" t="s">
        <v>696</v>
      </c>
      <c r="BC42" s="73" t="s">
        <v>696</v>
      </c>
      <c r="BD42" s="73" t="s">
        <v>696</v>
      </c>
      <c r="BE42" s="79" t="s">
        <v>697</v>
      </c>
      <c r="BF42" s="114" t="s">
        <v>697</v>
      </c>
      <c r="BG42" s="115"/>
      <c r="BH42" s="116" t="s">
        <v>698</v>
      </c>
      <c r="BI42" s="73" t="s">
        <v>698</v>
      </c>
      <c r="BJ42" s="73" t="s">
        <v>698</v>
      </c>
      <c r="BK42" s="73" t="s">
        <v>698</v>
      </c>
      <c r="BL42" s="73" t="s">
        <v>698</v>
      </c>
      <c r="BM42" s="73" t="s">
        <v>698</v>
      </c>
      <c r="BN42" s="73" t="s">
        <v>698</v>
      </c>
      <c r="BO42" s="73" t="s">
        <v>698</v>
      </c>
      <c r="BP42" s="73" t="s">
        <v>698</v>
      </c>
      <c r="BQ42" s="73" t="s">
        <v>698</v>
      </c>
      <c r="BR42" s="73" t="s">
        <v>698</v>
      </c>
      <c r="BS42" s="79" t="s">
        <v>699</v>
      </c>
      <c r="BT42" s="114" t="s">
        <v>699</v>
      </c>
      <c r="BU42" s="115"/>
      <c r="BV42" s="117" t="s">
        <v>700</v>
      </c>
      <c r="BW42" s="54" t="s">
        <v>700</v>
      </c>
    </row>
    <row r="43" spans="2:75" s="42" customFormat="1" ht="13.9" customHeight="1" x14ac:dyDescent="0.2">
      <c r="B43" s="60" t="str">
        <f t="shared" si="5"/>
        <v>TMS</v>
      </c>
      <c r="C43" s="783"/>
      <c r="D43" s="60" t="s">
        <v>685</v>
      </c>
      <c r="E43" s="108">
        <f>IFERROR(INDEX('[1]PCD List'!$E$3:$O$41,MATCH(DPWW1!$D43,'[1]PCD List'!$D$3:$D$41,0),MATCH(DPWW1!$B43,'[1]PCD List'!$E$2:$O$2,0)),"")</f>
        <v>0</v>
      </c>
      <c r="F43" s="62" t="s">
        <v>686</v>
      </c>
      <c r="G43" s="62" t="s">
        <v>701</v>
      </c>
      <c r="H43" s="63" t="s">
        <v>152</v>
      </c>
      <c r="I43" s="63">
        <v>0</v>
      </c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71">
        <f t="shared" si="0"/>
        <v>0</v>
      </c>
      <c r="V43" s="71">
        <f t="shared" si="1"/>
        <v>0</v>
      </c>
      <c r="W43" s="110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71">
        <f t="shared" si="2"/>
        <v>0</v>
      </c>
      <c r="AJ43" s="71">
        <f t="shared" si="3"/>
        <v>0</v>
      </c>
      <c r="AK43" s="110"/>
      <c r="AL43" s="53" t="str">
        <f t="shared" si="6"/>
        <v/>
      </c>
      <c r="AM43" s="53" t="str">
        <f t="shared" si="6"/>
        <v/>
      </c>
      <c r="AN43" s="65"/>
      <c r="AO43" s="65"/>
      <c r="AP43" s="112"/>
      <c r="AQ43" s="113" t="s">
        <v>702</v>
      </c>
      <c r="AT43" s="73" t="s">
        <v>703</v>
      </c>
      <c r="AU43" s="73" t="s">
        <v>703</v>
      </c>
      <c r="AV43" s="73" t="s">
        <v>703</v>
      </c>
      <c r="AW43" s="73" t="s">
        <v>703</v>
      </c>
      <c r="AX43" s="73" t="s">
        <v>703</v>
      </c>
      <c r="AY43" s="73" t="s">
        <v>703</v>
      </c>
      <c r="AZ43" s="73" t="s">
        <v>703</v>
      </c>
      <c r="BA43" s="73" t="s">
        <v>703</v>
      </c>
      <c r="BB43" s="73" t="s">
        <v>703</v>
      </c>
      <c r="BC43" s="73" t="s">
        <v>703</v>
      </c>
      <c r="BD43" s="73" t="s">
        <v>703</v>
      </c>
      <c r="BE43" s="79" t="s">
        <v>704</v>
      </c>
      <c r="BF43" s="114" t="s">
        <v>704</v>
      </c>
      <c r="BG43" s="115"/>
      <c r="BH43" s="116" t="s">
        <v>705</v>
      </c>
      <c r="BI43" s="73" t="s">
        <v>705</v>
      </c>
      <c r="BJ43" s="73" t="s">
        <v>705</v>
      </c>
      <c r="BK43" s="73" t="s">
        <v>705</v>
      </c>
      <c r="BL43" s="73" t="s">
        <v>705</v>
      </c>
      <c r="BM43" s="73" t="s">
        <v>705</v>
      </c>
      <c r="BN43" s="73" t="s">
        <v>705</v>
      </c>
      <c r="BO43" s="73" t="s">
        <v>705</v>
      </c>
      <c r="BP43" s="73" t="s">
        <v>705</v>
      </c>
      <c r="BQ43" s="73" t="s">
        <v>705</v>
      </c>
      <c r="BR43" s="73" t="s">
        <v>705</v>
      </c>
      <c r="BS43" s="79" t="s">
        <v>706</v>
      </c>
      <c r="BT43" s="114" t="s">
        <v>706</v>
      </c>
      <c r="BU43" s="115"/>
      <c r="BV43" s="117" t="s">
        <v>707</v>
      </c>
      <c r="BW43" s="54" t="s">
        <v>707</v>
      </c>
    </row>
    <row r="44" spans="2:75" s="42" customFormat="1" ht="15" x14ac:dyDescent="0.2">
      <c r="B44" s="60" t="str">
        <f t="shared" si="5"/>
        <v>TMS</v>
      </c>
      <c r="C44" s="783"/>
      <c r="D44" s="60" t="s">
        <v>685</v>
      </c>
      <c r="E44" s="108">
        <f>IFERROR(INDEX('[1]PCD List'!$E$3:$O$41,MATCH(DPWW1!$D44,'[1]PCD List'!$D$3:$D$41,0),MATCH(DPWW1!$B44,'[1]PCD List'!$E$2:$O$2,0)),"")</f>
        <v>0</v>
      </c>
      <c r="F44" s="62" t="s">
        <v>686</v>
      </c>
      <c r="G44" s="62" t="s">
        <v>708</v>
      </c>
      <c r="H44" s="63" t="s">
        <v>152</v>
      </c>
      <c r="I44" s="63">
        <v>0</v>
      </c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71">
        <f t="shared" si="0"/>
        <v>0</v>
      </c>
      <c r="V44" s="71">
        <f t="shared" si="1"/>
        <v>0</v>
      </c>
      <c r="W44" s="110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71">
        <f t="shared" si="2"/>
        <v>0</v>
      </c>
      <c r="AJ44" s="71">
        <f t="shared" si="3"/>
        <v>0</v>
      </c>
      <c r="AK44" s="110"/>
      <c r="AL44" s="53" t="str">
        <f t="shared" si="6"/>
        <v/>
      </c>
      <c r="AM44" s="53" t="str">
        <f t="shared" si="6"/>
        <v/>
      </c>
      <c r="AN44" s="65"/>
      <c r="AO44" s="65"/>
      <c r="AP44" s="112"/>
      <c r="AQ44" s="113" t="s">
        <v>709</v>
      </c>
      <c r="AT44" s="73" t="s">
        <v>710</v>
      </c>
      <c r="AU44" s="73" t="s">
        <v>710</v>
      </c>
      <c r="AV44" s="73" t="s">
        <v>710</v>
      </c>
      <c r="AW44" s="73" t="s">
        <v>710</v>
      </c>
      <c r="AX44" s="73" t="s">
        <v>710</v>
      </c>
      <c r="AY44" s="73" t="s">
        <v>710</v>
      </c>
      <c r="AZ44" s="73" t="s">
        <v>710</v>
      </c>
      <c r="BA44" s="73" t="s">
        <v>710</v>
      </c>
      <c r="BB44" s="73" t="s">
        <v>710</v>
      </c>
      <c r="BC44" s="73" t="s">
        <v>710</v>
      </c>
      <c r="BD44" s="73" t="s">
        <v>710</v>
      </c>
      <c r="BE44" s="79" t="s">
        <v>711</v>
      </c>
      <c r="BF44" s="114" t="s">
        <v>711</v>
      </c>
      <c r="BG44" s="115"/>
      <c r="BH44" s="116" t="s">
        <v>712</v>
      </c>
      <c r="BI44" s="73" t="s">
        <v>712</v>
      </c>
      <c r="BJ44" s="73" t="s">
        <v>712</v>
      </c>
      <c r="BK44" s="73" t="s">
        <v>712</v>
      </c>
      <c r="BL44" s="73" t="s">
        <v>712</v>
      </c>
      <c r="BM44" s="73" t="s">
        <v>712</v>
      </c>
      <c r="BN44" s="73" t="s">
        <v>712</v>
      </c>
      <c r="BO44" s="73" t="s">
        <v>712</v>
      </c>
      <c r="BP44" s="73" t="s">
        <v>712</v>
      </c>
      <c r="BQ44" s="73" t="s">
        <v>712</v>
      </c>
      <c r="BR44" s="73" t="s">
        <v>712</v>
      </c>
      <c r="BS44" s="79" t="s">
        <v>713</v>
      </c>
      <c r="BT44" s="114" t="s">
        <v>713</v>
      </c>
      <c r="BU44" s="115"/>
      <c r="BV44" s="117" t="s">
        <v>714</v>
      </c>
      <c r="BW44" s="54" t="s">
        <v>714</v>
      </c>
    </row>
    <row r="45" spans="2:75" s="42" customFormat="1" ht="13.9" customHeight="1" x14ac:dyDescent="0.2">
      <c r="B45" s="60" t="str">
        <f t="shared" si="5"/>
        <v>TMS</v>
      </c>
      <c r="C45" s="783"/>
      <c r="D45" s="60" t="s">
        <v>685</v>
      </c>
      <c r="E45" s="108">
        <f>IFERROR(INDEX('[1]PCD List'!$E$3:$O$41,MATCH(DPWW1!$D45,'[1]PCD List'!$D$3:$D$41,0),MATCH(DPWW1!$B45,'[1]PCD List'!$E$2:$O$2,0)),"")</f>
        <v>0</v>
      </c>
      <c r="F45" s="62" t="s">
        <v>686</v>
      </c>
      <c r="G45" s="62" t="s">
        <v>715</v>
      </c>
      <c r="H45" s="63" t="s">
        <v>152</v>
      </c>
      <c r="I45" s="63">
        <v>0</v>
      </c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71">
        <f t="shared" si="0"/>
        <v>0</v>
      </c>
      <c r="V45" s="71">
        <f t="shared" si="1"/>
        <v>0</v>
      </c>
      <c r="W45" s="110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71">
        <f t="shared" si="2"/>
        <v>0</v>
      </c>
      <c r="AJ45" s="71">
        <f t="shared" si="3"/>
        <v>0</v>
      </c>
      <c r="AK45" s="110"/>
      <c r="AL45" s="53" t="str">
        <f t="shared" si="6"/>
        <v/>
      </c>
      <c r="AM45" s="53" t="str">
        <f t="shared" si="6"/>
        <v/>
      </c>
      <c r="AN45" s="65"/>
      <c r="AO45" s="65"/>
      <c r="AP45" s="112"/>
      <c r="AQ45" s="113" t="s">
        <v>716</v>
      </c>
      <c r="AT45" s="73" t="s">
        <v>717</v>
      </c>
      <c r="AU45" s="73" t="s">
        <v>717</v>
      </c>
      <c r="AV45" s="73" t="s">
        <v>717</v>
      </c>
      <c r="AW45" s="73" t="s">
        <v>717</v>
      </c>
      <c r="AX45" s="73" t="s">
        <v>717</v>
      </c>
      <c r="AY45" s="73" t="s">
        <v>717</v>
      </c>
      <c r="AZ45" s="73" t="s">
        <v>717</v>
      </c>
      <c r="BA45" s="73" t="s">
        <v>717</v>
      </c>
      <c r="BB45" s="73" t="s">
        <v>717</v>
      </c>
      <c r="BC45" s="73" t="s">
        <v>717</v>
      </c>
      <c r="BD45" s="73" t="s">
        <v>717</v>
      </c>
      <c r="BE45" s="79" t="s">
        <v>718</v>
      </c>
      <c r="BF45" s="114" t="s">
        <v>718</v>
      </c>
      <c r="BG45" s="115"/>
      <c r="BH45" s="116" t="s">
        <v>719</v>
      </c>
      <c r="BI45" s="73" t="s">
        <v>719</v>
      </c>
      <c r="BJ45" s="73" t="s">
        <v>719</v>
      </c>
      <c r="BK45" s="73" t="s">
        <v>719</v>
      </c>
      <c r="BL45" s="73" t="s">
        <v>719</v>
      </c>
      <c r="BM45" s="73" t="s">
        <v>719</v>
      </c>
      <c r="BN45" s="73" t="s">
        <v>719</v>
      </c>
      <c r="BO45" s="73" t="s">
        <v>719</v>
      </c>
      <c r="BP45" s="73" t="s">
        <v>719</v>
      </c>
      <c r="BQ45" s="73" t="s">
        <v>719</v>
      </c>
      <c r="BR45" s="73" t="s">
        <v>719</v>
      </c>
      <c r="BS45" s="79" t="s">
        <v>720</v>
      </c>
      <c r="BT45" s="114" t="s">
        <v>720</v>
      </c>
      <c r="BU45" s="115"/>
      <c r="BV45" s="117" t="s">
        <v>721</v>
      </c>
      <c r="BW45" s="54" t="s">
        <v>721</v>
      </c>
    </row>
    <row r="46" spans="2:75" s="42" customFormat="1" ht="15" x14ac:dyDescent="0.2">
      <c r="B46" s="60" t="str">
        <f t="shared" si="5"/>
        <v>TMS</v>
      </c>
      <c r="C46" s="783"/>
      <c r="D46" s="60" t="s">
        <v>685</v>
      </c>
      <c r="E46" s="108">
        <f>IFERROR(INDEX('[1]PCD List'!$E$3:$O$41,MATCH(DPWW1!$D46,'[1]PCD List'!$D$3:$D$41,0),MATCH(DPWW1!$B46,'[1]PCD List'!$E$2:$O$2,0)),"")</f>
        <v>0</v>
      </c>
      <c r="F46" s="62" t="s">
        <v>686</v>
      </c>
      <c r="G46" s="62" t="s">
        <v>722</v>
      </c>
      <c r="H46" s="63" t="s">
        <v>152</v>
      </c>
      <c r="I46" s="63">
        <v>0</v>
      </c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71">
        <f t="shared" si="0"/>
        <v>0</v>
      </c>
      <c r="V46" s="71">
        <f t="shared" si="1"/>
        <v>0</v>
      </c>
      <c r="W46" s="110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71">
        <f t="shared" si="2"/>
        <v>0</v>
      </c>
      <c r="AJ46" s="71">
        <f t="shared" si="3"/>
        <v>0</v>
      </c>
      <c r="AK46" s="110"/>
      <c r="AL46" s="53" t="str">
        <f t="shared" si="6"/>
        <v/>
      </c>
      <c r="AM46" s="53" t="str">
        <f t="shared" si="6"/>
        <v/>
      </c>
      <c r="AN46" s="65"/>
      <c r="AO46" s="65"/>
      <c r="AP46" s="112"/>
      <c r="AQ46" s="113" t="s">
        <v>723</v>
      </c>
      <c r="AT46" s="73" t="s">
        <v>724</v>
      </c>
      <c r="AU46" s="73" t="s">
        <v>724</v>
      </c>
      <c r="AV46" s="73" t="s">
        <v>724</v>
      </c>
      <c r="AW46" s="73" t="s">
        <v>724</v>
      </c>
      <c r="AX46" s="73" t="s">
        <v>724</v>
      </c>
      <c r="AY46" s="73" t="s">
        <v>724</v>
      </c>
      <c r="AZ46" s="73" t="s">
        <v>724</v>
      </c>
      <c r="BA46" s="73" t="s">
        <v>724</v>
      </c>
      <c r="BB46" s="73" t="s">
        <v>724</v>
      </c>
      <c r="BC46" s="73" t="s">
        <v>724</v>
      </c>
      <c r="BD46" s="73" t="s">
        <v>724</v>
      </c>
      <c r="BE46" s="79" t="s">
        <v>725</v>
      </c>
      <c r="BF46" s="114" t="s">
        <v>725</v>
      </c>
      <c r="BG46" s="115"/>
      <c r="BH46" s="116" t="s">
        <v>726</v>
      </c>
      <c r="BI46" s="73" t="s">
        <v>726</v>
      </c>
      <c r="BJ46" s="73" t="s">
        <v>726</v>
      </c>
      <c r="BK46" s="73" t="s">
        <v>726</v>
      </c>
      <c r="BL46" s="73" t="s">
        <v>726</v>
      </c>
      <c r="BM46" s="73" t="s">
        <v>726</v>
      </c>
      <c r="BN46" s="73" t="s">
        <v>726</v>
      </c>
      <c r="BO46" s="73" t="s">
        <v>726</v>
      </c>
      <c r="BP46" s="73" t="s">
        <v>726</v>
      </c>
      <c r="BQ46" s="73" t="s">
        <v>726</v>
      </c>
      <c r="BR46" s="73" t="s">
        <v>726</v>
      </c>
      <c r="BS46" s="79" t="s">
        <v>727</v>
      </c>
      <c r="BT46" s="114" t="s">
        <v>727</v>
      </c>
      <c r="BU46" s="115"/>
      <c r="BV46" s="117" t="s">
        <v>728</v>
      </c>
      <c r="BW46" s="54" t="s">
        <v>728</v>
      </c>
    </row>
    <row r="47" spans="2:75" s="42" customFormat="1" ht="13.9" customHeight="1" x14ac:dyDescent="0.2">
      <c r="B47" s="60" t="str">
        <f t="shared" si="5"/>
        <v>TMS</v>
      </c>
      <c r="C47" s="783"/>
      <c r="D47" s="60" t="s">
        <v>729</v>
      </c>
      <c r="E47" s="108">
        <f>IFERROR(INDEX('[1]PCD List'!$E$3:$O$41,MATCH(DPWW1!$D47,'[1]PCD List'!$D$3:$D$41,0),MATCH(DPWW1!$B47,'[1]PCD List'!$E$2:$O$2,0)),"")</f>
        <v>0</v>
      </c>
      <c r="F47" s="62" t="s">
        <v>730</v>
      </c>
      <c r="G47" s="62" t="s">
        <v>731</v>
      </c>
      <c r="H47" s="63" t="s">
        <v>732</v>
      </c>
      <c r="I47" s="63">
        <v>0</v>
      </c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71">
        <f t="shared" si="0"/>
        <v>0</v>
      </c>
      <c r="V47" s="71">
        <f t="shared" si="1"/>
        <v>0</v>
      </c>
      <c r="W47" s="110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71">
        <f t="shared" si="2"/>
        <v>0</v>
      </c>
      <c r="AJ47" s="71">
        <f t="shared" si="3"/>
        <v>0</v>
      </c>
      <c r="AK47" s="110"/>
      <c r="AL47" s="53" t="str">
        <f t="shared" si="6"/>
        <v/>
      </c>
      <c r="AM47" s="53" t="str">
        <f t="shared" si="6"/>
        <v/>
      </c>
      <c r="AN47" s="65"/>
      <c r="AO47" s="65"/>
      <c r="AP47" s="112"/>
      <c r="AQ47" s="113" t="s">
        <v>733</v>
      </c>
      <c r="AT47" s="73" t="s">
        <v>734</v>
      </c>
      <c r="AU47" s="73" t="s">
        <v>734</v>
      </c>
      <c r="AV47" s="73" t="s">
        <v>734</v>
      </c>
      <c r="AW47" s="73" t="s">
        <v>734</v>
      </c>
      <c r="AX47" s="73" t="s">
        <v>734</v>
      </c>
      <c r="AY47" s="73" t="s">
        <v>734</v>
      </c>
      <c r="AZ47" s="73" t="s">
        <v>734</v>
      </c>
      <c r="BA47" s="73" t="s">
        <v>734</v>
      </c>
      <c r="BB47" s="73" t="s">
        <v>734</v>
      </c>
      <c r="BC47" s="73" t="s">
        <v>734</v>
      </c>
      <c r="BD47" s="73" t="s">
        <v>734</v>
      </c>
      <c r="BE47" s="79" t="s">
        <v>735</v>
      </c>
      <c r="BF47" s="114" t="s">
        <v>735</v>
      </c>
      <c r="BG47" s="115"/>
      <c r="BH47" s="116" t="s">
        <v>736</v>
      </c>
      <c r="BI47" s="73" t="s">
        <v>736</v>
      </c>
      <c r="BJ47" s="73" t="s">
        <v>736</v>
      </c>
      <c r="BK47" s="73" t="s">
        <v>736</v>
      </c>
      <c r="BL47" s="73" t="s">
        <v>736</v>
      </c>
      <c r="BM47" s="73" t="s">
        <v>736</v>
      </c>
      <c r="BN47" s="73" t="s">
        <v>736</v>
      </c>
      <c r="BO47" s="73" t="s">
        <v>736</v>
      </c>
      <c r="BP47" s="73" t="s">
        <v>736</v>
      </c>
      <c r="BQ47" s="73" t="s">
        <v>736</v>
      </c>
      <c r="BR47" s="73" t="s">
        <v>736</v>
      </c>
      <c r="BS47" s="79" t="s">
        <v>737</v>
      </c>
      <c r="BT47" s="114" t="s">
        <v>737</v>
      </c>
      <c r="BU47" s="115"/>
      <c r="BV47" s="117" t="s">
        <v>738</v>
      </c>
      <c r="BW47" s="54" t="s">
        <v>738</v>
      </c>
    </row>
    <row r="48" spans="2:75" s="42" customFormat="1" ht="15" x14ac:dyDescent="0.2">
      <c r="B48" s="60" t="str">
        <f t="shared" si="5"/>
        <v>TMS</v>
      </c>
      <c r="C48" s="783"/>
      <c r="D48" s="60" t="s">
        <v>739</v>
      </c>
      <c r="E48" s="108">
        <f>IFERROR(INDEX('[1]PCD List'!$E$3:$O$41,MATCH(DPWW1!$D48,'[1]PCD List'!$D$3:$D$41,0),MATCH(DPWW1!$B48,'[1]PCD List'!$E$2:$O$2,0)),"")</f>
        <v>0</v>
      </c>
      <c r="F48" s="62" t="s">
        <v>740</v>
      </c>
      <c r="G48" s="62" t="s">
        <v>741</v>
      </c>
      <c r="H48" s="63" t="s">
        <v>152</v>
      </c>
      <c r="I48" s="63">
        <v>0</v>
      </c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71">
        <f t="shared" si="0"/>
        <v>0</v>
      </c>
      <c r="V48" s="71">
        <f t="shared" si="1"/>
        <v>0</v>
      </c>
      <c r="W48" s="110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71">
        <f t="shared" si="2"/>
        <v>0</v>
      </c>
      <c r="AJ48" s="71">
        <f t="shared" si="3"/>
        <v>0</v>
      </c>
      <c r="AK48" s="110"/>
      <c r="AL48" s="53" t="str">
        <f t="shared" si="6"/>
        <v/>
      </c>
      <c r="AM48" s="53" t="str">
        <f t="shared" si="6"/>
        <v/>
      </c>
      <c r="AN48" s="65"/>
      <c r="AO48" s="65"/>
      <c r="AP48" s="112"/>
      <c r="AQ48" s="113" t="s">
        <v>742</v>
      </c>
      <c r="AT48" s="73" t="s">
        <v>743</v>
      </c>
      <c r="AU48" s="73" t="s">
        <v>743</v>
      </c>
      <c r="AV48" s="73" t="s">
        <v>743</v>
      </c>
      <c r="AW48" s="73" t="s">
        <v>743</v>
      </c>
      <c r="AX48" s="73" t="s">
        <v>743</v>
      </c>
      <c r="AY48" s="73" t="s">
        <v>743</v>
      </c>
      <c r="AZ48" s="73" t="s">
        <v>743</v>
      </c>
      <c r="BA48" s="73" t="s">
        <v>743</v>
      </c>
      <c r="BB48" s="73" t="s">
        <v>743</v>
      </c>
      <c r="BC48" s="73" t="s">
        <v>743</v>
      </c>
      <c r="BD48" s="73" t="s">
        <v>743</v>
      </c>
      <c r="BE48" s="79" t="s">
        <v>744</v>
      </c>
      <c r="BF48" s="114" t="s">
        <v>744</v>
      </c>
      <c r="BG48" s="115"/>
      <c r="BH48" s="116" t="s">
        <v>745</v>
      </c>
      <c r="BI48" s="73" t="s">
        <v>745</v>
      </c>
      <c r="BJ48" s="73" t="s">
        <v>745</v>
      </c>
      <c r="BK48" s="73" t="s">
        <v>745</v>
      </c>
      <c r="BL48" s="73" t="s">
        <v>745</v>
      </c>
      <c r="BM48" s="73" t="s">
        <v>745</v>
      </c>
      <c r="BN48" s="73" t="s">
        <v>745</v>
      </c>
      <c r="BO48" s="73" t="s">
        <v>745</v>
      </c>
      <c r="BP48" s="73" t="s">
        <v>745</v>
      </c>
      <c r="BQ48" s="73" t="s">
        <v>745</v>
      </c>
      <c r="BR48" s="73" t="s">
        <v>745</v>
      </c>
      <c r="BS48" s="79" t="s">
        <v>746</v>
      </c>
      <c r="BT48" s="114" t="s">
        <v>746</v>
      </c>
      <c r="BU48" s="115"/>
      <c r="BV48" s="117" t="s">
        <v>747</v>
      </c>
      <c r="BW48" s="54" t="s">
        <v>747</v>
      </c>
    </row>
    <row r="49" spans="2:75" s="42" customFormat="1" ht="15" x14ac:dyDescent="0.2">
      <c r="B49" s="60" t="str">
        <f t="shared" si="5"/>
        <v>TMS</v>
      </c>
      <c r="C49" s="783"/>
      <c r="D49" s="60" t="s">
        <v>739</v>
      </c>
      <c r="E49" s="108">
        <f>IFERROR(INDEX('[1]PCD List'!$E$3:$O$41,MATCH(DPWW1!$D49,'[1]PCD List'!$D$3:$D$41,0),MATCH(DPWW1!$B49,'[1]PCD List'!$E$2:$O$2,0)),"")</f>
        <v>0</v>
      </c>
      <c r="F49" s="62" t="s">
        <v>740</v>
      </c>
      <c r="G49" s="62" t="s">
        <v>748</v>
      </c>
      <c r="H49" s="63" t="s">
        <v>68</v>
      </c>
      <c r="I49" s="63">
        <v>0</v>
      </c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71">
        <f t="shared" si="0"/>
        <v>0</v>
      </c>
      <c r="V49" s="71">
        <f t="shared" si="1"/>
        <v>0</v>
      </c>
      <c r="W49" s="110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71">
        <f t="shared" si="2"/>
        <v>0</v>
      </c>
      <c r="AJ49" s="71">
        <f t="shared" si="3"/>
        <v>0</v>
      </c>
      <c r="AK49" s="110"/>
      <c r="AL49" s="53" t="str">
        <f t="shared" si="6"/>
        <v/>
      </c>
      <c r="AM49" s="53" t="str">
        <f t="shared" si="6"/>
        <v/>
      </c>
      <c r="AN49" s="65"/>
      <c r="AO49" s="65"/>
      <c r="AP49" s="112"/>
      <c r="AQ49" s="113" t="s">
        <v>749</v>
      </c>
      <c r="AT49" s="73" t="s">
        <v>750</v>
      </c>
      <c r="AU49" s="73" t="s">
        <v>750</v>
      </c>
      <c r="AV49" s="73" t="s">
        <v>750</v>
      </c>
      <c r="AW49" s="73" t="s">
        <v>750</v>
      </c>
      <c r="AX49" s="73" t="s">
        <v>750</v>
      </c>
      <c r="AY49" s="73" t="s">
        <v>750</v>
      </c>
      <c r="AZ49" s="73" t="s">
        <v>750</v>
      </c>
      <c r="BA49" s="73" t="s">
        <v>750</v>
      </c>
      <c r="BB49" s="73" t="s">
        <v>750</v>
      </c>
      <c r="BC49" s="73" t="s">
        <v>750</v>
      </c>
      <c r="BD49" s="73" t="s">
        <v>750</v>
      </c>
      <c r="BE49" s="79" t="s">
        <v>751</v>
      </c>
      <c r="BF49" s="114" t="s">
        <v>751</v>
      </c>
      <c r="BG49" s="115"/>
      <c r="BH49" s="116" t="s">
        <v>752</v>
      </c>
      <c r="BI49" s="73" t="s">
        <v>752</v>
      </c>
      <c r="BJ49" s="73" t="s">
        <v>752</v>
      </c>
      <c r="BK49" s="73" t="s">
        <v>752</v>
      </c>
      <c r="BL49" s="73" t="s">
        <v>752</v>
      </c>
      <c r="BM49" s="73" t="s">
        <v>752</v>
      </c>
      <c r="BN49" s="73" t="s">
        <v>752</v>
      </c>
      <c r="BO49" s="73" t="s">
        <v>752</v>
      </c>
      <c r="BP49" s="73" t="s">
        <v>752</v>
      </c>
      <c r="BQ49" s="73" t="s">
        <v>752</v>
      </c>
      <c r="BR49" s="73" t="s">
        <v>752</v>
      </c>
      <c r="BS49" s="79" t="s">
        <v>753</v>
      </c>
      <c r="BT49" s="114" t="s">
        <v>753</v>
      </c>
      <c r="BU49" s="115"/>
      <c r="BV49" s="117" t="s">
        <v>754</v>
      </c>
      <c r="BW49" s="54" t="s">
        <v>754</v>
      </c>
    </row>
    <row r="50" spans="2:75" s="42" customFormat="1" ht="13.9" customHeight="1" x14ac:dyDescent="0.2">
      <c r="B50" s="60" t="str">
        <f t="shared" si="5"/>
        <v>TMS</v>
      </c>
      <c r="C50" s="783"/>
      <c r="D50" s="60" t="s">
        <v>755</v>
      </c>
      <c r="E50" s="108">
        <f>IFERROR(INDEX('[1]PCD List'!$E$3:$O$41,MATCH(DPWW1!$D50,'[1]PCD List'!$D$3:$D$41,0),MATCH(DPWW1!$B50,'[1]PCD List'!$E$2:$O$2,0)),"")</f>
        <v>0</v>
      </c>
      <c r="F50" s="62" t="s">
        <v>756</v>
      </c>
      <c r="G50" s="62" t="s">
        <v>757</v>
      </c>
      <c r="H50" s="63" t="s">
        <v>758</v>
      </c>
      <c r="I50" s="63">
        <v>3</v>
      </c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71">
        <f t="shared" si="0"/>
        <v>0</v>
      </c>
      <c r="V50" s="71">
        <f t="shared" si="1"/>
        <v>0</v>
      </c>
      <c r="W50" s="110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71">
        <f t="shared" si="2"/>
        <v>0</v>
      </c>
      <c r="AJ50" s="71">
        <f t="shared" si="3"/>
        <v>0</v>
      </c>
      <c r="AK50" s="110"/>
      <c r="AL50" s="53" t="str">
        <f t="shared" si="6"/>
        <v/>
      </c>
      <c r="AM50" s="53" t="str">
        <f t="shared" si="6"/>
        <v/>
      </c>
      <c r="AN50" s="65"/>
      <c r="AO50" s="65"/>
      <c r="AP50" s="112"/>
      <c r="AQ50" s="113" t="s">
        <v>759</v>
      </c>
      <c r="AT50" s="73" t="s">
        <v>760</v>
      </c>
      <c r="AU50" s="73" t="s">
        <v>760</v>
      </c>
      <c r="AV50" s="73" t="s">
        <v>760</v>
      </c>
      <c r="AW50" s="73" t="s">
        <v>760</v>
      </c>
      <c r="AX50" s="73" t="s">
        <v>760</v>
      </c>
      <c r="AY50" s="73" t="s">
        <v>760</v>
      </c>
      <c r="AZ50" s="73" t="s">
        <v>760</v>
      </c>
      <c r="BA50" s="73" t="s">
        <v>760</v>
      </c>
      <c r="BB50" s="73" t="s">
        <v>760</v>
      </c>
      <c r="BC50" s="73" t="s">
        <v>760</v>
      </c>
      <c r="BD50" s="73" t="s">
        <v>760</v>
      </c>
      <c r="BE50" s="79" t="s">
        <v>761</v>
      </c>
      <c r="BF50" s="114" t="s">
        <v>761</v>
      </c>
      <c r="BG50" s="115"/>
      <c r="BH50" s="116" t="s">
        <v>762</v>
      </c>
      <c r="BI50" s="73" t="s">
        <v>762</v>
      </c>
      <c r="BJ50" s="73" t="s">
        <v>762</v>
      </c>
      <c r="BK50" s="73" t="s">
        <v>762</v>
      </c>
      <c r="BL50" s="73" t="s">
        <v>762</v>
      </c>
      <c r="BM50" s="73" t="s">
        <v>762</v>
      </c>
      <c r="BN50" s="73" t="s">
        <v>762</v>
      </c>
      <c r="BO50" s="73" t="s">
        <v>762</v>
      </c>
      <c r="BP50" s="73" t="s">
        <v>762</v>
      </c>
      <c r="BQ50" s="73" t="s">
        <v>762</v>
      </c>
      <c r="BR50" s="73" t="s">
        <v>762</v>
      </c>
      <c r="BS50" s="79" t="s">
        <v>763</v>
      </c>
      <c r="BT50" s="114" t="s">
        <v>763</v>
      </c>
      <c r="BU50" s="115"/>
      <c r="BV50" s="117" t="s">
        <v>764</v>
      </c>
      <c r="BW50" s="54" t="s">
        <v>764</v>
      </c>
    </row>
    <row r="51" spans="2:75" s="42" customFormat="1" ht="13.9" customHeight="1" x14ac:dyDescent="0.2">
      <c r="B51" s="60" t="str">
        <f t="shared" si="5"/>
        <v>TMS</v>
      </c>
      <c r="C51" s="783"/>
      <c r="D51" s="60" t="s">
        <v>755</v>
      </c>
      <c r="E51" s="108">
        <f>IFERROR(INDEX('[1]PCD List'!$E$3:$O$41,MATCH(DPWW1!$D51,'[1]PCD List'!$D$3:$D$41,0),MATCH(DPWW1!$B51,'[1]PCD List'!$E$2:$O$2,0)),"")</f>
        <v>0</v>
      </c>
      <c r="F51" s="62" t="s">
        <v>756</v>
      </c>
      <c r="G51" s="62" t="s">
        <v>765</v>
      </c>
      <c r="H51" s="63" t="s">
        <v>68</v>
      </c>
      <c r="I51" s="63">
        <v>0</v>
      </c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71">
        <f t="shared" si="0"/>
        <v>0</v>
      </c>
      <c r="V51" s="71">
        <f t="shared" si="1"/>
        <v>0</v>
      </c>
      <c r="W51" s="110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71">
        <f t="shared" si="2"/>
        <v>0</v>
      </c>
      <c r="AJ51" s="71">
        <f t="shared" si="3"/>
        <v>0</v>
      </c>
      <c r="AK51" s="110"/>
      <c r="AL51" s="53" t="str">
        <f t="shared" si="6"/>
        <v/>
      </c>
      <c r="AM51" s="53" t="str">
        <f t="shared" si="6"/>
        <v/>
      </c>
      <c r="AN51" s="65"/>
      <c r="AO51" s="65"/>
      <c r="AP51" s="112"/>
      <c r="AQ51" s="113" t="s">
        <v>766</v>
      </c>
      <c r="AT51" s="73" t="s">
        <v>767</v>
      </c>
      <c r="AU51" s="73" t="s">
        <v>767</v>
      </c>
      <c r="AV51" s="73" t="s">
        <v>767</v>
      </c>
      <c r="AW51" s="73" t="s">
        <v>767</v>
      </c>
      <c r="AX51" s="73" t="s">
        <v>767</v>
      </c>
      <c r="AY51" s="73" t="s">
        <v>767</v>
      </c>
      <c r="AZ51" s="73" t="s">
        <v>767</v>
      </c>
      <c r="BA51" s="73" t="s">
        <v>767</v>
      </c>
      <c r="BB51" s="73" t="s">
        <v>767</v>
      </c>
      <c r="BC51" s="73" t="s">
        <v>767</v>
      </c>
      <c r="BD51" s="73" t="s">
        <v>767</v>
      </c>
      <c r="BE51" s="79" t="s">
        <v>768</v>
      </c>
      <c r="BF51" s="114" t="s">
        <v>768</v>
      </c>
      <c r="BG51" s="115"/>
      <c r="BH51" s="116" t="s">
        <v>769</v>
      </c>
      <c r="BI51" s="73" t="s">
        <v>769</v>
      </c>
      <c r="BJ51" s="73" t="s">
        <v>769</v>
      </c>
      <c r="BK51" s="73" t="s">
        <v>769</v>
      </c>
      <c r="BL51" s="73" t="s">
        <v>769</v>
      </c>
      <c r="BM51" s="73" t="s">
        <v>769</v>
      </c>
      <c r="BN51" s="73" t="s">
        <v>769</v>
      </c>
      <c r="BO51" s="73" t="s">
        <v>769</v>
      </c>
      <c r="BP51" s="73" t="s">
        <v>769</v>
      </c>
      <c r="BQ51" s="73" t="s">
        <v>769</v>
      </c>
      <c r="BR51" s="73" t="s">
        <v>769</v>
      </c>
      <c r="BS51" s="79" t="s">
        <v>770</v>
      </c>
      <c r="BT51" s="114" t="s">
        <v>770</v>
      </c>
      <c r="BU51" s="115"/>
      <c r="BV51" s="117" t="s">
        <v>771</v>
      </c>
      <c r="BW51" s="54" t="s">
        <v>771</v>
      </c>
    </row>
    <row r="52" spans="2:75" s="42" customFormat="1" ht="15" x14ac:dyDescent="0.2">
      <c r="B52" s="60" t="str">
        <f t="shared" si="5"/>
        <v>TMS</v>
      </c>
      <c r="C52" s="783"/>
      <c r="D52" s="60" t="s">
        <v>772</v>
      </c>
      <c r="E52" s="108">
        <f>IFERROR(INDEX('[1]PCD List'!$E$3:$O$41,MATCH(DPWW1!$D52,'[1]PCD List'!$D$3:$D$41,0),MATCH(DPWW1!$B52,'[1]PCD List'!$E$2:$O$2,0)),"")</f>
        <v>0</v>
      </c>
      <c r="F52" s="62" t="s">
        <v>773</v>
      </c>
      <c r="G52" s="62" t="s">
        <v>774</v>
      </c>
      <c r="H52" s="63" t="s">
        <v>68</v>
      </c>
      <c r="I52" s="63">
        <v>0</v>
      </c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71">
        <f t="shared" si="0"/>
        <v>0</v>
      </c>
      <c r="V52" s="71">
        <f t="shared" si="1"/>
        <v>0</v>
      </c>
      <c r="W52" s="110"/>
      <c r="X52" s="111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71">
        <f t="shared" si="2"/>
        <v>0</v>
      </c>
      <c r="AJ52" s="71">
        <f t="shared" si="3"/>
        <v>0</v>
      </c>
      <c r="AK52" s="110"/>
      <c r="AL52" s="53" t="str">
        <f t="shared" si="6"/>
        <v/>
      </c>
      <c r="AM52" s="53" t="str">
        <f t="shared" si="6"/>
        <v/>
      </c>
      <c r="AN52" s="65"/>
      <c r="AO52" s="65"/>
      <c r="AP52" s="112"/>
      <c r="AQ52" s="113" t="s">
        <v>775</v>
      </c>
      <c r="AT52" s="73" t="s">
        <v>776</v>
      </c>
      <c r="AU52" s="73" t="s">
        <v>776</v>
      </c>
      <c r="AV52" s="73" t="s">
        <v>776</v>
      </c>
      <c r="AW52" s="73" t="s">
        <v>776</v>
      </c>
      <c r="AX52" s="73" t="s">
        <v>776</v>
      </c>
      <c r="AY52" s="73" t="s">
        <v>776</v>
      </c>
      <c r="AZ52" s="73" t="s">
        <v>776</v>
      </c>
      <c r="BA52" s="73" t="s">
        <v>776</v>
      </c>
      <c r="BB52" s="73" t="s">
        <v>776</v>
      </c>
      <c r="BC52" s="73" t="s">
        <v>776</v>
      </c>
      <c r="BD52" s="73" t="s">
        <v>776</v>
      </c>
      <c r="BE52" s="79" t="s">
        <v>777</v>
      </c>
      <c r="BF52" s="114" t="s">
        <v>777</v>
      </c>
      <c r="BG52" s="115"/>
      <c r="BH52" s="116" t="s">
        <v>778</v>
      </c>
      <c r="BI52" s="73" t="s">
        <v>778</v>
      </c>
      <c r="BJ52" s="73" t="s">
        <v>778</v>
      </c>
      <c r="BK52" s="73" t="s">
        <v>778</v>
      </c>
      <c r="BL52" s="73" t="s">
        <v>778</v>
      </c>
      <c r="BM52" s="73" t="s">
        <v>778</v>
      </c>
      <c r="BN52" s="73" t="s">
        <v>778</v>
      </c>
      <c r="BO52" s="73" t="s">
        <v>778</v>
      </c>
      <c r="BP52" s="73" t="s">
        <v>778</v>
      </c>
      <c r="BQ52" s="73" t="s">
        <v>778</v>
      </c>
      <c r="BR52" s="73" t="s">
        <v>778</v>
      </c>
      <c r="BS52" s="79" t="s">
        <v>779</v>
      </c>
      <c r="BT52" s="114" t="s">
        <v>779</v>
      </c>
      <c r="BU52" s="115"/>
      <c r="BV52" s="117" t="s">
        <v>780</v>
      </c>
      <c r="BW52" s="54" t="s">
        <v>780</v>
      </c>
    </row>
    <row r="53" spans="2:75" s="42" customFormat="1" ht="13.9" customHeight="1" x14ac:dyDescent="0.2">
      <c r="B53" s="60" t="str">
        <f t="shared" si="5"/>
        <v>TMS</v>
      </c>
      <c r="C53" s="783"/>
      <c r="D53" s="60" t="s">
        <v>772</v>
      </c>
      <c r="E53" s="108">
        <f>IFERROR(INDEX('[1]PCD List'!$E$3:$O$41,MATCH(DPWW1!$D53,'[1]PCD List'!$D$3:$D$41,0),MATCH(DPWW1!$B53,'[1]PCD List'!$E$2:$O$2,0)),"")</f>
        <v>0</v>
      </c>
      <c r="F53" s="62" t="s">
        <v>773</v>
      </c>
      <c r="G53" s="62" t="s">
        <v>781</v>
      </c>
      <c r="H53" s="63" t="s">
        <v>68</v>
      </c>
      <c r="I53" s="63">
        <v>0</v>
      </c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71">
        <f t="shared" si="0"/>
        <v>0</v>
      </c>
      <c r="V53" s="71">
        <f t="shared" si="1"/>
        <v>0</v>
      </c>
      <c r="W53" s="110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71">
        <f t="shared" si="2"/>
        <v>0</v>
      </c>
      <c r="AJ53" s="71">
        <f t="shared" si="3"/>
        <v>0</v>
      </c>
      <c r="AK53" s="110"/>
      <c r="AL53" s="53" t="str">
        <f t="shared" si="6"/>
        <v/>
      </c>
      <c r="AM53" s="53" t="str">
        <f t="shared" si="6"/>
        <v/>
      </c>
      <c r="AN53" s="65"/>
      <c r="AO53" s="65"/>
      <c r="AP53" s="112"/>
      <c r="AQ53" s="113" t="s">
        <v>782</v>
      </c>
      <c r="AT53" s="73" t="s">
        <v>783</v>
      </c>
      <c r="AU53" s="73" t="s">
        <v>783</v>
      </c>
      <c r="AV53" s="73" t="s">
        <v>783</v>
      </c>
      <c r="AW53" s="73" t="s">
        <v>783</v>
      </c>
      <c r="AX53" s="73" t="s">
        <v>783</v>
      </c>
      <c r="AY53" s="73" t="s">
        <v>783</v>
      </c>
      <c r="AZ53" s="73" t="s">
        <v>783</v>
      </c>
      <c r="BA53" s="73" t="s">
        <v>783</v>
      </c>
      <c r="BB53" s="73" t="s">
        <v>783</v>
      </c>
      <c r="BC53" s="73" t="s">
        <v>783</v>
      </c>
      <c r="BD53" s="73" t="s">
        <v>783</v>
      </c>
      <c r="BE53" s="79" t="s">
        <v>784</v>
      </c>
      <c r="BF53" s="114" t="s">
        <v>784</v>
      </c>
      <c r="BG53" s="115"/>
      <c r="BH53" s="116" t="s">
        <v>785</v>
      </c>
      <c r="BI53" s="73" t="s">
        <v>785</v>
      </c>
      <c r="BJ53" s="73" t="s">
        <v>785</v>
      </c>
      <c r="BK53" s="73" t="s">
        <v>785</v>
      </c>
      <c r="BL53" s="73" t="s">
        <v>785</v>
      </c>
      <c r="BM53" s="73" t="s">
        <v>785</v>
      </c>
      <c r="BN53" s="73" t="s">
        <v>785</v>
      </c>
      <c r="BO53" s="73" t="s">
        <v>785</v>
      </c>
      <c r="BP53" s="73" t="s">
        <v>785</v>
      </c>
      <c r="BQ53" s="73" t="s">
        <v>785</v>
      </c>
      <c r="BR53" s="73" t="s">
        <v>785</v>
      </c>
      <c r="BS53" s="79" t="s">
        <v>786</v>
      </c>
      <c r="BT53" s="114" t="s">
        <v>786</v>
      </c>
      <c r="BU53" s="115"/>
      <c r="BV53" s="117" t="s">
        <v>787</v>
      </c>
      <c r="BW53" s="54" t="s">
        <v>787</v>
      </c>
    </row>
    <row r="54" spans="2:75" s="42" customFormat="1" ht="13.9" customHeight="1" x14ac:dyDescent="0.2">
      <c r="B54" s="60" t="str">
        <f t="shared" si="5"/>
        <v>TMS</v>
      </c>
      <c r="C54" s="783"/>
      <c r="D54" s="60" t="s">
        <v>788</v>
      </c>
      <c r="E54" s="108">
        <f>IFERROR(INDEX('[1]PCD List'!$E$3:$O$41,MATCH(DPWW1!$D54,'[1]PCD List'!$D$3:$D$41,0),MATCH(DPWW1!$B54,'[1]PCD List'!$E$2:$O$2,0)),"")</f>
        <v>0</v>
      </c>
      <c r="F54" s="62" t="s">
        <v>789</v>
      </c>
      <c r="G54" s="62" t="s">
        <v>790</v>
      </c>
      <c r="H54" s="63" t="s">
        <v>68</v>
      </c>
      <c r="I54" s="63">
        <v>0</v>
      </c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71">
        <f t="shared" si="0"/>
        <v>0</v>
      </c>
      <c r="V54" s="71">
        <f t="shared" si="1"/>
        <v>0</v>
      </c>
      <c r="W54" s="110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71">
        <f t="shared" si="2"/>
        <v>0</v>
      </c>
      <c r="AJ54" s="71">
        <f t="shared" si="3"/>
        <v>0</v>
      </c>
      <c r="AK54" s="110"/>
      <c r="AL54" s="53" t="str">
        <f t="shared" si="6"/>
        <v/>
      </c>
      <c r="AM54" s="53" t="str">
        <f t="shared" si="6"/>
        <v/>
      </c>
      <c r="AN54" s="65"/>
      <c r="AO54" s="65"/>
      <c r="AP54" s="112"/>
      <c r="AQ54" s="113" t="s">
        <v>791</v>
      </c>
      <c r="AT54" s="73" t="s">
        <v>792</v>
      </c>
      <c r="AU54" s="73" t="s">
        <v>792</v>
      </c>
      <c r="AV54" s="73" t="s">
        <v>792</v>
      </c>
      <c r="AW54" s="73" t="s">
        <v>792</v>
      </c>
      <c r="AX54" s="73" t="s">
        <v>792</v>
      </c>
      <c r="AY54" s="73" t="s">
        <v>792</v>
      </c>
      <c r="AZ54" s="73" t="s">
        <v>792</v>
      </c>
      <c r="BA54" s="73" t="s">
        <v>792</v>
      </c>
      <c r="BB54" s="73" t="s">
        <v>792</v>
      </c>
      <c r="BC54" s="73" t="s">
        <v>792</v>
      </c>
      <c r="BD54" s="73" t="s">
        <v>792</v>
      </c>
      <c r="BE54" s="79" t="s">
        <v>793</v>
      </c>
      <c r="BF54" s="114" t="s">
        <v>793</v>
      </c>
      <c r="BG54" s="115"/>
      <c r="BH54" s="116" t="s">
        <v>794</v>
      </c>
      <c r="BI54" s="73" t="s">
        <v>794</v>
      </c>
      <c r="BJ54" s="73" t="s">
        <v>794</v>
      </c>
      <c r="BK54" s="73" t="s">
        <v>794</v>
      </c>
      <c r="BL54" s="73" t="s">
        <v>794</v>
      </c>
      <c r="BM54" s="73" t="s">
        <v>794</v>
      </c>
      <c r="BN54" s="73" t="s">
        <v>794</v>
      </c>
      <c r="BO54" s="73" t="s">
        <v>794</v>
      </c>
      <c r="BP54" s="73" t="s">
        <v>794</v>
      </c>
      <c r="BQ54" s="73" t="s">
        <v>794</v>
      </c>
      <c r="BR54" s="73" t="s">
        <v>794</v>
      </c>
      <c r="BS54" s="79" t="s">
        <v>795</v>
      </c>
      <c r="BT54" s="114" t="s">
        <v>795</v>
      </c>
      <c r="BU54" s="115"/>
      <c r="BV54" s="117" t="s">
        <v>796</v>
      </c>
      <c r="BW54" s="54" t="s">
        <v>796</v>
      </c>
    </row>
    <row r="55" spans="2:75" s="42" customFormat="1" ht="13.9" customHeight="1" x14ac:dyDescent="0.2">
      <c r="B55" s="60" t="str">
        <f t="shared" si="5"/>
        <v>TMS</v>
      </c>
      <c r="C55" s="783" t="s">
        <v>797</v>
      </c>
      <c r="D55" s="60" t="s">
        <v>798</v>
      </c>
      <c r="E55" s="108">
        <f>IFERROR(INDEX('[1]PCD List'!$E$3:$O$41,MATCH(DPWW1!$D55,'[1]PCD List'!$D$3:$D$41,0),MATCH(DPWW1!$B55,'[1]PCD List'!$E$2:$O$2,0)),"")</f>
        <v>0</v>
      </c>
      <c r="F55" s="62" t="s">
        <v>799</v>
      </c>
      <c r="G55" s="62" t="s">
        <v>800</v>
      </c>
      <c r="H55" s="63" t="s">
        <v>613</v>
      </c>
      <c r="I55" s="63">
        <v>3</v>
      </c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71">
        <f t="shared" si="0"/>
        <v>0</v>
      </c>
      <c r="V55" s="71">
        <f t="shared" si="1"/>
        <v>0</v>
      </c>
      <c r="W55" s="110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71">
        <f t="shared" si="2"/>
        <v>0</v>
      </c>
      <c r="AJ55" s="71">
        <f t="shared" si="3"/>
        <v>0</v>
      </c>
      <c r="AK55" s="110"/>
      <c r="AL55" s="53" t="str">
        <f t="shared" si="6"/>
        <v/>
      </c>
      <c r="AM55" s="53" t="str">
        <f t="shared" si="6"/>
        <v/>
      </c>
      <c r="AN55" s="65"/>
      <c r="AO55" s="65"/>
      <c r="AP55" s="112"/>
      <c r="AQ55" s="113" t="s">
        <v>801</v>
      </c>
      <c r="AT55" s="73" t="s">
        <v>802</v>
      </c>
      <c r="AU55" s="73" t="s">
        <v>802</v>
      </c>
      <c r="AV55" s="73" t="s">
        <v>802</v>
      </c>
      <c r="AW55" s="73" t="s">
        <v>802</v>
      </c>
      <c r="AX55" s="73" t="s">
        <v>802</v>
      </c>
      <c r="AY55" s="73" t="s">
        <v>802</v>
      </c>
      <c r="AZ55" s="73" t="s">
        <v>802</v>
      </c>
      <c r="BA55" s="73" t="s">
        <v>802</v>
      </c>
      <c r="BB55" s="73" t="s">
        <v>802</v>
      </c>
      <c r="BC55" s="73" t="s">
        <v>802</v>
      </c>
      <c r="BD55" s="73" t="s">
        <v>802</v>
      </c>
      <c r="BE55" s="79" t="s">
        <v>803</v>
      </c>
      <c r="BF55" s="114" t="s">
        <v>803</v>
      </c>
      <c r="BG55" s="115"/>
      <c r="BH55" s="116" t="s">
        <v>804</v>
      </c>
      <c r="BI55" s="73" t="s">
        <v>804</v>
      </c>
      <c r="BJ55" s="73" t="s">
        <v>804</v>
      </c>
      <c r="BK55" s="73" t="s">
        <v>804</v>
      </c>
      <c r="BL55" s="73" t="s">
        <v>804</v>
      </c>
      <c r="BM55" s="73" t="s">
        <v>804</v>
      </c>
      <c r="BN55" s="73" t="s">
        <v>804</v>
      </c>
      <c r="BO55" s="73" t="s">
        <v>804</v>
      </c>
      <c r="BP55" s="73" t="s">
        <v>804</v>
      </c>
      <c r="BQ55" s="73" t="s">
        <v>804</v>
      </c>
      <c r="BR55" s="73" t="s">
        <v>804</v>
      </c>
      <c r="BS55" s="79" t="s">
        <v>805</v>
      </c>
      <c r="BT55" s="114" t="s">
        <v>805</v>
      </c>
      <c r="BU55" s="115"/>
      <c r="BV55" s="117" t="s">
        <v>806</v>
      </c>
      <c r="BW55" s="54" t="s">
        <v>806</v>
      </c>
    </row>
    <row r="56" spans="2:75" s="42" customFormat="1" ht="15" x14ac:dyDescent="0.2">
      <c r="B56" s="60" t="str">
        <f t="shared" si="5"/>
        <v>TMS</v>
      </c>
      <c r="C56" s="783"/>
      <c r="D56" s="60" t="s">
        <v>798</v>
      </c>
      <c r="E56" s="108">
        <f>IFERROR(INDEX('[1]PCD List'!$E$3:$O$41,MATCH(DPWW1!$D56,'[1]PCD List'!$D$3:$D$41,0),MATCH(DPWW1!$B56,'[1]PCD List'!$E$2:$O$2,0)),"")</f>
        <v>0</v>
      </c>
      <c r="F56" s="62" t="s">
        <v>799</v>
      </c>
      <c r="G56" s="62" t="s">
        <v>807</v>
      </c>
      <c r="H56" s="63" t="s">
        <v>613</v>
      </c>
      <c r="I56" s="63">
        <v>3</v>
      </c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71">
        <f t="shared" si="0"/>
        <v>0</v>
      </c>
      <c r="V56" s="71">
        <f t="shared" si="1"/>
        <v>0</v>
      </c>
      <c r="W56" s="110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71">
        <f t="shared" si="2"/>
        <v>0</v>
      </c>
      <c r="AJ56" s="71">
        <f t="shared" si="3"/>
        <v>0</v>
      </c>
      <c r="AK56" s="110"/>
      <c r="AL56" s="53" t="str">
        <f t="shared" si="6"/>
        <v/>
      </c>
      <c r="AM56" s="53" t="str">
        <f t="shared" si="6"/>
        <v/>
      </c>
      <c r="AN56" s="65"/>
      <c r="AO56" s="65"/>
      <c r="AP56" s="112"/>
      <c r="AQ56" s="113" t="s">
        <v>808</v>
      </c>
      <c r="AT56" s="73" t="s">
        <v>809</v>
      </c>
      <c r="AU56" s="73" t="s">
        <v>809</v>
      </c>
      <c r="AV56" s="73" t="s">
        <v>809</v>
      </c>
      <c r="AW56" s="73" t="s">
        <v>809</v>
      </c>
      <c r="AX56" s="73" t="s">
        <v>809</v>
      </c>
      <c r="AY56" s="73" t="s">
        <v>809</v>
      </c>
      <c r="AZ56" s="73" t="s">
        <v>809</v>
      </c>
      <c r="BA56" s="73" t="s">
        <v>809</v>
      </c>
      <c r="BB56" s="73" t="s">
        <v>809</v>
      </c>
      <c r="BC56" s="73" t="s">
        <v>809</v>
      </c>
      <c r="BD56" s="73" t="s">
        <v>809</v>
      </c>
      <c r="BE56" s="79" t="s">
        <v>810</v>
      </c>
      <c r="BF56" s="114" t="s">
        <v>810</v>
      </c>
      <c r="BG56" s="115"/>
      <c r="BH56" s="116" t="s">
        <v>811</v>
      </c>
      <c r="BI56" s="73" t="s">
        <v>811</v>
      </c>
      <c r="BJ56" s="73" t="s">
        <v>811</v>
      </c>
      <c r="BK56" s="73" t="s">
        <v>811</v>
      </c>
      <c r="BL56" s="73" t="s">
        <v>811</v>
      </c>
      <c r="BM56" s="73" t="s">
        <v>811</v>
      </c>
      <c r="BN56" s="73" t="s">
        <v>811</v>
      </c>
      <c r="BO56" s="73" t="s">
        <v>811</v>
      </c>
      <c r="BP56" s="73" t="s">
        <v>811</v>
      </c>
      <c r="BQ56" s="73" t="s">
        <v>811</v>
      </c>
      <c r="BR56" s="73" t="s">
        <v>811</v>
      </c>
      <c r="BS56" s="79" t="s">
        <v>812</v>
      </c>
      <c r="BT56" s="114" t="s">
        <v>812</v>
      </c>
      <c r="BU56" s="115"/>
      <c r="BV56" s="117" t="s">
        <v>813</v>
      </c>
      <c r="BW56" s="54" t="s">
        <v>813</v>
      </c>
    </row>
    <row r="57" spans="2:75" ht="15" x14ac:dyDescent="0.2">
      <c r="B57" s="60" t="str">
        <f t="shared" si="5"/>
        <v>TMS</v>
      </c>
      <c r="C57" s="126" t="s">
        <v>814</v>
      </c>
      <c r="D57" s="126" t="s">
        <v>815</v>
      </c>
      <c r="E57" s="108" t="str">
        <f>IFERROR(INDEX('[1]PCD List'!$E$3:$O$41,MATCH(DPWW1!$D57,'[1]PCD List'!$D$3:$D$41,0),MATCH(DPWW1!$B57,'[1]PCD List'!$E$2:$O$2,0)),"")</f>
        <v>Y</v>
      </c>
      <c r="F57" s="62" t="s">
        <v>816</v>
      </c>
      <c r="G57" s="62" t="s">
        <v>817</v>
      </c>
      <c r="H57" s="63" t="s">
        <v>613</v>
      </c>
      <c r="I57" s="63">
        <v>3</v>
      </c>
      <c r="J57" s="65"/>
      <c r="K57" s="100">
        <v>0</v>
      </c>
      <c r="L57" s="100">
        <v>10557.940500000002</v>
      </c>
      <c r="M57" s="100">
        <v>73905.583500000008</v>
      </c>
      <c r="N57" s="100">
        <v>126695.28600000001</v>
      </c>
      <c r="O57" s="100">
        <v>211158.81000000003</v>
      </c>
      <c r="P57" s="100"/>
      <c r="Q57" s="100"/>
      <c r="R57" s="100"/>
      <c r="S57" s="100"/>
      <c r="T57" s="100"/>
      <c r="U57" s="67">
        <f t="shared" si="0"/>
        <v>211158.81000000003</v>
      </c>
      <c r="V57" s="71">
        <f t="shared" si="1"/>
        <v>0</v>
      </c>
      <c r="W57" s="127"/>
      <c r="X57" s="690">
        <v>0</v>
      </c>
      <c r="Y57" s="690">
        <v>0</v>
      </c>
      <c r="Z57" s="690">
        <v>2077.8200000000002</v>
      </c>
      <c r="AA57" s="690">
        <v>20896.829999999998</v>
      </c>
      <c r="AB57" s="690">
        <v>68481.2</v>
      </c>
      <c r="AC57" s="690">
        <v>114534.5</v>
      </c>
      <c r="AD57" s="690">
        <v>177455.23</v>
      </c>
      <c r="AE57" s="690">
        <v>185869.17</v>
      </c>
      <c r="AF57" s="690">
        <v>211158.81</v>
      </c>
      <c r="AG57" s="690">
        <v>211158.81</v>
      </c>
      <c r="AH57" s="690">
        <v>211158.81</v>
      </c>
      <c r="AI57" s="67">
        <f t="shared" si="2"/>
        <v>114534.5</v>
      </c>
      <c r="AJ57" s="67">
        <f t="shared" si="3"/>
        <v>211158.81</v>
      </c>
      <c r="AK57" s="126"/>
      <c r="AL57" s="53">
        <f t="shared" si="6"/>
        <v>0.5424092890085902</v>
      </c>
      <c r="AM57" s="53" t="str">
        <f t="shared" si="6"/>
        <v/>
      </c>
      <c r="AN57" s="65"/>
      <c r="AO57" s="65" t="s">
        <v>433</v>
      </c>
      <c r="AQ57" s="113" t="s">
        <v>818</v>
      </c>
      <c r="AT57" s="73" t="s">
        <v>819</v>
      </c>
      <c r="AU57" s="73" t="s">
        <v>819</v>
      </c>
      <c r="AV57" s="73" t="s">
        <v>819</v>
      </c>
      <c r="AW57" s="73" t="s">
        <v>819</v>
      </c>
      <c r="AX57" s="73" t="s">
        <v>819</v>
      </c>
      <c r="AY57" s="73" t="s">
        <v>819</v>
      </c>
      <c r="AZ57" s="123" t="s">
        <v>819</v>
      </c>
      <c r="BA57" s="123" t="s">
        <v>819</v>
      </c>
      <c r="BB57" s="123" t="s">
        <v>819</v>
      </c>
      <c r="BC57" s="123" t="s">
        <v>819</v>
      </c>
      <c r="BD57" s="123" t="s">
        <v>819</v>
      </c>
      <c r="BE57" s="79" t="s">
        <v>820</v>
      </c>
      <c r="BF57" s="114" t="s">
        <v>820</v>
      </c>
      <c r="BG57" s="128"/>
      <c r="BH57" s="116" t="s">
        <v>821</v>
      </c>
      <c r="BI57" s="73" t="s">
        <v>821</v>
      </c>
      <c r="BJ57" s="73" t="s">
        <v>821</v>
      </c>
      <c r="BK57" s="73" t="s">
        <v>821</v>
      </c>
      <c r="BL57" s="73" t="s">
        <v>821</v>
      </c>
      <c r="BM57" s="73" t="s">
        <v>821</v>
      </c>
      <c r="BN57" s="73" t="s">
        <v>821</v>
      </c>
      <c r="BO57" s="73" t="s">
        <v>821</v>
      </c>
      <c r="BP57" s="73" t="s">
        <v>821</v>
      </c>
      <c r="BQ57" s="73" t="s">
        <v>821</v>
      </c>
      <c r="BR57" s="73" t="s">
        <v>821</v>
      </c>
      <c r="BS57" s="79" t="s">
        <v>822</v>
      </c>
      <c r="BT57" s="114" t="s">
        <v>822</v>
      </c>
      <c r="BU57" s="129"/>
      <c r="BV57" s="117" t="s">
        <v>823</v>
      </c>
      <c r="BW57" s="54" t="s">
        <v>823</v>
      </c>
    </row>
    <row r="58" spans="2:75" ht="15" x14ac:dyDescent="0.2">
      <c r="B58" s="60" t="str">
        <f t="shared" si="5"/>
        <v>TMS</v>
      </c>
      <c r="C58" s="126" t="s">
        <v>814</v>
      </c>
      <c r="D58" s="126" t="s">
        <v>824</v>
      </c>
      <c r="E58" s="108" t="str">
        <f>IFERROR(INDEX('[1]PCD List'!$E$3:$O$41,MATCH(DPWW1!$D58,'[1]PCD List'!$D$3:$D$41,0),MATCH(DPWW1!$B58,'[1]PCD List'!$E$2:$O$2,0)),"")</f>
        <v>Y</v>
      </c>
      <c r="F58" s="126" t="s">
        <v>825</v>
      </c>
      <c r="G58" s="126" t="s">
        <v>826</v>
      </c>
      <c r="H58" s="63" t="s">
        <v>827</v>
      </c>
      <c r="I58" s="63">
        <v>3</v>
      </c>
      <c r="J58" s="65"/>
      <c r="K58" s="100">
        <v>0</v>
      </c>
      <c r="L58" s="100">
        <v>66.965000000000018</v>
      </c>
      <c r="M58" s="100">
        <v>468.75500000000005</v>
      </c>
      <c r="N58" s="100">
        <v>803.58</v>
      </c>
      <c r="O58" s="100">
        <v>1339.3000000000002</v>
      </c>
      <c r="P58" s="100"/>
      <c r="Q58" s="100"/>
      <c r="R58" s="100"/>
      <c r="S58" s="100"/>
      <c r="T58" s="100"/>
      <c r="U58" s="67">
        <f t="shared" si="0"/>
        <v>1339.3000000000002</v>
      </c>
      <c r="V58" s="71">
        <f t="shared" si="1"/>
        <v>0</v>
      </c>
      <c r="W58" s="127"/>
      <c r="X58" s="690">
        <v>0</v>
      </c>
      <c r="Y58" s="690">
        <v>0</v>
      </c>
      <c r="Z58" s="690">
        <v>0</v>
      </c>
      <c r="AA58" s="690">
        <v>0</v>
      </c>
      <c r="AB58" s="690">
        <v>32.799999999999997</v>
      </c>
      <c r="AC58" s="690">
        <v>232.8</v>
      </c>
      <c r="AD58" s="690">
        <v>485</v>
      </c>
      <c r="AE58" s="690">
        <v>535</v>
      </c>
      <c r="AF58" s="690">
        <v>1339.3</v>
      </c>
      <c r="AG58" s="690">
        <v>1339.3</v>
      </c>
      <c r="AH58" s="690">
        <v>1339.3</v>
      </c>
      <c r="AI58" s="67">
        <f t="shared" si="2"/>
        <v>232.8</v>
      </c>
      <c r="AJ58" s="67">
        <f t="shared" si="3"/>
        <v>1339.3</v>
      </c>
      <c r="AK58" s="126"/>
      <c r="AL58" s="53">
        <f t="shared" si="6"/>
        <v>0.17382214589711042</v>
      </c>
      <c r="AM58" s="53" t="str">
        <f t="shared" si="6"/>
        <v/>
      </c>
      <c r="AN58" s="65"/>
      <c r="AO58" s="65" t="s">
        <v>433</v>
      </c>
      <c r="AQ58" s="113" t="s">
        <v>828</v>
      </c>
      <c r="AT58" s="73" t="s">
        <v>829</v>
      </c>
      <c r="AU58" s="73" t="s">
        <v>829</v>
      </c>
      <c r="AV58" s="73" t="s">
        <v>829</v>
      </c>
      <c r="AW58" s="73" t="s">
        <v>829</v>
      </c>
      <c r="AX58" s="73" t="s">
        <v>829</v>
      </c>
      <c r="AY58" s="73" t="s">
        <v>829</v>
      </c>
      <c r="AZ58" s="123" t="s">
        <v>829</v>
      </c>
      <c r="BA58" s="123" t="s">
        <v>829</v>
      </c>
      <c r="BB58" s="123" t="s">
        <v>829</v>
      </c>
      <c r="BC58" s="123" t="s">
        <v>829</v>
      </c>
      <c r="BD58" s="123" t="s">
        <v>829</v>
      </c>
      <c r="BE58" s="79" t="s">
        <v>830</v>
      </c>
      <c r="BF58" s="114" t="s">
        <v>830</v>
      </c>
      <c r="BG58" s="128"/>
      <c r="BH58" s="116" t="s">
        <v>831</v>
      </c>
      <c r="BI58" s="73" t="s">
        <v>831</v>
      </c>
      <c r="BJ58" s="73" t="s">
        <v>831</v>
      </c>
      <c r="BK58" s="73" t="s">
        <v>831</v>
      </c>
      <c r="BL58" s="73" t="s">
        <v>831</v>
      </c>
      <c r="BM58" s="73" t="s">
        <v>831</v>
      </c>
      <c r="BN58" s="73" t="s">
        <v>831</v>
      </c>
      <c r="BO58" s="73" t="s">
        <v>831</v>
      </c>
      <c r="BP58" s="73" t="s">
        <v>831</v>
      </c>
      <c r="BQ58" s="73" t="s">
        <v>831</v>
      </c>
      <c r="BR58" s="73" t="s">
        <v>831</v>
      </c>
      <c r="BS58" s="79" t="s">
        <v>832</v>
      </c>
      <c r="BT58" s="114" t="s">
        <v>832</v>
      </c>
      <c r="BU58" s="129"/>
      <c r="BV58" s="117" t="s">
        <v>833</v>
      </c>
      <c r="BW58" s="54" t="s">
        <v>833</v>
      </c>
    </row>
    <row r="59" spans="2:75" ht="15" x14ac:dyDescent="0.2">
      <c r="B59" s="60" t="str">
        <f t="shared" si="5"/>
        <v>TMS</v>
      </c>
      <c r="C59" s="126" t="s">
        <v>814</v>
      </c>
      <c r="D59" s="126" t="s">
        <v>834</v>
      </c>
      <c r="E59" s="108" t="str">
        <f>IFERROR(INDEX('[1]PCD List'!$E$3:$O$41,MATCH(DPWW1!$D59,'[1]PCD List'!$D$3:$D$41,0),MATCH(DPWW1!$B59,'[1]PCD List'!$E$2:$O$2,0)),"")</f>
        <v>Y</v>
      </c>
      <c r="F59" s="62" t="s">
        <v>835</v>
      </c>
      <c r="G59" s="126" t="s">
        <v>836</v>
      </c>
      <c r="H59" s="63" t="s">
        <v>837</v>
      </c>
      <c r="I59" s="63">
        <v>3</v>
      </c>
      <c r="J59" s="65"/>
      <c r="K59" s="100">
        <v>0</v>
      </c>
      <c r="L59" s="100">
        <v>0</v>
      </c>
      <c r="M59" s="100">
        <v>992.43247590278509</v>
      </c>
      <c r="N59" s="100">
        <v>2381.8379421666841</v>
      </c>
      <c r="O59" s="100">
        <v>3969.7299036111403</v>
      </c>
      <c r="P59" s="100"/>
      <c r="Q59" s="100"/>
      <c r="R59" s="100"/>
      <c r="S59" s="100"/>
      <c r="T59" s="100"/>
      <c r="U59" s="67">
        <f t="shared" si="0"/>
        <v>3969.7299036111403</v>
      </c>
      <c r="V59" s="71">
        <f t="shared" si="1"/>
        <v>0</v>
      </c>
      <c r="W59" s="127"/>
      <c r="X59" s="690">
        <v>0</v>
      </c>
      <c r="Y59" s="690">
        <v>7.3360780294951162</v>
      </c>
      <c r="Z59" s="690">
        <v>7.3360780294951162</v>
      </c>
      <c r="AA59" s="690">
        <v>7.3360780294951162</v>
      </c>
      <c r="AB59" s="690">
        <v>241.3728512219366</v>
      </c>
      <c r="AC59" s="690">
        <v>866.66892258239193</v>
      </c>
      <c r="AD59" s="690">
        <v>1623.6899518965056</v>
      </c>
      <c r="AE59" s="690">
        <v>2838.9476689213743</v>
      </c>
      <c r="AF59" s="690">
        <v>3478.1102279078541</v>
      </c>
      <c r="AG59" s="690">
        <v>3969.3452728066759</v>
      </c>
      <c r="AH59" s="690">
        <v>3969.7301484897494</v>
      </c>
      <c r="AI59" s="67">
        <f t="shared" si="2"/>
        <v>866.66892258239193</v>
      </c>
      <c r="AJ59" s="67">
        <f t="shared" si="3"/>
        <v>3969.7301484897494</v>
      </c>
      <c r="AK59" s="126"/>
      <c r="AL59" s="53">
        <f t="shared" si="6"/>
        <v>0.21831936772172084</v>
      </c>
      <c r="AM59" s="53" t="str">
        <f t="shared" si="6"/>
        <v/>
      </c>
      <c r="AN59" s="65"/>
      <c r="AO59" s="65" t="s">
        <v>433</v>
      </c>
      <c r="AQ59" s="113" t="s">
        <v>838</v>
      </c>
      <c r="AT59" s="73" t="s">
        <v>839</v>
      </c>
      <c r="AU59" s="73" t="s">
        <v>839</v>
      </c>
      <c r="AV59" s="73" t="s">
        <v>839</v>
      </c>
      <c r="AW59" s="73" t="s">
        <v>839</v>
      </c>
      <c r="AX59" s="73" t="s">
        <v>839</v>
      </c>
      <c r="AY59" s="73" t="s">
        <v>839</v>
      </c>
      <c r="AZ59" s="123" t="s">
        <v>839</v>
      </c>
      <c r="BA59" s="123" t="s">
        <v>839</v>
      </c>
      <c r="BB59" s="123" t="s">
        <v>839</v>
      </c>
      <c r="BC59" s="123" t="s">
        <v>839</v>
      </c>
      <c r="BD59" s="123" t="s">
        <v>839</v>
      </c>
      <c r="BE59" s="79" t="s">
        <v>840</v>
      </c>
      <c r="BF59" s="114" t="s">
        <v>840</v>
      </c>
      <c r="BG59" s="128"/>
      <c r="BH59" s="116" t="s">
        <v>841</v>
      </c>
      <c r="BI59" s="73" t="s">
        <v>841</v>
      </c>
      <c r="BJ59" s="73" t="s">
        <v>841</v>
      </c>
      <c r="BK59" s="73" t="s">
        <v>841</v>
      </c>
      <c r="BL59" s="73" t="s">
        <v>841</v>
      </c>
      <c r="BM59" s="73" t="s">
        <v>841</v>
      </c>
      <c r="BN59" s="73" t="s">
        <v>841</v>
      </c>
      <c r="BO59" s="73" t="s">
        <v>841</v>
      </c>
      <c r="BP59" s="73" t="s">
        <v>841</v>
      </c>
      <c r="BQ59" s="73" t="s">
        <v>841</v>
      </c>
      <c r="BR59" s="73" t="s">
        <v>841</v>
      </c>
      <c r="BS59" s="79" t="s">
        <v>842</v>
      </c>
      <c r="BT59" s="114" t="s">
        <v>842</v>
      </c>
      <c r="BU59" s="129"/>
      <c r="BV59" s="117" t="s">
        <v>843</v>
      </c>
      <c r="BW59" s="54" t="s">
        <v>843</v>
      </c>
    </row>
    <row r="60" spans="2:75" ht="15" x14ac:dyDescent="0.2">
      <c r="B60" s="60" t="str">
        <f t="shared" si="5"/>
        <v>TMS</v>
      </c>
      <c r="C60" s="126" t="s">
        <v>814</v>
      </c>
      <c r="D60" s="126" t="s">
        <v>844</v>
      </c>
      <c r="E60" s="108" t="str">
        <f>IFERROR(INDEX('[1]PCD List'!$E$3:$O$41,MATCH(DPWW1!$D60,'[1]PCD List'!$D$3:$D$41,0),MATCH(DPWW1!$B60,'[1]PCD List'!$E$2:$O$2,0)),"")</f>
        <v>Y</v>
      </c>
      <c r="F60" s="126" t="s">
        <v>845</v>
      </c>
      <c r="G60" s="126" t="s">
        <v>846</v>
      </c>
      <c r="H60" s="130" t="s">
        <v>68</v>
      </c>
      <c r="I60" s="63">
        <v>3</v>
      </c>
      <c r="J60" s="65"/>
      <c r="K60" s="703">
        <v>0</v>
      </c>
      <c r="L60" s="703">
        <v>0</v>
      </c>
      <c r="M60" s="703">
        <v>0</v>
      </c>
      <c r="N60" s="703">
        <v>3630.8805499590344</v>
      </c>
      <c r="O60" s="100">
        <v>93769.522999999986</v>
      </c>
      <c r="P60" s="100"/>
      <c r="Q60" s="100"/>
      <c r="R60" s="100"/>
      <c r="S60" s="100"/>
      <c r="T60" s="100"/>
      <c r="U60" s="67">
        <f t="shared" si="0"/>
        <v>93769.522999999986</v>
      </c>
      <c r="V60" s="71">
        <f t="shared" si="1"/>
        <v>0</v>
      </c>
      <c r="W60" s="127"/>
      <c r="X60" s="690">
        <v>0</v>
      </c>
      <c r="Y60" s="690">
        <v>0</v>
      </c>
      <c r="Z60" s="690">
        <v>0</v>
      </c>
      <c r="AA60" s="690">
        <v>0</v>
      </c>
      <c r="AB60" s="690">
        <v>0</v>
      </c>
      <c r="AC60" s="690">
        <v>20711.692681053075</v>
      </c>
      <c r="AD60" s="690">
        <v>40051.265629799149</v>
      </c>
      <c r="AE60" s="690">
        <v>59347.018822144702</v>
      </c>
      <c r="AF60" s="690">
        <v>92671.905528384494</v>
      </c>
      <c r="AG60" s="690">
        <v>93769.520859200915</v>
      </c>
      <c r="AH60" s="690">
        <v>93769.520859200915</v>
      </c>
      <c r="AI60" s="67">
        <f t="shared" si="2"/>
        <v>20711.692681053075</v>
      </c>
      <c r="AJ60" s="67">
        <f t="shared" si="3"/>
        <v>93769.520859200915</v>
      </c>
      <c r="AK60" s="126"/>
      <c r="AL60" s="53">
        <f t="shared" si="6"/>
        <v>0.22087872496752572</v>
      </c>
      <c r="AM60" s="53" t="str">
        <f t="shared" si="6"/>
        <v/>
      </c>
      <c r="AN60" s="65"/>
      <c r="AO60" s="65" t="s">
        <v>433</v>
      </c>
      <c r="AQ60" s="113" t="s">
        <v>847</v>
      </c>
      <c r="AT60" s="73" t="s">
        <v>848</v>
      </c>
      <c r="AU60" s="73" t="s">
        <v>848</v>
      </c>
      <c r="AV60" s="73" t="s">
        <v>848</v>
      </c>
      <c r="AW60" s="73" t="s">
        <v>848</v>
      </c>
      <c r="AX60" s="73" t="s">
        <v>848</v>
      </c>
      <c r="AY60" s="73" t="s">
        <v>848</v>
      </c>
      <c r="AZ60" s="123" t="s">
        <v>848</v>
      </c>
      <c r="BA60" s="123" t="s">
        <v>848</v>
      </c>
      <c r="BB60" s="123" t="s">
        <v>848</v>
      </c>
      <c r="BC60" s="123" t="s">
        <v>848</v>
      </c>
      <c r="BD60" s="123" t="s">
        <v>848</v>
      </c>
      <c r="BE60" s="79" t="s">
        <v>849</v>
      </c>
      <c r="BF60" s="114" t="s">
        <v>849</v>
      </c>
      <c r="BG60" s="128"/>
      <c r="BH60" s="116" t="s">
        <v>850</v>
      </c>
      <c r="BI60" s="73" t="s">
        <v>850</v>
      </c>
      <c r="BJ60" s="73" t="s">
        <v>850</v>
      </c>
      <c r="BK60" s="73" t="s">
        <v>850</v>
      </c>
      <c r="BL60" s="73" t="s">
        <v>850</v>
      </c>
      <c r="BM60" s="73" t="s">
        <v>850</v>
      </c>
      <c r="BN60" s="73" t="s">
        <v>850</v>
      </c>
      <c r="BO60" s="73" t="s">
        <v>850</v>
      </c>
      <c r="BP60" s="73" t="s">
        <v>850</v>
      </c>
      <c r="BQ60" s="73" t="s">
        <v>850</v>
      </c>
      <c r="BR60" s="73" t="s">
        <v>850</v>
      </c>
      <c r="BS60" s="79" t="s">
        <v>851</v>
      </c>
      <c r="BT60" s="114" t="s">
        <v>851</v>
      </c>
      <c r="BU60" s="129"/>
      <c r="BV60" s="117" t="s">
        <v>852</v>
      </c>
      <c r="BW60" s="54" t="s">
        <v>852</v>
      </c>
    </row>
    <row r="61" spans="2:75" ht="15" x14ac:dyDescent="0.2">
      <c r="B61" s="60" t="str">
        <f t="shared" si="5"/>
        <v>TMS</v>
      </c>
      <c r="C61" s="126" t="s">
        <v>814</v>
      </c>
      <c r="D61" s="126" t="s">
        <v>853</v>
      </c>
      <c r="E61" s="108" t="str">
        <f>IFERROR(INDEX('[1]PCD List'!$E$3:$O$41,MATCH(DPWW1!$D61,'[1]PCD List'!$D$3:$D$41,0),MATCH(DPWW1!$B61,'[1]PCD List'!$E$2:$O$2,0)),"")</f>
        <v>Y</v>
      </c>
      <c r="F61" s="126" t="s">
        <v>854</v>
      </c>
      <c r="G61" s="126" t="s">
        <v>836</v>
      </c>
      <c r="H61" s="63" t="s">
        <v>837</v>
      </c>
      <c r="I61" s="63">
        <v>3</v>
      </c>
      <c r="J61" s="65"/>
      <c r="K61" s="703">
        <v>55.028701458811668</v>
      </c>
      <c r="L61" s="703">
        <v>137.96826716216182</v>
      </c>
      <c r="M61" s="703">
        <v>231.0587368806043</v>
      </c>
      <c r="N61" s="703">
        <v>491.43893263896854</v>
      </c>
      <c r="O61" s="100">
        <v>492.74389059319628</v>
      </c>
      <c r="P61" s="100"/>
      <c r="Q61" s="100"/>
      <c r="R61" s="100"/>
      <c r="S61" s="100"/>
      <c r="T61" s="100"/>
      <c r="U61" s="67">
        <f t="shared" si="0"/>
        <v>492.74389059319628</v>
      </c>
      <c r="V61" s="71">
        <f t="shared" si="1"/>
        <v>0</v>
      </c>
      <c r="W61" s="127"/>
      <c r="X61" s="690">
        <v>0</v>
      </c>
      <c r="Y61" s="690">
        <v>0</v>
      </c>
      <c r="Z61" s="690">
        <v>7.8826488192802353</v>
      </c>
      <c r="AA61" s="690">
        <v>100.97311853772271</v>
      </c>
      <c r="AB61" s="690">
        <v>115.19536539465606</v>
      </c>
      <c r="AC61" s="690">
        <v>168.36837206257309</v>
      </c>
      <c r="AD61" s="690">
        <v>168.77338173838771</v>
      </c>
      <c r="AE61" s="690">
        <v>415.22114545769705</v>
      </c>
      <c r="AF61" s="690">
        <v>492.74389059319634</v>
      </c>
      <c r="AG61" s="690">
        <v>492.74389059319634</v>
      </c>
      <c r="AH61" s="690">
        <v>492.74389059319634</v>
      </c>
      <c r="AI61" s="67">
        <f t="shared" si="2"/>
        <v>168.36837206257309</v>
      </c>
      <c r="AJ61" s="67">
        <f t="shared" si="3"/>
        <v>492.74389059319634</v>
      </c>
      <c r="AK61" s="126"/>
      <c r="AL61" s="53">
        <f t="shared" si="6"/>
        <v>0.34169550404750954</v>
      </c>
      <c r="AM61" s="53" t="str">
        <f t="shared" si="6"/>
        <v/>
      </c>
      <c r="AN61" s="65"/>
      <c r="AO61" s="65" t="s">
        <v>433</v>
      </c>
      <c r="AQ61" s="113" t="s">
        <v>855</v>
      </c>
      <c r="AT61" s="73" t="s">
        <v>856</v>
      </c>
      <c r="AU61" s="73" t="s">
        <v>856</v>
      </c>
      <c r="AV61" s="73" t="s">
        <v>856</v>
      </c>
      <c r="AW61" s="73" t="s">
        <v>856</v>
      </c>
      <c r="AX61" s="73" t="s">
        <v>856</v>
      </c>
      <c r="AY61" s="73" t="s">
        <v>856</v>
      </c>
      <c r="AZ61" s="132" t="s">
        <v>856</v>
      </c>
      <c r="BA61" s="132" t="s">
        <v>856</v>
      </c>
      <c r="BB61" s="132" t="s">
        <v>856</v>
      </c>
      <c r="BC61" s="132" t="s">
        <v>856</v>
      </c>
      <c r="BD61" s="132" t="s">
        <v>856</v>
      </c>
      <c r="BE61" s="79" t="s">
        <v>857</v>
      </c>
      <c r="BF61" s="114" t="s">
        <v>857</v>
      </c>
      <c r="BG61" s="128"/>
      <c r="BH61" s="116" t="s">
        <v>858</v>
      </c>
      <c r="BI61" s="73" t="s">
        <v>858</v>
      </c>
      <c r="BJ61" s="73" t="s">
        <v>858</v>
      </c>
      <c r="BK61" s="73" t="s">
        <v>858</v>
      </c>
      <c r="BL61" s="73" t="s">
        <v>858</v>
      </c>
      <c r="BM61" s="73" t="s">
        <v>858</v>
      </c>
      <c r="BN61" s="73" t="s">
        <v>858</v>
      </c>
      <c r="BO61" s="73" t="s">
        <v>858</v>
      </c>
      <c r="BP61" s="73" t="s">
        <v>858</v>
      </c>
      <c r="BQ61" s="73" t="s">
        <v>858</v>
      </c>
      <c r="BR61" s="73" t="s">
        <v>858</v>
      </c>
      <c r="BS61" s="79" t="s">
        <v>859</v>
      </c>
      <c r="BT61" s="114" t="s">
        <v>859</v>
      </c>
      <c r="BU61" s="129"/>
      <c r="BV61" s="117" t="s">
        <v>860</v>
      </c>
      <c r="BW61" s="54" t="s">
        <v>860</v>
      </c>
    </row>
    <row r="62" spans="2:75" ht="15" x14ac:dyDescent="0.2">
      <c r="B62" s="60" t="str">
        <f t="shared" si="5"/>
        <v>TMS</v>
      </c>
      <c r="C62" s="60" t="s">
        <v>797</v>
      </c>
      <c r="D62" s="60" t="s">
        <v>861</v>
      </c>
      <c r="E62" s="108" t="str">
        <f>IFERROR(INDEX('[1]PCD List'!$E$3:$O$41,MATCH(DPWW1!$D62,'[1]PCD List'!$D$3:$D$41,0),MATCH(DPWW1!$B62,'[1]PCD List'!$E$2:$O$2,0)),"")</f>
        <v>Y</v>
      </c>
      <c r="F62" s="126" t="s">
        <v>862</v>
      </c>
      <c r="G62" s="126" t="s">
        <v>471</v>
      </c>
      <c r="H62" s="63" t="s">
        <v>68</v>
      </c>
      <c r="I62" s="63">
        <v>0</v>
      </c>
      <c r="J62" s="65"/>
      <c r="K62" s="119">
        <v>27</v>
      </c>
      <c r="L62" s="65">
        <v>34</v>
      </c>
      <c r="M62" s="133">
        <v>55</v>
      </c>
      <c r="N62" s="65">
        <v>62</v>
      </c>
      <c r="O62" s="133">
        <v>66</v>
      </c>
      <c r="P62" s="65"/>
      <c r="Q62" s="65"/>
      <c r="R62" s="65"/>
      <c r="S62" s="65"/>
      <c r="T62" s="65"/>
      <c r="U62" s="71">
        <f t="shared" si="0"/>
        <v>66</v>
      </c>
      <c r="V62" s="71">
        <f t="shared" si="1"/>
        <v>0</v>
      </c>
      <c r="W62" s="127"/>
      <c r="X62" s="111">
        <v>9</v>
      </c>
      <c r="Y62" s="111">
        <v>22</v>
      </c>
      <c r="Z62" s="111">
        <v>27</v>
      </c>
      <c r="AA62" s="111">
        <v>42</v>
      </c>
      <c r="AB62" s="111">
        <v>58</v>
      </c>
      <c r="AC62" s="111">
        <v>64</v>
      </c>
      <c r="AD62" s="111">
        <v>68</v>
      </c>
      <c r="AE62" s="111">
        <v>68</v>
      </c>
      <c r="AF62" s="111">
        <v>68</v>
      </c>
      <c r="AG62" s="111">
        <v>68</v>
      </c>
      <c r="AH62" s="111">
        <v>68</v>
      </c>
      <c r="AI62" s="71">
        <f t="shared" si="2"/>
        <v>64</v>
      </c>
      <c r="AJ62" s="71">
        <f t="shared" si="3"/>
        <v>68</v>
      </c>
      <c r="AK62" s="126"/>
      <c r="AL62" s="53">
        <f t="shared" si="6"/>
        <v>0.96969696969696972</v>
      </c>
      <c r="AM62" s="53" t="str">
        <f t="shared" si="6"/>
        <v/>
      </c>
      <c r="AN62" s="65"/>
      <c r="AO62" s="65" t="s">
        <v>433</v>
      </c>
      <c r="AQ62" s="113" t="s">
        <v>863</v>
      </c>
      <c r="AT62" s="73" t="s">
        <v>864</v>
      </c>
      <c r="AU62" s="73" t="s">
        <v>864</v>
      </c>
      <c r="AV62" s="73" t="s">
        <v>864</v>
      </c>
      <c r="AW62" s="73" t="s">
        <v>864</v>
      </c>
      <c r="AX62" s="73" t="s">
        <v>864</v>
      </c>
      <c r="AY62" s="73" t="s">
        <v>864</v>
      </c>
      <c r="AZ62" s="73" t="s">
        <v>864</v>
      </c>
      <c r="BA62" s="73" t="s">
        <v>864</v>
      </c>
      <c r="BB62" s="73" t="s">
        <v>864</v>
      </c>
      <c r="BC62" s="73" t="s">
        <v>864</v>
      </c>
      <c r="BD62" s="73" t="s">
        <v>864</v>
      </c>
      <c r="BE62" s="79" t="s">
        <v>865</v>
      </c>
      <c r="BF62" s="114" t="s">
        <v>865</v>
      </c>
      <c r="BG62" s="128"/>
      <c r="BH62" s="116" t="s">
        <v>866</v>
      </c>
      <c r="BI62" s="73" t="s">
        <v>866</v>
      </c>
      <c r="BJ62" s="73" t="s">
        <v>866</v>
      </c>
      <c r="BK62" s="73" t="s">
        <v>866</v>
      </c>
      <c r="BL62" s="73" t="s">
        <v>866</v>
      </c>
      <c r="BM62" s="73" t="s">
        <v>866</v>
      </c>
      <c r="BN62" s="73" t="s">
        <v>866</v>
      </c>
      <c r="BO62" s="73" t="s">
        <v>866</v>
      </c>
      <c r="BP62" s="73" t="s">
        <v>866</v>
      </c>
      <c r="BQ62" s="73" t="s">
        <v>866</v>
      </c>
      <c r="BR62" s="73" t="s">
        <v>866</v>
      </c>
      <c r="BS62" s="79" t="s">
        <v>867</v>
      </c>
      <c r="BT62" s="114" t="s">
        <v>867</v>
      </c>
      <c r="BU62" s="129"/>
      <c r="BV62" s="117" t="s">
        <v>868</v>
      </c>
      <c r="BW62" s="54" t="s">
        <v>868</v>
      </c>
    </row>
    <row r="63" spans="2:75" ht="15" x14ac:dyDescent="0.2">
      <c r="B63" s="60" t="str">
        <f t="shared" si="5"/>
        <v>TMS</v>
      </c>
      <c r="C63" s="126" t="s">
        <v>375</v>
      </c>
      <c r="D63" s="60" t="s">
        <v>376</v>
      </c>
      <c r="E63" s="108">
        <f>IFERROR(INDEX('[1]PCD List'!$E$3:$O$41,MATCH(DPWW1!$D63,'[1]PCD List'!$D$3:$D$41,0),MATCH(DPWW1!$B63,'[1]PCD List'!$E$2:$O$2,0)),"")</f>
        <v>0</v>
      </c>
      <c r="F63" s="126" t="s">
        <v>377</v>
      </c>
      <c r="G63" s="126" t="s">
        <v>378</v>
      </c>
      <c r="H63" s="130" t="s">
        <v>379</v>
      </c>
      <c r="I63" s="63">
        <v>3</v>
      </c>
      <c r="J63" s="65"/>
      <c r="K63" s="65"/>
      <c r="L63" s="65"/>
      <c r="M63" s="65"/>
      <c r="N63" s="65"/>
      <c r="O63" s="65"/>
      <c r="P63" s="131"/>
      <c r="Q63" s="131"/>
      <c r="R63" s="131"/>
      <c r="S63" s="131"/>
      <c r="T63" s="131"/>
      <c r="U63" s="71">
        <f t="shared" si="0"/>
        <v>0</v>
      </c>
      <c r="V63" s="71">
        <f t="shared" si="1"/>
        <v>0</v>
      </c>
      <c r="W63" s="127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71">
        <f t="shared" si="2"/>
        <v>0</v>
      </c>
      <c r="AJ63" s="71">
        <f t="shared" si="3"/>
        <v>0</v>
      </c>
      <c r="AK63" s="126"/>
      <c r="AL63" s="53" t="str">
        <f t="shared" si="6"/>
        <v/>
      </c>
      <c r="AM63" s="53" t="str">
        <f t="shared" si="6"/>
        <v/>
      </c>
      <c r="AN63" s="65"/>
      <c r="AO63" s="65"/>
      <c r="AQ63" s="113" t="s">
        <v>869</v>
      </c>
      <c r="AT63" s="73" t="s">
        <v>870</v>
      </c>
      <c r="AU63" s="73" t="s">
        <v>870</v>
      </c>
      <c r="AV63" s="73" t="s">
        <v>870</v>
      </c>
      <c r="AW63" s="73" t="s">
        <v>870</v>
      </c>
      <c r="AX63" s="73" t="s">
        <v>870</v>
      </c>
      <c r="AY63" s="73" t="s">
        <v>870</v>
      </c>
      <c r="AZ63" s="132" t="s">
        <v>870</v>
      </c>
      <c r="BA63" s="132" t="s">
        <v>870</v>
      </c>
      <c r="BB63" s="132" t="s">
        <v>870</v>
      </c>
      <c r="BC63" s="132" t="s">
        <v>870</v>
      </c>
      <c r="BD63" s="132" t="s">
        <v>870</v>
      </c>
      <c r="BE63" s="79" t="s">
        <v>871</v>
      </c>
      <c r="BF63" s="114" t="s">
        <v>871</v>
      </c>
      <c r="BG63" s="128"/>
      <c r="BH63" s="116" t="s">
        <v>872</v>
      </c>
      <c r="BI63" s="73" t="s">
        <v>872</v>
      </c>
      <c r="BJ63" s="73" t="s">
        <v>872</v>
      </c>
      <c r="BK63" s="73" t="s">
        <v>872</v>
      </c>
      <c r="BL63" s="73" t="s">
        <v>872</v>
      </c>
      <c r="BM63" s="73" t="s">
        <v>872</v>
      </c>
      <c r="BN63" s="73" t="s">
        <v>872</v>
      </c>
      <c r="BO63" s="73" t="s">
        <v>872</v>
      </c>
      <c r="BP63" s="73" t="s">
        <v>872</v>
      </c>
      <c r="BQ63" s="73" t="s">
        <v>872</v>
      </c>
      <c r="BR63" s="73" t="s">
        <v>872</v>
      </c>
      <c r="BS63" s="79" t="s">
        <v>873</v>
      </c>
      <c r="BT63" s="114" t="s">
        <v>873</v>
      </c>
      <c r="BU63" s="129"/>
      <c r="BV63" s="117" t="s">
        <v>874</v>
      </c>
      <c r="BW63" s="54" t="s">
        <v>874</v>
      </c>
    </row>
    <row r="64" spans="2:75" ht="15" x14ac:dyDescent="0.2">
      <c r="B64" s="60" t="str">
        <f t="shared" si="5"/>
        <v>TMS</v>
      </c>
      <c r="C64" s="126" t="s">
        <v>375</v>
      </c>
      <c r="D64" s="60" t="s">
        <v>376</v>
      </c>
      <c r="E64" s="108">
        <f>IFERROR(INDEX('[1]PCD List'!$E$3:$O$41,MATCH(DPWW1!$D64,'[1]PCD List'!$D$3:$D$41,0),MATCH(DPWW1!$B64,'[1]PCD List'!$E$2:$O$2,0)),"")</f>
        <v>0</v>
      </c>
      <c r="F64" s="126" t="s">
        <v>377</v>
      </c>
      <c r="G64" s="126" t="s">
        <v>875</v>
      </c>
      <c r="H64" s="63" t="s">
        <v>68</v>
      </c>
      <c r="I64" s="63">
        <v>0</v>
      </c>
      <c r="J64" s="65"/>
      <c r="K64" s="65"/>
      <c r="L64" s="65"/>
      <c r="M64" s="65"/>
      <c r="N64" s="65"/>
      <c r="O64" s="65"/>
      <c r="P64" s="131"/>
      <c r="Q64" s="131"/>
      <c r="R64" s="131"/>
      <c r="S64" s="131"/>
      <c r="T64" s="131"/>
      <c r="U64" s="71">
        <f t="shared" si="0"/>
        <v>0</v>
      </c>
      <c r="V64" s="71">
        <f t="shared" si="1"/>
        <v>0</v>
      </c>
      <c r="W64" s="127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71">
        <f t="shared" si="2"/>
        <v>0</v>
      </c>
      <c r="AJ64" s="71">
        <f t="shared" si="3"/>
        <v>0</v>
      </c>
      <c r="AK64" s="126"/>
      <c r="AL64" s="53" t="str">
        <f t="shared" si="6"/>
        <v/>
      </c>
      <c r="AM64" s="53" t="str">
        <f t="shared" si="6"/>
        <v/>
      </c>
      <c r="AN64" s="65"/>
      <c r="AO64" s="65"/>
      <c r="AQ64" s="113" t="s">
        <v>876</v>
      </c>
      <c r="AT64" s="73" t="s">
        <v>877</v>
      </c>
      <c r="AU64" s="73" t="s">
        <v>877</v>
      </c>
      <c r="AV64" s="73" t="s">
        <v>877</v>
      </c>
      <c r="AW64" s="73" t="s">
        <v>877</v>
      </c>
      <c r="AX64" s="73" t="s">
        <v>877</v>
      </c>
      <c r="AY64" s="73" t="s">
        <v>877</v>
      </c>
      <c r="AZ64" s="132" t="s">
        <v>877</v>
      </c>
      <c r="BA64" s="132" t="s">
        <v>877</v>
      </c>
      <c r="BB64" s="132" t="s">
        <v>877</v>
      </c>
      <c r="BC64" s="132" t="s">
        <v>877</v>
      </c>
      <c r="BD64" s="132" t="s">
        <v>877</v>
      </c>
      <c r="BE64" s="79" t="s">
        <v>878</v>
      </c>
      <c r="BF64" s="114" t="s">
        <v>878</v>
      </c>
      <c r="BG64" s="128"/>
      <c r="BH64" s="116" t="s">
        <v>879</v>
      </c>
      <c r="BI64" s="73" t="s">
        <v>879</v>
      </c>
      <c r="BJ64" s="73" t="s">
        <v>879</v>
      </c>
      <c r="BK64" s="73" t="s">
        <v>879</v>
      </c>
      <c r="BL64" s="73" t="s">
        <v>879</v>
      </c>
      <c r="BM64" s="73" t="s">
        <v>879</v>
      </c>
      <c r="BN64" s="73" t="s">
        <v>879</v>
      </c>
      <c r="BO64" s="73" t="s">
        <v>879</v>
      </c>
      <c r="BP64" s="73" t="s">
        <v>879</v>
      </c>
      <c r="BQ64" s="73" t="s">
        <v>879</v>
      </c>
      <c r="BR64" s="73" t="s">
        <v>879</v>
      </c>
      <c r="BS64" s="79" t="s">
        <v>880</v>
      </c>
      <c r="BT64" s="114" t="s">
        <v>880</v>
      </c>
      <c r="BU64" s="129"/>
      <c r="BV64" s="117" t="s">
        <v>881</v>
      </c>
      <c r="BW64" s="54" t="s">
        <v>881</v>
      </c>
    </row>
    <row r="65" spans="44:76" x14ac:dyDescent="0.2">
      <c r="AR65" s="6" t="s">
        <v>393</v>
      </c>
      <c r="BX65" s="6" t="s">
        <v>394</v>
      </c>
    </row>
  </sheetData>
  <sheetProtection selectLockedCells="1"/>
  <mergeCells count="38">
    <mergeCell ref="C55:C56"/>
    <mergeCell ref="C8:C15"/>
    <mergeCell ref="C16:C18"/>
    <mergeCell ref="C19:C29"/>
    <mergeCell ref="C30:C33"/>
    <mergeCell ref="C34:C39"/>
    <mergeCell ref="C40:C54"/>
    <mergeCell ref="BV5:BW5"/>
    <mergeCell ref="K6:O6"/>
    <mergeCell ref="P6:T6"/>
    <mergeCell ref="Y6:AC6"/>
    <mergeCell ref="AD6:AH6"/>
    <mergeCell ref="AL6:AL7"/>
    <mergeCell ref="AM6:AM7"/>
    <mergeCell ref="AN6:AN7"/>
    <mergeCell ref="AO6:AO7"/>
    <mergeCell ref="AU6:AY6"/>
    <mergeCell ref="AI5:AI7"/>
    <mergeCell ref="AJ5:AJ7"/>
    <mergeCell ref="AL5:AO5"/>
    <mergeCell ref="AQ5:AQ7"/>
    <mergeCell ref="AT5:BD5"/>
    <mergeCell ref="BH5:BR5"/>
    <mergeCell ref="AZ6:BD6"/>
    <mergeCell ref="BI6:BM6"/>
    <mergeCell ref="BN6:BR6"/>
    <mergeCell ref="H5:H7"/>
    <mergeCell ref="I5:I7"/>
    <mergeCell ref="J5:T5"/>
    <mergeCell ref="U5:U7"/>
    <mergeCell ref="V5:V7"/>
    <mergeCell ref="X5:AH5"/>
    <mergeCell ref="G5:G7"/>
    <mergeCell ref="B5:B7"/>
    <mergeCell ref="C5:C7"/>
    <mergeCell ref="D5:D7"/>
    <mergeCell ref="E5:E7"/>
    <mergeCell ref="F5:F7"/>
  </mergeCells>
  <conditionalFormatting sqref="AN8:AO80">
    <cfRule type="cellIs" dxfId="81" priority="1" operator="equal">
      <formula>"Blue"</formula>
    </cfRule>
    <cfRule type="cellIs" dxfId="80" priority="2" operator="equal">
      <formula>"Red"</formula>
    </cfRule>
    <cfRule type="cellIs" dxfId="79" priority="3" operator="equal">
      <formula>"Amber"</formula>
    </cfRule>
    <cfRule type="cellIs" dxfId="78" priority="4" operator="equal">
      <formula>"Green"</formula>
    </cfRule>
  </conditionalFormatting>
  <conditionalFormatting sqref="AO1:AO4">
    <cfRule type="cellIs" dxfId="77" priority="5" operator="equal">
      <formula>"Red"</formula>
    </cfRule>
    <cfRule type="cellIs" dxfId="76" priority="6" operator="equal">
      <formula>"Amber"</formula>
    </cfRule>
    <cfRule type="cellIs" dxfId="75" priority="7" operator="equal">
      <formula>"Green"</formula>
    </cfRule>
  </conditionalFormatting>
  <dataValidations count="1">
    <dataValidation type="list" allowBlank="1" showInputMessage="1" showErrorMessage="1" sqref="AN8:AO64" xr:uid="{EFEA404E-5AB1-4289-B0BA-6423C6AB19CE}">
      <formula1>"Green, Amber, Red, Blue"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A7E96-592F-4648-AEAE-DA857B1BE759}">
  <dimension ref="A1:CD53"/>
  <sheetViews>
    <sheetView zoomScale="70" zoomScaleNormal="70" workbookViewId="0">
      <pane ySplit="7" topLeftCell="A8" activePane="bottomLeft" state="frozen"/>
      <selection activeCell="AN6" sqref="AN6:AN7"/>
      <selection pane="bottomLeft" activeCell="AM14" sqref="AM14"/>
    </sheetView>
  </sheetViews>
  <sheetFormatPr defaultRowHeight="14.25" x14ac:dyDescent="0.2"/>
  <cols>
    <col min="2" max="2" width="15.5" bestFit="1" customWidth="1"/>
    <col min="3" max="3" width="42.125" bestFit="1" customWidth="1"/>
    <col min="4" max="4" width="17.75" bestFit="1" customWidth="1"/>
    <col min="5" max="5" width="24.875" bestFit="1" customWidth="1"/>
    <col min="6" max="6" width="47.125" bestFit="1" customWidth="1"/>
    <col min="7" max="7" width="57.75" bestFit="1" customWidth="1"/>
    <col min="8" max="8" width="12.125" bestFit="1" customWidth="1"/>
    <col min="9" max="9" width="11" bestFit="1" customWidth="1"/>
    <col min="10" max="10" width="33.375" customWidth="1"/>
    <col min="11" max="11" width="5.375" customWidth="1"/>
    <col min="12" max="25" width="12.5" customWidth="1"/>
    <col min="26" max="26" width="5.375" customWidth="1"/>
    <col min="27" max="40" width="12.5" customWidth="1"/>
    <col min="41" max="41" width="5.375" customWidth="1"/>
    <col min="42" max="43" width="26.25" customWidth="1"/>
    <col min="45" max="45" width="17.5" customWidth="1"/>
    <col min="48" max="48" width="16.875" customWidth="1"/>
    <col min="49" max="49" width="2" customWidth="1"/>
    <col min="57" max="57" width="11.125" customWidth="1"/>
    <col min="62" max="62" width="17.375" customWidth="1"/>
    <col min="63" max="63" width="15.25" customWidth="1"/>
    <col min="64" max="64" width="2" customWidth="1"/>
    <col min="66" max="66" width="12.375" customWidth="1"/>
    <col min="77" max="77" width="13.25" customWidth="1"/>
    <col min="78" max="78" width="13.125" customWidth="1"/>
    <col min="79" max="79" width="1.875" customWidth="1"/>
  </cols>
  <sheetData>
    <row r="1" spans="1:81" ht="18.75" x14ac:dyDescent="0.25">
      <c r="A1" s="1" t="str" cm="1">
        <f t="array" aca="1" ref="A1" ca="1" xml:space="preserve"> RIGHT(CELL("filename", A1), LEN(CELL("filename", A1)) - SEARCH("]", CELL("filename", A1)))</f>
        <v>DPW2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T1" s="1"/>
      <c r="AV1" s="1" t="s">
        <v>0</v>
      </c>
      <c r="AW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</row>
    <row r="2" spans="1:81" ht="18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</row>
    <row r="3" spans="1:81" ht="19.5" x14ac:dyDescent="0.3">
      <c r="A3" s="4" t="s">
        <v>882</v>
      </c>
      <c r="B3" s="4"/>
      <c r="C3" s="4"/>
      <c r="D3" s="4"/>
      <c r="E3" s="4"/>
      <c r="F3" s="4"/>
      <c r="G3" s="4"/>
      <c r="H3" s="4"/>
      <c r="I3" s="4"/>
      <c r="J3" s="4"/>
      <c r="K3" s="471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71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71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</row>
    <row r="4" spans="1:81" ht="15" thickBot="1" x14ac:dyDescent="0.25">
      <c r="AV4" t="s">
        <v>883</v>
      </c>
      <c r="BJ4" t="s">
        <v>884</v>
      </c>
      <c r="BK4" t="s">
        <v>884</v>
      </c>
      <c r="BY4" t="s">
        <v>885</v>
      </c>
      <c r="BZ4" t="s">
        <v>885</v>
      </c>
      <c r="CB4" t="s">
        <v>886</v>
      </c>
      <c r="CC4" t="s">
        <v>886</v>
      </c>
    </row>
    <row r="5" spans="1:81" ht="27.4" customHeight="1" x14ac:dyDescent="0.25">
      <c r="A5" s="6" t="s">
        <v>2</v>
      </c>
      <c r="B5" s="788" t="s">
        <v>3</v>
      </c>
      <c r="C5" s="785" t="s">
        <v>4</v>
      </c>
      <c r="D5" s="785" t="s">
        <v>5</v>
      </c>
      <c r="E5" s="785" t="s">
        <v>397</v>
      </c>
      <c r="F5" s="785" t="s">
        <v>7</v>
      </c>
      <c r="G5" s="785" t="s">
        <v>8</v>
      </c>
      <c r="H5" s="785" t="s">
        <v>9</v>
      </c>
      <c r="I5" s="785" t="s">
        <v>10</v>
      </c>
      <c r="J5" s="792" t="s">
        <v>887</v>
      </c>
      <c r="K5" s="8"/>
      <c r="L5" s="788" t="s">
        <v>888</v>
      </c>
      <c r="M5" s="785"/>
      <c r="N5" s="785"/>
      <c r="O5" s="785"/>
      <c r="P5" s="785"/>
      <c r="Q5" s="785"/>
      <c r="R5" s="785"/>
      <c r="S5" s="785"/>
      <c r="T5" s="785"/>
      <c r="U5" s="785"/>
      <c r="V5" s="785"/>
      <c r="W5" s="792"/>
      <c r="X5" s="788" t="s">
        <v>889</v>
      </c>
      <c r="Y5" s="792" t="s">
        <v>890</v>
      </c>
      <c r="AA5" s="788" t="s">
        <v>891</v>
      </c>
      <c r="AB5" s="785"/>
      <c r="AC5" s="785"/>
      <c r="AD5" s="785"/>
      <c r="AE5" s="785"/>
      <c r="AF5" s="785"/>
      <c r="AG5" s="785"/>
      <c r="AH5" s="785"/>
      <c r="AI5" s="785"/>
      <c r="AJ5" s="785"/>
      <c r="AK5" s="785"/>
      <c r="AL5" s="792"/>
      <c r="AM5" s="806" t="s">
        <v>892</v>
      </c>
      <c r="AN5" s="792" t="s">
        <v>893</v>
      </c>
      <c r="AP5" s="809" t="s">
        <v>17</v>
      </c>
      <c r="AQ5" s="810"/>
      <c r="AS5" s="811" t="s">
        <v>402</v>
      </c>
      <c r="AV5" s="472" t="s">
        <v>887</v>
      </c>
      <c r="AX5" s="761" t="s">
        <v>888</v>
      </c>
      <c r="AY5" s="762"/>
      <c r="AZ5" s="762"/>
      <c r="BA5" s="762"/>
      <c r="BB5" s="762"/>
      <c r="BC5" s="762"/>
      <c r="BD5" s="762"/>
      <c r="BE5" s="762"/>
      <c r="BF5" s="762"/>
      <c r="BG5" s="762"/>
      <c r="BH5" s="762"/>
      <c r="BI5" s="762"/>
      <c r="BJ5" s="350" t="s">
        <v>889</v>
      </c>
      <c r="BK5" s="473" t="s">
        <v>890</v>
      </c>
      <c r="BM5" s="761" t="s">
        <v>891</v>
      </c>
      <c r="BN5" s="762"/>
      <c r="BO5" s="762"/>
      <c r="BP5" s="762"/>
      <c r="BQ5" s="762"/>
      <c r="BR5" s="762"/>
      <c r="BS5" s="762"/>
      <c r="BT5" s="762"/>
      <c r="BU5" s="762"/>
      <c r="BV5" s="762"/>
      <c r="BW5" s="762"/>
      <c r="BX5" s="762"/>
      <c r="BY5" s="350" t="s">
        <v>892</v>
      </c>
      <c r="BZ5" s="473" t="s">
        <v>893</v>
      </c>
      <c r="CB5" s="761" t="s">
        <v>894</v>
      </c>
      <c r="CC5" s="800"/>
    </row>
    <row r="6" spans="1:81" ht="27.4" customHeight="1" x14ac:dyDescent="0.25">
      <c r="A6" s="6"/>
      <c r="B6" s="789"/>
      <c r="C6" s="786"/>
      <c r="D6" s="786"/>
      <c r="E6" s="786"/>
      <c r="F6" s="786"/>
      <c r="G6" s="786"/>
      <c r="H6" s="786"/>
      <c r="I6" s="786"/>
      <c r="J6" s="793"/>
      <c r="K6" s="8"/>
      <c r="L6" s="797" t="s">
        <v>24</v>
      </c>
      <c r="M6" s="798"/>
      <c r="N6" s="780" t="s">
        <v>25</v>
      </c>
      <c r="O6" s="780"/>
      <c r="P6" s="780"/>
      <c r="Q6" s="780"/>
      <c r="R6" s="780"/>
      <c r="S6" s="780" t="s">
        <v>26</v>
      </c>
      <c r="T6" s="780"/>
      <c r="U6" s="780"/>
      <c r="V6" s="780"/>
      <c r="W6" s="799"/>
      <c r="X6" s="795"/>
      <c r="Y6" s="799"/>
      <c r="AA6" s="797" t="s">
        <v>24</v>
      </c>
      <c r="AB6" s="798"/>
      <c r="AC6" s="780" t="s">
        <v>25</v>
      </c>
      <c r="AD6" s="780"/>
      <c r="AE6" s="780"/>
      <c r="AF6" s="780"/>
      <c r="AG6" s="780"/>
      <c r="AH6" s="780" t="s">
        <v>26</v>
      </c>
      <c r="AI6" s="780"/>
      <c r="AJ6" s="780"/>
      <c r="AK6" s="780"/>
      <c r="AL6" s="799"/>
      <c r="AM6" s="798"/>
      <c r="AN6" s="799"/>
      <c r="AP6" s="802" t="s">
        <v>895</v>
      </c>
      <c r="AQ6" s="804" t="s">
        <v>896</v>
      </c>
      <c r="AS6" s="812"/>
      <c r="AV6" s="475" t="s">
        <v>887</v>
      </c>
      <c r="AX6" s="746" t="s">
        <v>24</v>
      </c>
      <c r="AY6" s="747"/>
      <c r="AZ6" s="777" t="s">
        <v>25</v>
      </c>
      <c r="BA6" s="777"/>
      <c r="BB6" s="777"/>
      <c r="BC6" s="777"/>
      <c r="BD6" s="777"/>
      <c r="BE6" s="777" t="s">
        <v>26</v>
      </c>
      <c r="BF6" s="777"/>
      <c r="BG6" s="777"/>
      <c r="BH6" s="777"/>
      <c r="BI6" s="777"/>
      <c r="BJ6" s="12" t="s">
        <v>889</v>
      </c>
      <c r="BK6" s="476" t="s">
        <v>890</v>
      </c>
      <c r="BM6" s="746" t="s">
        <v>24</v>
      </c>
      <c r="BN6" s="747"/>
      <c r="BO6" s="777" t="s">
        <v>25</v>
      </c>
      <c r="BP6" s="777"/>
      <c r="BQ6" s="777"/>
      <c r="BR6" s="777"/>
      <c r="BS6" s="777"/>
      <c r="BT6" s="777" t="s">
        <v>26</v>
      </c>
      <c r="BU6" s="777"/>
      <c r="BV6" s="777"/>
      <c r="BW6" s="777"/>
      <c r="BX6" s="777"/>
      <c r="BY6" s="12" t="s">
        <v>892</v>
      </c>
      <c r="BZ6" s="476" t="s">
        <v>893</v>
      </c>
      <c r="CB6" s="477" t="s">
        <v>895</v>
      </c>
      <c r="CC6" s="476" t="s">
        <v>896</v>
      </c>
    </row>
    <row r="7" spans="1:81" ht="27.4" customHeight="1" thickBot="1" x14ac:dyDescent="0.3">
      <c r="A7" s="6" t="s">
        <v>31</v>
      </c>
      <c r="B7" s="790"/>
      <c r="C7" s="787"/>
      <c r="D7" s="787"/>
      <c r="E7" s="787"/>
      <c r="F7" s="787"/>
      <c r="G7" s="787"/>
      <c r="H7" s="787"/>
      <c r="I7" s="791"/>
      <c r="J7" s="794"/>
      <c r="K7" s="8"/>
      <c r="L7" s="478" t="s">
        <v>32</v>
      </c>
      <c r="M7" s="17" t="s">
        <v>33</v>
      </c>
      <c r="N7" s="17" t="s">
        <v>34</v>
      </c>
      <c r="O7" s="17" t="s">
        <v>35</v>
      </c>
      <c r="P7" s="17" t="s">
        <v>36</v>
      </c>
      <c r="Q7" s="17" t="s">
        <v>37</v>
      </c>
      <c r="R7" s="17" t="s">
        <v>38</v>
      </c>
      <c r="S7" s="17" t="s">
        <v>39</v>
      </c>
      <c r="T7" s="17" t="s">
        <v>40</v>
      </c>
      <c r="U7" s="17" t="s">
        <v>41</v>
      </c>
      <c r="V7" s="17" t="s">
        <v>42</v>
      </c>
      <c r="W7" s="479" t="s">
        <v>43</v>
      </c>
      <c r="X7" s="796"/>
      <c r="Y7" s="801"/>
      <c r="AA7" s="480" t="s">
        <v>32</v>
      </c>
      <c r="AB7" s="90" t="s">
        <v>33</v>
      </c>
      <c r="AC7" s="90" t="s">
        <v>34</v>
      </c>
      <c r="AD7" s="90" t="s">
        <v>35</v>
      </c>
      <c r="AE7" s="90" t="s">
        <v>36</v>
      </c>
      <c r="AF7" s="90" t="s">
        <v>37</v>
      </c>
      <c r="AG7" s="90" t="s">
        <v>38</v>
      </c>
      <c r="AH7" s="90" t="s">
        <v>39</v>
      </c>
      <c r="AI7" s="90" t="s">
        <v>40</v>
      </c>
      <c r="AJ7" s="90" t="s">
        <v>41</v>
      </c>
      <c r="AK7" s="90" t="s">
        <v>42</v>
      </c>
      <c r="AL7" s="481" t="s">
        <v>43</v>
      </c>
      <c r="AM7" s="807"/>
      <c r="AN7" s="808"/>
      <c r="AP7" s="803"/>
      <c r="AQ7" s="805"/>
      <c r="AS7" s="813"/>
      <c r="AU7" s="6" t="s">
        <v>44</v>
      </c>
      <c r="AV7" s="482" t="s">
        <v>897</v>
      </c>
      <c r="AX7" s="365" t="s">
        <v>32</v>
      </c>
      <c r="AY7" s="21" t="s">
        <v>33</v>
      </c>
      <c r="AZ7" s="21" t="s">
        <v>34</v>
      </c>
      <c r="BA7" s="21" t="s">
        <v>35</v>
      </c>
      <c r="BB7" s="21" t="s">
        <v>36</v>
      </c>
      <c r="BC7" s="21" t="s">
        <v>37</v>
      </c>
      <c r="BD7" s="21" t="s">
        <v>38</v>
      </c>
      <c r="BE7" s="21" t="s">
        <v>39</v>
      </c>
      <c r="BF7" s="21" t="s">
        <v>40</v>
      </c>
      <c r="BG7" s="21" t="s">
        <v>41</v>
      </c>
      <c r="BH7" s="21" t="s">
        <v>42</v>
      </c>
      <c r="BI7" s="21" t="s">
        <v>43</v>
      </c>
      <c r="BJ7" s="483" t="s">
        <v>38</v>
      </c>
      <c r="BK7" s="484" t="s">
        <v>43</v>
      </c>
      <c r="BM7" s="365" t="s">
        <v>32</v>
      </c>
      <c r="BN7" s="21" t="s">
        <v>33</v>
      </c>
      <c r="BO7" s="21" t="s">
        <v>34</v>
      </c>
      <c r="BP7" s="21" t="s">
        <v>35</v>
      </c>
      <c r="BQ7" s="21" t="s">
        <v>36</v>
      </c>
      <c r="BR7" s="21" t="s">
        <v>37</v>
      </c>
      <c r="BS7" s="21" t="s">
        <v>38</v>
      </c>
      <c r="BT7" s="21" t="s">
        <v>39</v>
      </c>
      <c r="BU7" s="21" t="s">
        <v>40</v>
      </c>
      <c r="BV7" s="21" t="s">
        <v>41</v>
      </c>
      <c r="BW7" s="21" t="s">
        <v>42</v>
      </c>
      <c r="BX7" s="21" t="s">
        <v>43</v>
      </c>
      <c r="BY7" s="483" t="s">
        <v>38</v>
      </c>
      <c r="BZ7" s="484" t="s">
        <v>43</v>
      </c>
      <c r="CB7" s="485" t="s">
        <v>38</v>
      </c>
      <c r="CC7" s="484" t="s">
        <v>43</v>
      </c>
    </row>
    <row r="8" spans="1:81" s="42" customFormat="1" ht="15" x14ac:dyDescent="0.2">
      <c r="B8" s="486" t="str">
        <f>rngAcronym</f>
        <v>TMS</v>
      </c>
      <c r="C8" s="87" t="s">
        <v>45</v>
      </c>
      <c r="D8" s="487" t="s">
        <v>46</v>
      </c>
      <c r="E8" s="488">
        <f>IFERROR(INDEX('[1]PCD List'!$AU$3:$BK$48,MATCH('DPW2'!$G8,'[1]PCD List'!$AT$3:$AT$48,0),MATCH('DPW2'!$B8,'[1]PCD List'!$AU$2:$BK$2,0)),"")</f>
        <v>0</v>
      </c>
      <c r="F8" s="139" t="s">
        <v>47</v>
      </c>
      <c r="G8" s="139" t="s">
        <v>48</v>
      </c>
      <c r="H8" s="487" t="s">
        <v>898</v>
      </c>
      <c r="I8" s="487">
        <v>3</v>
      </c>
      <c r="J8" s="489"/>
      <c r="K8" s="38"/>
      <c r="L8" s="490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491">
        <f xml:space="preserve"> R8</f>
        <v>0</v>
      </c>
      <c r="Y8" s="492">
        <f t="shared" ref="Y8:Y48" si="0" xml:space="preserve"> W8</f>
        <v>0</v>
      </c>
      <c r="AA8" s="493">
        <v>0</v>
      </c>
      <c r="AB8" s="82">
        <v>0</v>
      </c>
      <c r="AC8" s="82">
        <v>0</v>
      </c>
      <c r="AD8" s="82">
        <v>0</v>
      </c>
      <c r="AE8" s="82">
        <v>0</v>
      </c>
      <c r="AF8" s="82">
        <v>0</v>
      </c>
      <c r="AG8" s="82">
        <v>0</v>
      </c>
      <c r="AH8" s="82">
        <v>0</v>
      </c>
      <c r="AI8" s="82">
        <v>0</v>
      </c>
      <c r="AJ8" s="82">
        <v>0</v>
      </c>
      <c r="AK8" s="82">
        <v>0</v>
      </c>
      <c r="AL8" s="83">
        <v>0</v>
      </c>
      <c r="AM8" s="491">
        <f xml:space="preserve"> AG8</f>
        <v>0</v>
      </c>
      <c r="AN8" s="492">
        <f t="shared" ref="AN8:AN48" si="1" xml:space="preserve"> AL8</f>
        <v>0</v>
      </c>
      <c r="AP8" s="386" t="str">
        <f t="shared" ref="AP8:AQ52" si="2" xml:space="preserve"> IFERROR(AM8 / X8, "")</f>
        <v/>
      </c>
      <c r="AQ8" s="494" t="str">
        <f t="shared" si="2"/>
        <v/>
      </c>
      <c r="AS8" s="389" t="s">
        <v>899</v>
      </c>
      <c r="AV8" s="495" t="s">
        <v>900</v>
      </c>
      <c r="AW8" s="51"/>
      <c r="AX8" s="496" t="s">
        <v>901</v>
      </c>
      <c r="AY8" s="497" t="s">
        <v>901</v>
      </c>
      <c r="AZ8" s="497" t="s">
        <v>901</v>
      </c>
      <c r="BA8" s="497" t="s">
        <v>901</v>
      </c>
      <c r="BB8" s="497" t="s">
        <v>901</v>
      </c>
      <c r="BC8" s="497" t="s">
        <v>901</v>
      </c>
      <c r="BD8" s="497" t="s">
        <v>901</v>
      </c>
      <c r="BE8" s="497" t="s">
        <v>901</v>
      </c>
      <c r="BF8" s="497" t="s">
        <v>901</v>
      </c>
      <c r="BG8" s="497" t="s">
        <v>901</v>
      </c>
      <c r="BH8" s="497" t="s">
        <v>901</v>
      </c>
      <c r="BI8" s="497" t="s">
        <v>901</v>
      </c>
      <c r="BJ8" s="498" t="s">
        <v>902</v>
      </c>
      <c r="BK8" s="499" t="s">
        <v>902</v>
      </c>
      <c r="BL8"/>
      <c r="BM8" s="500" t="s">
        <v>903</v>
      </c>
      <c r="BN8" s="501" t="s">
        <v>903</v>
      </c>
      <c r="BO8" s="501" t="s">
        <v>903</v>
      </c>
      <c r="BP8" s="501" t="s">
        <v>903</v>
      </c>
      <c r="BQ8" s="501" t="s">
        <v>903</v>
      </c>
      <c r="BR8" s="501" t="s">
        <v>903</v>
      </c>
      <c r="BS8" s="501" t="s">
        <v>903</v>
      </c>
      <c r="BT8" s="501" t="s">
        <v>903</v>
      </c>
      <c r="BU8" s="501" t="s">
        <v>903</v>
      </c>
      <c r="BV8" s="501" t="s">
        <v>903</v>
      </c>
      <c r="BW8" s="501" t="s">
        <v>903</v>
      </c>
      <c r="BX8" s="502" t="s">
        <v>903</v>
      </c>
      <c r="BY8" s="503" t="s">
        <v>904</v>
      </c>
      <c r="BZ8" s="504" t="s">
        <v>904</v>
      </c>
      <c r="CA8"/>
      <c r="CB8" s="505" t="s">
        <v>905</v>
      </c>
      <c r="CC8" s="506" t="s">
        <v>905</v>
      </c>
    </row>
    <row r="9" spans="1:81" s="42" customFormat="1" ht="15" x14ac:dyDescent="0.2">
      <c r="B9" s="507" t="str">
        <f t="shared" ref="B9:B52" si="3">B8</f>
        <v>TMS</v>
      </c>
      <c r="C9" s="23" t="s">
        <v>45</v>
      </c>
      <c r="D9" s="63" t="s">
        <v>46</v>
      </c>
      <c r="E9" s="108">
        <f>IFERROR(INDEX('[1]PCD List'!$AU$3:$BK$48,MATCH('DPW2'!$G9,'[1]PCD List'!$AT$3:$AT$48,0),MATCH('DPW2'!$B9,'[1]PCD List'!$AU$2:$BK$2,0)),"")</f>
        <v>0</v>
      </c>
      <c r="F9" s="61" t="s">
        <v>56</v>
      </c>
      <c r="G9" s="61" t="s">
        <v>57</v>
      </c>
      <c r="H9" s="63" t="s">
        <v>898</v>
      </c>
      <c r="I9" s="63">
        <v>3</v>
      </c>
      <c r="J9" s="489"/>
      <c r="K9" s="38"/>
      <c r="L9" s="490"/>
      <c r="M9" s="163"/>
      <c r="N9" s="163"/>
      <c r="O9" s="163"/>
      <c r="P9" s="163"/>
      <c r="Q9" s="163"/>
      <c r="R9" s="163"/>
      <c r="S9" s="163"/>
      <c r="T9" s="163"/>
      <c r="U9" s="163"/>
      <c r="V9" s="163"/>
      <c r="W9" s="163"/>
      <c r="X9" s="508">
        <f xml:space="preserve"> R9</f>
        <v>0</v>
      </c>
      <c r="Y9" s="185">
        <f t="shared" si="0"/>
        <v>0</v>
      </c>
      <c r="AA9" s="493">
        <v>0</v>
      </c>
      <c r="AB9" s="82">
        <v>0</v>
      </c>
      <c r="AC9" s="82">
        <v>0</v>
      </c>
      <c r="AD9" s="82">
        <v>0</v>
      </c>
      <c r="AE9" s="82">
        <v>0</v>
      </c>
      <c r="AF9" s="82">
        <v>0</v>
      </c>
      <c r="AG9" s="82">
        <v>0</v>
      </c>
      <c r="AH9" s="82">
        <v>0</v>
      </c>
      <c r="AI9" s="82">
        <v>0</v>
      </c>
      <c r="AJ9" s="82">
        <v>0</v>
      </c>
      <c r="AK9" s="82">
        <v>0</v>
      </c>
      <c r="AL9" s="83">
        <v>0</v>
      </c>
      <c r="AM9" s="508">
        <f xml:space="preserve"> AG9</f>
        <v>0</v>
      </c>
      <c r="AN9" s="185">
        <f t="shared" si="1"/>
        <v>0</v>
      </c>
      <c r="AP9" s="509" t="str">
        <f t="shared" si="2"/>
        <v/>
      </c>
      <c r="AQ9" s="510" t="str">
        <f t="shared" si="2"/>
        <v/>
      </c>
      <c r="AS9" s="389" t="s">
        <v>906</v>
      </c>
      <c r="AV9" s="511" t="s">
        <v>907</v>
      </c>
      <c r="AW9" s="51"/>
      <c r="AX9" s="512" t="s">
        <v>908</v>
      </c>
      <c r="AY9" s="164" t="s">
        <v>908</v>
      </c>
      <c r="AZ9" s="164" t="s">
        <v>908</v>
      </c>
      <c r="BA9" s="164" t="s">
        <v>908</v>
      </c>
      <c r="BB9" s="164" t="s">
        <v>908</v>
      </c>
      <c r="BC9" s="164" t="s">
        <v>908</v>
      </c>
      <c r="BD9" s="164" t="s">
        <v>908</v>
      </c>
      <c r="BE9" s="164" t="s">
        <v>908</v>
      </c>
      <c r="BF9" s="164" t="s">
        <v>908</v>
      </c>
      <c r="BG9" s="164" t="s">
        <v>908</v>
      </c>
      <c r="BH9" s="164" t="s">
        <v>908</v>
      </c>
      <c r="BI9" s="164" t="s">
        <v>908</v>
      </c>
      <c r="BJ9" s="513" t="s">
        <v>909</v>
      </c>
      <c r="BK9" s="151" t="s">
        <v>909</v>
      </c>
      <c r="BL9"/>
      <c r="BM9" s="514" t="s">
        <v>910</v>
      </c>
      <c r="BN9" s="85" t="s">
        <v>910</v>
      </c>
      <c r="BO9" s="85" t="s">
        <v>910</v>
      </c>
      <c r="BP9" s="85" t="s">
        <v>910</v>
      </c>
      <c r="BQ9" s="85" t="s">
        <v>910</v>
      </c>
      <c r="BR9" s="85" t="s">
        <v>910</v>
      </c>
      <c r="BS9" s="85" t="s">
        <v>910</v>
      </c>
      <c r="BT9" s="85" t="s">
        <v>910</v>
      </c>
      <c r="BU9" s="85" t="s">
        <v>910</v>
      </c>
      <c r="BV9" s="85" t="s">
        <v>910</v>
      </c>
      <c r="BW9" s="85" t="s">
        <v>910</v>
      </c>
      <c r="BX9" s="86" t="s">
        <v>910</v>
      </c>
      <c r="BY9" s="515" t="s">
        <v>911</v>
      </c>
      <c r="BZ9" s="516" t="s">
        <v>911</v>
      </c>
      <c r="CA9"/>
      <c r="CB9" s="517" t="s">
        <v>912</v>
      </c>
      <c r="CC9" s="518" t="s">
        <v>912</v>
      </c>
    </row>
    <row r="10" spans="1:81" s="42" customFormat="1" ht="15" x14ac:dyDescent="0.2">
      <c r="B10" s="507" t="str">
        <f t="shared" si="3"/>
        <v>TMS</v>
      </c>
      <c r="C10" s="23" t="s">
        <v>45</v>
      </c>
      <c r="D10" s="63" t="s">
        <v>65</v>
      </c>
      <c r="E10" s="108">
        <f>IFERROR(INDEX('[1]PCD List'!$AU$3:$BK$48,MATCH('DPW2'!$G10,'[1]PCD List'!$AT$3:$AT$48,0),MATCH('DPW2'!$B10,'[1]PCD List'!$AU$2:$BK$2,0)),"")</f>
        <v>0</v>
      </c>
      <c r="F10" s="61" t="s">
        <v>66</v>
      </c>
      <c r="G10" s="61" t="s">
        <v>67</v>
      </c>
      <c r="H10" s="63" t="s">
        <v>898</v>
      </c>
      <c r="I10" s="63">
        <v>0</v>
      </c>
      <c r="J10" s="489"/>
      <c r="K10" s="38"/>
      <c r="L10" s="490"/>
      <c r="M10" s="163"/>
      <c r="N10" s="163"/>
      <c r="O10" s="163"/>
      <c r="P10" s="163"/>
      <c r="Q10" s="163"/>
      <c r="R10" s="163"/>
      <c r="S10" s="163"/>
      <c r="T10" s="163"/>
      <c r="U10" s="163"/>
      <c r="V10" s="163"/>
      <c r="W10" s="163"/>
      <c r="X10" s="508">
        <f xml:space="preserve"> R10</f>
        <v>0</v>
      </c>
      <c r="Y10" s="185">
        <f t="shared" si="0"/>
        <v>0</v>
      </c>
      <c r="AA10" s="493">
        <v>0</v>
      </c>
      <c r="AB10" s="82">
        <v>0</v>
      </c>
      <c r="AC10" s="82">
        <v>0</v>
      </c>
      <c r="AD10" s="82">
        <v>0</v>
      </c>
      <c r="AE10" s="82">
        <v>0</v>
      </c>
      <c r="AF10" s="82">
        <v>0</v>
      </c>
      <c r="AG10" s="82">
        <v>0</v>
      </c>
      <c r="AH10" s="82">
        <v>0</v>
      </c>
      <c r="AI10" s="82">
        <v>0</v>
      </c>
      <c r="AJ10" s="82">
        <v>0</v>
      </c>
      <c r="AK10" s="82">
        <v>0</v>
      </c>
      <c r="AL10" s="83">
        <v>0</v>
      </c>
      <c r="AM10" s="508">
        <f xml:space="preserve"> AG10</f>
        <v>0</v>
      </c>
      <c r="AN10" s="185">
        <f t="shared" si="1"/>
        <v>0</v>
      </c>
      <c r="AP10" s="509" t="str">
        <f t="shared" si="2"/>
        <v/>
      </c>
      <c r="AQ10" s="510" t="str">
        <f t="shared" si="2"/>
        <v/>
      </c>
      <c r="AS10" s="389" t="s">
        <v>913</v>
      </c>
      <c r="AV10" s="511" t="s">
        <v>914</v>
      </c>
      <c r="AW10" s="51"/>
      <c r="AX10" s="512" t="s">
        <v>915</v>
      </c>
      <c r="AY10" s="164" t="s">
        <v>915</v>
      </c>
      <c r="AZ10" s="164" t="s">
        <v>915</v>
      </c>
      <c r="BA10" s="164" t="s">
        <v>915</v>
      </c>
      <c r="BB10" s="164" t="s">
        <v>915</v>
      </c>
      <c r="BC10" s="164" t="s">
        <v>915</v>
      </c>
      <c r="BD10" s="164" t="s">
        <v>915</v>
      </c>
      <c r="BE10" s="164" t="s">
        <v>915</v>
      </c>
      <c r="BF10" s="164" t="s">
        <v>915</v>
      </c>
      <c r="BG10" s="164" t="s">
        <v>915</v>
      </c>
      <c r="BH10" s="164" t="s">
        <v>915</v>
      </c>
      <c r="BI10" s="164" t="s">
        <v>915</v>
      </c>
      <c r="BJ10" s="513" t="s">
        <v>916</v>
      </c>
      <c r="BK10" s="151" t="s">
        <v>916</v>
      </c>
      <c r="BL10"/>
      <c r="BM10" s="514" t="s">
        <v>917</v>
      </c>
      <c r="BN10" s="85" t="s">
        <v>917</v>
      </c>
      <c r="BO10" s="85" t="s">
        <v>917</v>
      </c>
      <c r="BP10" s="85" t="s">
        <v>917</v>
      </c>
      <c r="BQ10" s="85" t="s">
        <v>917</v>
      </c>
      <c r="BR10" s="85" t="s">
        <v>917</v>
      </c>
      <c r="BS10" s="85" t="s">
        <v>917</v>
      </c>
      <c r="BT10" s="85" t="s">
        <v>917</v>
      </c>
      <c r="BU10" s="85" t="s">
        <v>917</v>
      </c>
      <c r="BV10" s="85" t="s">
        <v>917</v>
      </c>
      <c r="BW10" s="85" t="s">
        <v>917</v>
      </c>
      <c r="BX10" s="86" t="s">
        <v>917</v>
      </c>
      <c r="BY10" s="515" t="s">
        <v>918</v>
      </c>
      <c r="BZ10" s="516" t="s">
        <v>918</v>
      </c>
      <c r="CA10"/>
      <c r="CB10" s="517" t="s">
        <v>919</v>
      </c>
      <c r="CC10" s="518" t="s">
        <v>919</v>
      </c>
    </row>
    <row r="11" spans="1:81" s="42" customFormat="1" ht="15" x14ac:dyDescent="0.2">
      <c r="B11" s="507" t="str">
        <f t="shared" si="3"/>
        <v>TMS</v>
      </c>
      <c r="C11" s="23" t="s">
        <v>45</v>
      </c>
      <c r="D11" s="63" t="s">
        <v>75</v>
      </c>
      <c r="E11" s="108" t="str">
        <f>IFERROR(INDEX('[1]PCD List'!$AU$3:$BK$48,MATCH('DPW2'!$G11,'[1]PCD List'!$AT$3:$AT$48,0),MATCH('DPW2'!$B11,'[1]PCD List'!$AU$2:$BK$2,0)),"")</f>
        <v>Y</v>
      </c>
      <c r="F11" s="61" t="s">
        <v>76</v>
      </c>
      <c r="G11" s="61" t="s">
        <v>77</v>
      </c>
      <c r="H11" s="63" t="s">
        <v>898</v>
      </c>
      <c r="I11" s="63">
        <v>3</v>
      </c>
      <c r="J11" s="696">
        <v>2.897070389571649</v>
      </c>
      <c r="K11" s="38"/>
      <c r="L11" s="490"/>
      <c r="M11" s="163"/>
      <c r="N11" s="706" cm="1">
        <f t="array" ref="N11">INDEX( [1]F_Inputs_W_EXP!$Y$8:$AE$891,MATCH('DPW2'!$B11&amp;'DPW2'!$F11,[1]F_Inputs_W_EXP!$A$8:$A$891&amp;[1]F_Inputs_W_EXP!$P$8:$P$891,0),MATCH('DPW2'!N$7, [1]F_Inputs_W_EXP!$Y$4:$AE$4,0)) * $R11</f>
        <v>0.64263137998304976</v>
      </c>
      <c r="O11" s="706" cm="1">
        <f t="array" ref="O11">INDEX( [1]F_Inputs_W_EXP!$Y$8:$AE$891,MATCH('DPW2'!$B11&amp;'DPW2'!$F11,[1]F_Inputs_W_EXP!$A$8:$A$891&amp;[1]F_Inputs_W_EXP!$P$8:$P$891,0),MATCH('DPW2'!O$7, [1]F_Inputs_W_EXP!$Y$4:$AE$4,0)) * $R11</f>
        <v>2.1633882594972946</v>
      </c>
      <c r="P11" s="706" cm="1">
        <f t="array" ref="P11">INDEX( [1]F_Inputs_W_EXP!$Y$8:$AE$891,MATCH('DPW2'!$B11&amp;'DPW2'!$F11,[1]F_Inputs_W_EXP!$A$8:$A$891&amp;[1]F_Inputs_W_EXP!$P$8:$P$891,0),MATCH('DPW2'!P$7, [1]F_Inputs_W_EXP!$Y$4:$AE$4,0)) * $R11</f>
        <v>5.1229311017216475</v>
      </c>
      <c r="Q11" s="706" cm="1">
        <f t="array" ref="Q11">INDEX( [1]F_Inputs_W_EXP!$Y$8:$AE$891,MATCH('DPW2'!$B11&amp;'DPW2'!$F11,[1]F_Inputs_W_EXP!$A$8:$A$891&amp;[1]F_Inputs_W_EXP!$P$8:$P$891,0),MATCH('DPW2'!Q$7, [1]F_Inputs_W_EXP!$Y$4:$AE$4,0)) * $R11</f>
        <v>10.312873974683152</v>
      </c>
      <c r="R11" s="706">
        <f xml:space="preserve"> 'DPW1'!Q11* $J11</f>
        <v>27.522168700930663</v>
      </c>
      <c r="S11" s="706">
        <f xml:space="preserve"> 'DPW1'!R11* $J11</f>
        <v>27.522168700930663</v>
      </c>
      <c r="T11" s="706">
        <f xml:space="preserve"> 'DPW1'!S11* $J11</f>
        <v>27.522168700930663</v>
      </c>
      <c r="U11" s="706">
        <f xml:space="preserve"> 'DPW1'!T11* $J11</f>
        <v>27.522168700930663</v>
      </c>
      <c r="V11" s="706">
        <f xml:space="preserve"> 'DPW1'!U11* $J11</f>
        <v>27.522168700930663</v>
      </c>
      <c r="W11" s="706">
        <f xml:space="preserve"> 'DPW1'!V11* $J11</f>
        <v>27.522168700930663</v>
      </c>
      <c r="X11" s="508">
        <f xml:space="preserve"> R11</f>
        <v>27.522168700930663</v>
      </c>
      <c r="Y11" s="185">
        <f t="shared" si="0"/>
        <v>27.522168700930663</v>
      </c>
      <c r="AA11" s="714">
        <v>0</v>
      </c>
      <c r="AB11" s="715">
        <v>0</v>
      </c>
      <c r="AC11" s="715">
        <v>0</v>
      </c>
      <c r="AD11" s="715">
        <v>0.17748652150000002</v>
      </c>
      <c r="AE11" s="715">
        <v>3.5539919269000002</v>
      </c>
      <c r="AF11" s="715">
        <v>8.6187537096</v>
      </c>
      <c r="AG11" s="715">
        <v>15.319001750400002</v>
      </c>
      <c r="AH11" s="715">
        <v>15.403414565100002</v>
      </c>
      <c r="AI11" s="715">
        <v>15.487497210400003</v>
      </c>
      <c r="AJ11" s="715">
        <v>15.487827781300002</v>
      </c>
      <c r="AK11" s="715">
        <v>15.487827781300002</v>
      </c>
      <c r="AL11" s="716">
        <v>15.487827781300002</v>
      </c>
      <c r="AM11" s="508">
        <f xml:space="preserve"> AG11</f>
        <v>15.319001750400002</v>
      </c>
      <c r="AN11" s="185">
        <f t="shared" si="1"/>
        <v>15.487827781300002</v>
      </c>
      <c r="AP11" s="509">
        <f t="shared" si="2"/>
        <v>0.55660590983449598</v>
      </c>
      <c r="AQ11" s="510">
        <f t="shared" si="2"/>
        <v>0.56274009325348984</v>
      </c>
      <c r="AS11" s="389" t="s">
        <v>920</v>
      </c>
      <c r="AV11" s="511" t="s">
        <v>921</v>
      </c>
      <c r="AW11" s="51"/>
      <c r="AX11" s="512" t="s">
        <v>922</v>
      </c>
      <c r="AY11" s="164" t="s">
        <v>922</v>
      </c>
      <c r="AZ11" s="164" t="s">
        <v>922</v>
      </c>
      <c r="BA11" s="164" t="s">
        <v>922</v>
      </c>
      <c r="BB11" s="164" t="s">
        <v>922</v>
      </c>
      <c r="BC11" s="164" t="s">
        <v>922</v>
      </c>
      <c r="BD11" s="164" t="s">
        <v>922</v>
      </c>
      <c r="BE11" s="164" t="s">
        <v>922</v>
      </c>
      <c r="BF11" s="164" t="s">
        <v>922</v>
      </c>
      <c r="BG11" s="164" t="s">
        <v>922</v>
      </c>
      <c r="BH11" s="164" t="s">
        <v>922</v>
      </c>
      <c r="BI11" s="164" t="s">
        <v>922</v>
      </c>
      <c r="BJ11" s="513" t="s">
        <v>923</v>
      </c>
      <c r="BK11" s="151" t="s">
        <v>923</v>
      </c>
      <c r="BL11"/>
      <c r="BM11" s="514" t="s">
        <v>924</v>
      </c>
      <c r="BN11" s="85" t="s">
        <v>924</v>
      </c>
      <c r="BO11" s="85" t="s">
        <v>924</v>
      </c>
      <c r="BP11" s="85" t="s">
        <v>924</v>
      </c>
      <c r="BQ11" s="85" t="s">
        <v>924</v>
      </c>
      <c r="BR11" s="85" t="s">
        <v>924</v>
      </c>
      <c r="BS11" s="85" t="s">
        <v>924</v>
      </c>
      <c r="BT11" s="85" t="s">
        <v>924</v>
      </c>
      <c r="BU11" s="85" t="s">
        <v>924</v>
      </c>
      <c r="BV11" s="85" t="s">
        <v>924</v>
      </c>
      <c r="BW11" s="85" t="s">
        <v>924</v>
      </c>
      <c r="BX11" s="86" t="s">
        <v>924</v>
      </c>
      <c r="BY11" s="515" t="s">
        <v>925</v>
      </c>
      <c r="BZ11" s="516" t="s">
        <v>925</v>
      </c>
      <c r="CA11"/>
      <c r="CB11" s="517" t="s">
        <v>926</v>
      </c>
      <c r="CC11" s="518" t="s">
        <v>926</v>
      </c>
    </row>
    <row r="12" spans="1:81" s="42" customFormat="1" ht="15" x14ac:dyDescent="0.2">
      <c r="B12" s="507" t="str">
        <f t="shared" si="3"/>
        <v>TMS</v>
      </c>
      <c r="C12" s="23" t="s">
        <v>45</v>
      </c>
      <c r="D12" s="63" t="s">
        <v>75</v>
      </c>
      <c r="E12" s="108" t="str">
        <f>IFERROR(INDEX('[1]PCD List'!$AU$3:$BK$48,MATCH('DPW2'!$G12,'[1]PCD List'!$AT$3:$AT$48,0),MATCH('DPW2'!$B12,'[1]PCD List'!$AU$2:$BK$2,0)),"")</f>
        <v>Y</v>
      </c>
      <c r="F12" s="61" t="s">
        <v>85</v>
      </c>
      <c r="G12" s="61" t="s">
        <v>86</v>
      </c>
      <c r="H12" s="63" t="s">
        <v>898</v>
      </c>
      <c r="I12" s="63">
        <v>0</v>
      </c>
      <c r="J12" s="423">
        <v>1.0004480124615074</v>
      </c>
      <c r="K12" s="38"/>
      <c r="L12" s="490"/>
      <c r="M12" s="163"/>
      <c r="N12" s="707" cm="1">
        <f t="array" ref="N12">INDEX( [1]F_Inputs_W_EXP!$Y$8:$AE$891,MATCH('DPW2'!$B12&amp;'DPW2'!$F12,[1]F_Inputs_W_EXP!$A$8:$A$891&amp;[1]F_Inputs_W_EXP!$P$8:$P$891,0),MATCH('DPW2'!N$7, [1]F_Inputs_W_EXP!$Y$4:$AE$4,0)) * $R12</f>
        <v>0.44384098443980013</v>
      </c>
      <c r="O12" s="707" cm="1">
        <f t="array" ref="O12">INDEX( [1]F_Inputs_W_EXP!$Y$8:$AE$891,MATCH('DPW2'!$B12&amp;'DPW2'!$F12,[1]F_Inputs_W_EXP!$A$8:$A$891&amp;[1]F_Inputs_W_EXP!$P$8:$P$891,0),MATCH('DPW2'!O$7, [1]F_Inputs_W_EXP!$Y$4:$AE$4,0)) * $R12</f>
        <v>1.4941697600358568</v>
      </c>
      <c r="P12" s="707" cm="1">
        <f t="array" ref="P12">INDEX( [1]F_Inputs_W_EXP!$Y$8:$AE$891,MATCH('DPW2'!$B12&amp;'DPW2'!$F12,[1]F_Inputs_W_EXP!$A$8:$A$891&amp;[1]F_Inputs_W_EXP!$P$8:$P$891,0),MATCH('DPW2'!P$7, [1]F_Inputs_W_EXP!$Y$4:$AE$4,0)) * $R12</f>
        <v>3.5382131253306981</v>
      </c>
      <c r="Q12" s="707" cm="1">
        <f t="array" ref="Q12">INDEX( [1]F_Inputs_W_EXP!$Y$8:$AE$891,MATCH('DPW2'!$B12&amp;'DPW2'!$F12,[1]F_Inputs_W_EXP!$A$8:$A$891&amp;[1]F_Inputs_W_EXP!$P$8:$P$891,0),MATCH('DPW2'!Q$7, [1]F_Inputs_W_EXP!$Y$4:$AE$4,0)) * $R12</f>
        <v>7.1227087252534975</v>
      </c>
      <c r="R12" s="707">
        <f xml:space="preserve"> 'DPW1'!Q12* $J12</f>
        <v>19.008512236768642</v>
      </c>
      <c r="S12" s="707">
        <f xml:space="preserve"> 'DPW1'!R12* $J12</f>
        <v>19.008512236768642</v>
      </c>
      <c r="T12" s="707">
        <f xml:space="preserve"> 'DPW1'!S12* $J12</f>
        <v>19.008512236768642</v>
      </c>
      <c r="U12" s="707">
        <f xml:space="preserve"> 'DPW1'!T12* $J12</f>
        <v>19.008512236768642</v>
      </c>
      <c r="V12" s="707">
        <f xml:space="preserve"> 'DPW1'!U12* $J12</f>
        <v>19.008512236768642</v>
      </c>
      <c r="W12" s="707">
        <f xml:space="preserve"> 'DPW1'!V12* $J12</f>
        <v>19.008512236768642</v>
      </c>
      <c r="X12" s="508">
        <f xml:space="preserve"> R12</f>
        <v>19.008512236768642</v>
      </c>
      <c r="Y12" s="185">
        <f t="shared" si="0"/>
        <v>19.008512236768642</v>
      </c>
      <c r="AA12" s="717">
        <v>0</v>
      </c>
      <c r="AB12" s="718">
        <v>5.5163011900000003E-2</v>
      </c>
      <c r="AC12" s="718">
        <v>1.6868608133729697</v>
      </c>
      <c r="AD12" s="718">
        <v>3.5833457314015398</v>
      </c>
      <c r="AE12" s="718">
        <v>13.154963684843649</v>
      </c>
      <c r="AF12" s="718">
        <v>21.905767373250526</v>
      </c>
      <c r="AG12" s="718">
        <v>22.324738771048725</v>
      </c>
      <c r="AH12" s="718">
        <v>22.366641582820854</v>
      </c>
      <c r="AI12" s="718">
        <v>22.366641582820854</v>
      </c>
      <c r="AJ12" s="718">
        <v>22.366641582820854</v>
      </c>
      <c r="AK12" s="718">
        <v>22.366641582820854</v>
      </c>
      <c r="AL12" s="719">
        <v>22.366641582820854</v>
      </c>
      <c r="AM12" s="720">
        <f xml:space="preserve"> AG12</f>
        <v>22.324738771048725</v>
      </c>
      <c r="AN12" s="721">
        <f t="shared" si="1"/>
        <v>22.366641582820854</v>
      </c>
      <c r="AP12" s="509">
        <f t="shared" si="2"/>
        <v>1.1744600783571806</v>
      </c>
      <c r="AQ12" s="510">
        <f t="shared" si="2"/>
        <v>1.1766645018938673</v>
      </c>
      <c r="AS12" s="389" t="s">
        <v>927</v>
      </c>
      <c r="AV12" s="511" t="s">
        <v>928</v>
      </c>
      <c r="AW12" s="51"/>
      <c r="AX12" s="512" t="s">
        <v>929</v>
      </c>
      <c r="AY12" s="164" t="s">
        <v>929</v>
      </c>
      <c r="AZ12" s="164" t="s">
        <v>929</v>
      </c>
      <c r="BA12" s="164" t="s">
        <v>929</v>
      </c>
      <c r="BB12" s="164" t="s">
        <v>929</v>
      </c>
      <c r="BC12" s="164" t="s">
        <v>929</v>
      </c>
      <c r="BD12" s="164" t="s">
        <v>929</v>
      </c>
      <c r="BE12" s="164" t="s">
        <v>929</v>
      </c>
      <c r="BF12" s="164" t="s">
        <v>929</v>
      </c>
      <c r="BG12" s="164" t="s">
        <v>929</v>
      </c>
      <c r="BH12" s="164" t="s">
        <v>929</v>
      </c>
      <c r="BI12" s="164" t="s">
        <v>929</v>
      </c>
      <c r="BJ12" s="513" t="s">
        <v>930</v>
      </c>
      <c r="BK12" s="151" t="s">
        <v>930</v>
      </c>
      <c r="BL12"/>
      <c r="BM12" s="514" t="s">
        <v>931</v>
      </c>
      <c r="BN12" s="85" t="s">
        <v>931</v>
      </c>
      <c r="BO12" s="85" t="s">
        <v>931</v>
      </c>
      <c r="BP12" s="85" t="s">
        <v>931</v>
      </c>
      <c r="BQ12" s="85" t="s">
        <v>931</v>
      </c>
      <c r="BR12" s="85" t="s">
        <v>931</v>
      </c>
      <c r="BS12" s="85" t="s">
        <v>931</v>
      </c>
      <c r="BT12" s="85" t="s">
        <v>931</v>
      </c>
      <c r="BU12" s="85" t="s">
        <v>931</v>
      </c>
      <c r="BV12" s="85" t="s">
        <v>931</v>
      </c>
      <c r="BW12" s="85" t="s">
        <v>931</v>
      </c>
      <c r="BX12" s="86" t="s">
        <v>931</v>
      </c>
      <c r="BY12" s="515" t="s">
        <v>932</v>
      </c>
      <c r="BZ12" s="516" t="s">
        <v>932</v>
      </c>
      <c r="CA12"/>
      <c r="CB12" s="517" t="s">
        <v>933</v>
      </c>
      <c r="CC12" s="518" t="s">
        <v>933</v>
      </c>
    </row>
    <row r="13" spans="1:81" s="42" customFormat="1" ht="15" x14ac:dyDescent="0.2">
      <c r="B13" s="507" t="str">
        <f t="shared" si="3"/>
        <v>TMS</v>
      </c>
      <c r="C13" s="23" t="s">
        <v>45</v>
      </c>
      <c r="D13" s="63" t="s">
        <v>93</v>
      </c>
      <c r="E13" s="108" t="str">
        <f>IFERROR(INDEX('[1]PCD List'!$AU$3:$BK$48,MATCH('DPW2'!$G13,'[1]PCD List'!$AT$3:$AT$48,0),MATCH('DPW2'!$B13,'[1]PCD List'!$AU$2:$BK$2,0)),"")</f>
        <v>Y</v>
      </c>
      <c r="F13" s="61" t="s">
        <v>94</v>
      </c>
      <c r="G13" s="61" t="s">
        <v>94</v>
      </c>
      <c r="H13" s="63" t="s">
        <v>898</v>
      </c>
      <c r="I13" s="63">
        <v>3</v>
      </c>
      <c r="J13" s="696">
        <v>0.47099999999999997</v>
      </c>
      <c r="K13" s="38"/>
      <c r="L13" s="710" cm="1">
        <f t="array" ref="L13">INDEX( [1]F_Inputs_W_EXP!$Y$8:$AE$891,MATCH('DPW2'!$B13&amp;'DPW2'!$F13,[1]F_Inputs_W_EXP!$A$8:$A$891&amp;[1]F_Inputs_W_EXP!$P$8:$P$891,0),MATCH('DPW2'!L$7, [1]F_Inputs_W_EXP!$Y$4:$AE$4,0)) * $R13</f>
        <v>0</v>
      </c>
      <c r="M13" s="706" cm="1">
        <f t="array" ref="M13">INDEX( [1]F_Inputs_W_EXP!$Y$8:$AE$891,MATCH('DPW2'!$B13&amp;'DPW2'!$F13,[1]F_Inputs_W_EXP!$A$8:$A$891&amp;[1]F_Inputs_W_EXP!$P$8:$P$891,0),MATCH('DPW2'!M$7, [1]F_Inputs_W_EXP!$Y$4:$AE$4,0)) * $R13</f>
        <v>0</v>
      </c>
      <c r="N13" s="706" cm="1">
        <f t="array" ref="N13">INDEX( [1]F_Inputs_W_EXP!$Y$8:$AE$891,MATCH('DPW2'!$B13&amp;'DPW2'!$F13,[1]F_Inputs_W_EXP!$A$8:$A$891&amp;[1]F_Inputs_W_EXP!$P$8:$P$891,0),MATCH('DPW2'!N$7, [1]F_Inputs_W_EXP!$Y$4:$AE$4,0)) * $R13</f>
        <v>5.5903464366847588</v>
      </c>
      <c r="O13" s="706" cm="1">
        <f t="array" ref="O13">INDEX( [1]F_Inputs_W_EXP!$Y$8:$AE$891,MATCH('DPW2'!$B13&amp;'DPW2'!$F13,[1]F_Inputs_W_EXP!$A$8:$A$891&amp;[1]F_Inputs_W_EXP!$P$8:$P$891,0),MATCH('DPW2'!O$7, [1]F_Inputs_W_EXP!$Y$4:$AE$4,0)) * $R13</f>
        <v>11.601016164625531</v>
      </c>
      <c r="P13" s="706" cm="1">
        <f t="array" ref="P13">INDEX( [1]F_Inputs_W_EXP!$Y$8:$AE$891,MATCH('DPW2'!$B13&amp;'DPW2'!$F13,[1]F_Inputs_W_EXP!$A$8:$A$891&amp;[1]F_Inputs_W_EXP!$P$8:$P$891,0),MATCH('DPW2'!P$7, [1]F_Inputs_W_EXP!$Y$4:$AE$4,0)) * $R13</f>
        <v>13.592564739610363</v>
      </c>
      <c r="Q13" s="706" cm="1">
        <f t="array" ref="Q13">INDEX( [1]F_Inputs_W_EXP!$Y$8:$AE$891,MATCH('DPW2'!$B13&amp;'DPW2'!$F13,[1]F_Inputs_W_EXP!$A$8:$A$891&amp;[1]F_Inputs_W_EXP!$P$8:$P$891,0),MATCH('DPW2'!Q$7, [1]F_Inputs_W_EXP!$Y$4:$AE$4,0)) * $R13</f>
        <v>15.564094380032763</v>
      </c>
      <c r="R13" s="706">
        <f xml:space="preserve"> 'DPW1'!Q13* $J13</f>
        <v>17.427</v>
      </c>
      <c r="S13" s="163"/>
      <c r="T13" s="163"/>
      <c r="U13" s="163"/>
      <c r="V13" s="163"/>
      <c r="W13" s="163"/>
      <c r="X13" s="508">
        <f t="shared" ref="X13" si="4" xml:space="preserve"> R13</f>
        <v>17.427</v>
      </c>
      <c r="Y13" s="185">
        <f t="shared" si="0"/>
        <v>0</v>
      </c>
      <c r="AA13" s="714">
        <v>0</v>
      </c>
      <c r="AB13" s="715">
        <v>8.1027711999999991E-3</v>
      </c>
      <c r="AC13" s="715">
        <v>5.5978263432302571</v>
      </c>
      <c r="AD13" s="715">
        <v>12.300840029840277</v>
      </c>
      <c r="AE13" s="715">
        <v>13.948459615853059</v>
      </c>
      <c r="AF13" s="715">
        <v>15.635149229753059</v>
      </c>
      <c r="AG13" s="715">
        <v>17.212922640253058</v>
      </c>
      <c r="AH13" s="715">
        <v>17.219484681553059</v>
      </c>
      <c r="AI13" s="715">
        <v>17.221089067453057</v>
      </c>
      <c r="AJ13" s="715">
        <v>17.221089067453057</v>
      </c>
      <c r="AK13" s="715">
        <v>17.221089067453057</v>
      </c>
      <c r="AL13" s="716">
        <v>17.221089067453057</v>
      </c>
      <c r="AM13" s="508">
        <f t="shared" ref="AM13" si="5" xml:space="preserve"> AG13</f>
        <v>17.212922640253058</v>
      </c>
      <c r="AN13" s="185">
        <f t="shared" si="1"/>
        <v>17.221089067453057</v>
      </c>
      <c r="AP13" s="509">
        <f t="shared" si="2"/>
        <v>0.98771576520646465</v>
      </c>
      <c r="AQ13" s="510" t="str">
        <f t="shared" si="2"/>
        <v/>
      </c>
      <c r="AS13" s="389" t="s">
        <v>934</v>
      </c>
      <c r="AV13" s="520" t="s">
        <v>935</v>
      </c>
      <c r="AW13" s="51"/>
      <c r="AX13" s="512" t="s">
        <v>936</v>
      </c>
      <c r="AY13" s="164" t="s">
        <v>936</v>
      </c>
      <c r="AZ13" s="164" t="s">
        <v>936</v>
      </c>
      <c r="BA13" s="164" t="s">
        <v>936</v>
      </c>
      <c r="BB13" s="164" t="s">
        <v>936</v>
      </c>
      <c r="BC13" s="164" t="s">
        <v>936</v>
      </c>
      <c r="BD13" s="164" t="s">
        <v>936</v>
      </c>
      <c r="BE13" s="164" t="s">
        <v>936</v>
      </c>
      <c r="BF13" s="164" t="s">
        <v>936</v>
      </c>
      <c r="BG13" s="164" t="s">
        <v>936</v>
      </c>
      <c r="BH13" s="164" t="s">
        <v>936</v>
      </c>
      <c r="BI13" s="164" t="s">
        <v>936</v>
      </c>
      <c r="BJ13" s="513" t="s">
        <v>937</v>
      </c>
      <c r="BK13" s="151" t="s">
        <v>937</v>
      </c>
      <c r="BL13"/>
      <c r="BM13" s="514" t="s">
        <v>938</v>
      </c>
      <c r="BN13" s="85" t="s">
        <v>938</v>
      </c>
      <c r="BO13" s="85" t="s">
        <v>938</v>
      </c>
      <c r="BP13" s="85" t="s">
        <v>938</v>
      </c>
      <c r="BQ13" s="85" t="s">
        <v>938</v>
      </c>
      <c r="BR13" s="85" t="s">
        <v>938</v>
      </c>
      <c r="BS13" s="85" t="s">
        <v>938</v>
      </c>
      <c r="BT13" s="85" t="s">
        <v>938</v>
      </c>
      <c r="BU13" s="85" t="s">
        <v>938</v>
      </c>
      <c r="BV13" s="85" t="s">
        <v>938</v>
      </c>
      <c r="BW13" s="85" t="s">
        <v>938</v>
      </c>
      <c r="BX13" s="86" t="s">
        <v>938</v>
      </c>
      <c r="BY13" s="515" t="s">
        <v>939</v>
      </c>
      <c r="BZ13" s="516" t="s">
        <v>939</v>
      </c>
      <c r="CA13"/>
      <c r="CB13" s="517" t="s">
        <v>940</v>
      </c>
      <c r="CC13" s="518" t="s">
        <v>940</v>
      </c>
    </row>
    <row r="14" spans="1:81" s="42" customFormat="1" ht="15" x14ac:dyDescent="0.2">
      <c r="B14" s="507" t="str">
        <f t="shared" si="3"/>
        <v>TMS</v>
      </c>
      <c r="C14" s="23" t="s">
        <v>101</v>
      </c>
      <c r="D14" s="63" t="s">
        <v>102</v>
      </c>
      <c r="E14" s="108" t="str">
        <f>IFERROR(INDEX('[1]PCD List'!$AU$3:$BK$48,MATCH('DPW2'!$G14,'[1]PCD List'!$AT$3:$AT$48,0),MATCH('DPW2'!$B14,'[1]PCD List'!$AU$2:$BK$2,0)),"")</f>
        <v>Y</v>
      </c>
      <c r="F14" s="61" t="s">
        <v>103</v>
      </c>
      <c r="G14" s="415" t="s">
        <v>104</v>
      </c>
      <c r="H14" s="63" t="s">
        <v>898</v>
      </c>
      <c r="I14" s="63">
        <v>3</v>
      </c>
      <c r="J14" s="519"/>
      <c r="K14" s="38"/>
      <c r="L14" s="490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508">
        <f xml:space="preserve"> R14</f>
        <v>0</v>
      </c>
      <c r="Y14" s="185">
        <f t="shared" si="0"/>
        <v>0</v>
      </c>
      <c r="AA14" s="714">
        <v>0</v>
      </c>
      <c r="AB14" s="715">
        <v>0</v>
      </c>
      <c r="AC14" s="715">
        <v>0</v>
      </c>
      <c r="AD14" s="715">
        <v>0</v>
      </c>
      <c r="AE14" s="715">
        <v>0</v>
      </c>
      <c r="AF14" s="715">
        <v>0</v>
      </c>
      <c r="AG14" s="715">
        <v>0</v>
      </c>
      <c r="AH14" s="715">
        <v>0</v>
      </c>
      <c r="AI14" s="715">
        <v>0</v>
      </c>
      <c r="AJ14" s="715">
        <v>0</v>
      </c>
      <c r="AK14" s="715">
        <v>0</v>
      </c>
      <c r="AL14" s="716">
        <v>0</v>
      </c>
      <c r="AM14" s="508">
        <f xml:space="preserve"> AG14</f>
        <v>0</v>
      </c>
      <c r="AN14" s="185">
        <f t="shared" si="1"/>
        <v>0</v>
      </c>
      <c r="AP14" s="509" t="str">
        <f t="shared" si="2"/>
        <v/>
      </c>
      <c r="AQ14" s="510" t="str">
        <f t="shared" si="2"/>
        <v/>
      </c>
      <c r="AS14" s="389" t="s">
        <v>941</v>
      </c>
      <c r="AV14" s="520" t="s">
        <v>942</v>
      </c>
      <c r="AW14" s="51"/>
      <c r="AX14" s="512" t="s">
        <v>943</v>
      </c>
      <c r="AY14" s="164" t="s">
        <v>943</v>
      </c>
      <c r="AZ14" s="164" t="s">
        <v>943</v>
      </c>
      <c r="BA14" s="164" t="s">
        <v>943</v>
      </c>
      <c r="BB14" s="164" t="s">
        <v>943</v>
      </c>
      <c r="BC14" s="164" t="s">
        <v>943</v>
      </c>
      <c r="BD14" s="164" t="s">
        <v>943</v>
      </c>
      <c r="BE14" s="164" t="s">
        <v>943</v>
      </c>
      <c r="BF14" s="164" t="s">
        <v>943</v>
      </c>
      <c r="BG14" s="164" t="s">
        <v>943</v>
      </c>
      <c r="BH14" s="164" t="s">
        <v>943</v>
      </c>
      <c r="BI14" s="164" t="s">
        <v>943</v>
      </c>
      <c r="BJ14" s="513" t="s">
        <v>944</v>
      </c>
      <c r="BK14" s="151" t="s">
        <v>944</v>
      </c>
      <c r="BL14"/>
      <c r="BM14" s="514" t="s">
        <v>945</v>
      </c>
      <c r="BN14" s="85" t="s">
        <v>945</v>
      </c>
      <c r="BO14" s="85" t="s">
        <v>945</v>
      </c>
      <c r="BP14" s="85" t="s">
        <v>945</v>
      </c>
      <c r="BQ14" s="85" t="s">
        <v>945</v>
      </c>
      <c r="BR14" s="85" t="s">
        <v>945</v>
      </c>
      <c r="BS14" s="85" t="s">
        <v>945</v>
      </c>
      <c r="BT14" s="85" t="s">
        <v>945</v>
      </c>
      <c r="BU14" s="85" t="s">
        <v>945</v>
      </c>
      <c r="BV14" s="85" t="s">
        <v>945</v>
      </c>
      <c r="BW14" s="85" t="s">
        <v>945</v>
      </c>
      <c r="BX14" s="86" t="s">
        <v>945</v>
      </c>
      <c r="BY14" s="515" t="s">
        <v>946</v>
      </c>
      <c r="BZ14" s="516" t="s">
        <v>946</v>
      </c>
      <c r="CA14"/>
      <c r="CB14" s="517" t="s">
        <v>947</v>
      </c>
      <c r="CC14" s="518" t="s">
        <v>947</v>
      </c>
    </row>
    <row r="15" spans="1:81" s="42" customFormat="1" ht="15" x14ac:dyDescent="0.2">
      <c r="B15" s="507" t="str">
        <f t="shared" si="3"/>
        <v>TMS</v>
      </c>
      <c r="C15" s="23" t="s">
        <v>101</v>
      </c>
      <c r="D15" s="63" t="s">
        <v>111</v>
      </c>
      <c r="E15" s="108" t="str">
        <f>IFERROR(INDEX('[1]PCD List'!$AU$3:$BK$48,MATCH('DPW2'!$G15,'[1]PCD List'!$AT$3:$AT$48,0),MATCH('DPW2'!$B15,'[1]PCD List'!$AU$2:$BK$2,0)),"")</f>
        <v>Y</v>
      </c>
      <c r="F15" s="61" t="s">
        <v>112</v>
      </c>
      <c r="G15" s="61" t="s">
        <v>113</v>
      </c>
      <c r="H15" s="63" t="s">
        <v>898</v>
      </c>
      <c r="I15" s="23">
        <v>3</v>
      </c>
      <c r="J15" s="696">
        <v>1.5441489999999999E-3</v>
      </c>
      <c r="K15" s="38"/>
      <c r="L15" s="490"/>
      <c r="M15" s="163"/>
      <c r="N15" s="706" cm="1">
        <f t="array" ref="N15">INDEX( [1]F_Inputs_W_EXP!$Y$8:$AE$891,MATCH('DPW2'!$B15&amp;'DPW2'!$F15,[1]F_Inputs_W_EXP!$A$8:$A$891&amp;[1]F_Inputs_W_EXP!$P$8:$P$891,0),MATCH('DPW2'!N$7, [1]F_Inputs_W_EXP!$Y$4:$AE$4,0)) * $R15</f>
        <v>11.375339685723331</v>
      </c>
      <c r="O15" s="706" cm="1">
        <f t="array" ref="O15">INDEX( [1]F_Inputs_W_EXP!$Y$8:$AE$891,MATCH('DPW2'!$B15&amp;'DPW2'!$F15,[1]F_Inputs_W_EXP!$A$8:$A$891&amp;[1]F_Inputs_W_EXP!$P$8:$P$891,0),MATCH('DPW2'!O$7, [1]F_Inputs_W_EXP!$Y$4:$AE$4,0)) * $R15</f>
        <v>29.175583361898322</v>
      </c>
      <c r="P15" s="706" cm="1">
        <f t="array" ref="P15">INDEX( [1]F_Inputs_W_EXP!$Y$8:$AE$891,MATCH('DPW2'!$B15&amp;'DPW2'!$F15,[1]F_Inputs_W_EXP!$A$8:$A$891&amp;[1]F_Inputs_W_EXP!$P$8:$P$891,0),MATCH('DPW2'!P$7, [1]F_Inputs_W_EXP!$Y$4:$AE$4,0)) * $R15</f>
        <v>48.391985371192604</v>
      </c>
      <c r="Q15" s="706" cm="1">
        <f t="array" ref="Q15">INDEX( [1]F_Inputs_W_EXP!$Y$8:$AE$891,MATCH('DPW2'!$B15&amp;'DPW2'!$F15,[1]F_Inputs_W_EXP!$A$8:$A$891&amp;[1]F_Inputs_W_EXP!$P$8:$P$891,0),MATCH('DPW2'!Q$7, [1]F_Inputs_W_EXP!$Y$4:$AE$4,0)) * $R15</f>
        <v>67.461988311795366</v>
      </c>
      <c r="R15" s="706">
        <f xml:space="preserve"> 'DPW1'!Q15* $J15</f>
        <v>83.384045999999998</v>
      </c>
      <c r="S15" s="163"/>
      <c r="T15" s="163"/>
      <c r="U15" s="163"/>
      <c r="V15" s="163"/>
      <c r="W15" s="163"/>
      <c r="X15" s="508">
        <f xml:space="preserve"> R15</f>
        <v>83.384045999999998</v>
      </c>
      <c r="Y15" s="185">
        <f t="shared" si="0"/>
        <v>0</v>
      </c>
      <c r="AA15" s="714">
        <v>0</v>
      </c>
      <c r="AB15" s="715">
        <v>0</v>
      </c>
      <c r="AC15" s="715">
        <v>10.5780523535</v>
      </c>
      <c r="AD15" s="715">
        <v>25.739386751399998</v>
      </c>
      <c r="AE15" s="715">
        <v>40.794746825300003</v>
      </c>
      <c r="AF15" s="715">
        <v>55.858277341099999</v>
      </c>
      <c r="AG15" s="715">
        <v>70.901120245900003</v>
      </c>
      <c r="AH15" s="715">
        <v>70.901120245900003</v>
      </c>
      <c r="AI15" s="715">
        <v>70.901120245900003</v>
      </c>
      <c r="AJ15" s="715">
        <v>70.901120245900003</v>
      </c>
      <c r="AK15" s="715">
        <v>70.901120245900003</v>
      </c>
      <c r="AL15" s="716">
        <v>70.901120245900003</v>
      </c>
      <c r="AM15" s="508">
        <f xml:space="preserve"> AG15</f>
        <v>70.901120245900003</v>
      </c>
      <c r="AN15" s="185">
        <f t="shared" si="1"/>
        <v>70.901120245900003</v>
      </c>
      <c r="AP15" s="509">
        <f t="shared" si="2"/>
        <v>0.85029599362328867</v>
      </c>
      <c r="AQ15" s="510" t="str">
        <f t="shared" si="2"/>
        <v/>
      </c>
      <c r="AS15" s="389" t="s">
        <v>948</v>
      </c>
      <c r="AV15" s="520" t="s">
        <v>949</v>
      </c>
      <c r="AW15" s="51"/>
      <c r="AX15" s="512" t="s">
        <v>950</v>
      </c>
      <c r="AY15" s="164" t="s">
        <v>950</v>
      </c>
      <c r="AZ15" s="164" t="s">
        <v>950</v>
      </c>
      <c r="BA15" s="164" t="s">
        <v>950</v>
      </c>
      <c r="BB15" s="164" t="s">
        <v>950</v>
      </c>
      <c r="BC15" s="164" t="s">
        <v>950</v>
      </c>
      <c r="BD15" s="164" t="s">
        <v>950</v>
      </c>
      <c r="BE15" s="164" t="s">
        <v>950</v>
      </c>
      <c r="BF15" s="164" t="s">
        <v>950</v>
      </c>
      <c r="BG15" s="164" t="s">
        <v>950</v>
      </c>
      <c r="BH15" s="164" t="s">
        <v>950</v>
      </c>
      <c r="BI15" s="164" t="s">
        <v>950</v>
      </c>
      <c r="BJ15" s="513" t="s">
        <v>951</v>
      </c>
      <c r="BK15" s="151" t="s">
        <v>951</v>
      </c>
      <c r="BL15"/>
      <c r="BM15" s="514" t="s">
        <v>952</v>
      </c>
      <c r="BN15" s="85" t="s">
        <v>952</v>
      </c>
      <c r="BO15" s="85" t="s">
        <v>952</v>
      </c>
      <c r="BP15" s="85" t="s">
        <v>952</v>
      </c>
      <c r="BQ15" s="85" t="s">
        <v>952</v>
      </c>
      <c r="BR15" s="85" t="s">
        <v>952</v>
      </c>
      <c r="BS15" s="85" t="s">
        <v>952</v>
      </c>
      <c r="BT15" s="85" t="s">
        <v>952</v>
      </c>
      <c r="BU15" s="85" t="s">
        <v>952</v>
      </c>
      <c r="BV15" s="85" t="s">
        <v>952</v>
      </c>
      <c r="BW15" s="85" t="s">
        <v>952</v>
      </c>
      <c r="BX15" s="86" t="s">
        <v>952</v>
      </c>
      <c r="BY15" s="515" t="s">
        <v>953</v>
      </c>
      <c r="BZ15" s="516" t="s">
        <v>953</v>
      </c>
      <c r="CA15"/>
      <c r="CB15" s="517" t="s">
        <v>954</v>
      </c>
      <c r="CC15" s="518" t="s">
        <v>954</v>
      </c>
    </row>
    <row r="16" spans="1:81" s="42" customFormat="1" ht="15" x14ac:dyDescent="0.2">
      <c r="B16" s="507" t="str">
        <f t="shared" si="3"/>
        <v>TMS</v>
      </c>
      <c r="C16" s="23" t="s">
        <v>101</v>
      </c>
      <c r="D16" s="63" t="s">
        <v>111</v>
      </c>
      <c r="E16" s="108" t="str">
        <f>IFERROR(INDEX('[1]PCD List'!$AU$3:$BK$48,MATCH('DPW2'!$G16,'[1]PCD List'!$AT$3:$AT$48,0),MATCH('DPW2'!$B16,'[1]PCD List'!$AU$2:$BK$2,0)),"")</f>
        <v>Y</v>
      </c>
      <c r="F16" s="61" t="s">
        <v>112</v>
      </c>
      <c r="G16" s="61" t="s">
        <v>120</v>
      </c>
      <c r="H16" s="63" t="s">
        <v>898</v>
      </c>
      <c r="I16" s="23">
        <v>3</v>
      </c>
      <c r="J16" s="519"/>
      <c r="K16" s="38"/>
      <c r="L16" s="490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508">
        <f xml:space="preserve"> R16</f>
        <v>0</v>
      </c>
      <c r="Y16" s="185">
        <f t="shared" si="0"/>
        <v>0</v>
      </c>
      <c r="AA16" s="714">
        <v>0</v>
      </c>
      <c r="AB16" s="715">
        <v>0</v>
      </c>
      <c r="AC16" s="715">
        <v>0</v>
      </c>
      <c r="AD16" s="715">
        <v>0</v>
      </c>
      <c r="AE16" s="715">
        <v>0</v>
      </c>
      <c r="AF16" s="715">
        <v>0</v>
      </c>
      <c r="AG16" s="715">
        <v>0</v>
      </c>
      <c r="AH16" s="715">
        <v>0</v>
      </c>
      <c r="AI16" s="715">
        <v>0</v>
      </c>
      <c r="AJ16" s="715">
        <v>0</v>
      </c>
      <c r="AK16" s="715">
        <v>0</v>
      </c>
      <c r="AL16" s="716">
        <v>0</v>
      </c>
      <c r="AM16" s="508">
        <f xml:space="preserve"> AG16</f>
        <v>0</v>
      </c>
      <c r="AN16" s="185">
        <f t="shared" si="1"/>
        <v>0</v>
      </c>
      <c r="AP16" s="509" t="str">
        <f t="shared" si="2"/>
        <v/>
      </c>
      <c r="AQ16" s="510" t="str">
        <f t="shared" si="2"/>
        <v/>
      </c>
      <c r="AS16" s="389" t="s">
        <v>955</v>
      </c>
      <c r="AV16" s="520" t="s">
        <v>956</v>
      </c>
      <c r="AW16" s="51"/>
      <c r="AX16" s="512" t="s">
        <v>957</v>
      </c>
      <c r="AY16" s="164" t="s">
        <v>957</v>
      </c>
      <c r="AZ16" s="164" t="s">
        <v>957</v>
      </c>
      <c r="BA16" s="164" t="s">
        <v>957</v>
      </c>
      <c r="BB16" s="164" t="s">
        <v>957</v>
      </c>
      <c r="BC16" s="164" t="s">
        <v>957</v>
      </c>
      <c r="BD16" s="164" t="s">
        <v>957</v>
      </c>
      <c r="BE16" s="164" t="s">
        <v>957</v>
      </c>
      <c r="BF16" s="164" t="s">
        <v>957</v>
      </c>
      <c r="BG16" s="164" t="s">
        <v>957</v>
      </c>
      <c r="BH16" s="164" t="s">
        <v>957</v>
      </c>
      <c r="BI16" s="164" t="s">
        <v>957</v>
      </c>
      <c r="BJ16" s="513" t="s">
        <v>958</v>
      </c>
      <c r="BK16" s="151" t="s">
        <v>958</v>
      </c>
      <c r="BL16"/>
      <c r="BM16" s="514" t="s">
        <v>959</v>
      </c>
      <c r="BN16" s="85" t="s">
        <v>959</v>
      </c>
      <c r="BO16" s="85" t="s">
        <v>959</v>
      </c>
      <c r="BP16" s="85" t="s">
        <v>959</v>
      </c>
      <c r="BQ16" s="85" t="s">
        <v>959</v>
      </c>
      <c r="BR16" s="85" t="s">
        <v>959</v>
      </c>
      <c r="BS16" s="85" t="s">
        <v>959</v>
      </c>
      <c r="BT16" s="85" t="s">
        <v>959</v>
      </c>
      <c r="BU16" s="85" t="s">
        <v>959</v>
      </c>
      <c r="BV16" s="85" t="s">
        <v>959</v>
      </c>
      <c r="BW16" s="85" t="s">
        <v>959</v>
      </c>
      <c r="BX16" s="86" t="s">
        <v>959</v>
      </c>
      <c r="BY16" s="515" t="s">
        <v>960</v>
      </c>
      <c r="BZ16" s="516" t="s">
        <v>960</v>
      </c>
      <c r="CA16"/>
      <c r="CB16" s="517" t="s">
        <v>961</v>
      </c>
      <c r="CC16" s="518" t="s">
        <v>961</v>
      </c>
    </row>
    <row r="17" spans="2:81" s="42" customFormat="1" ht="15" x14ac:dyDescent="0.2">
      <c r="B17" s="507" t="str">
        <f t="shared" si="3"/>
        <v>TMS</v>
      </c>
      <c r="C17" s="23" t="s">
        <v>101</v>
      </c>
      <c r="D17" s="63" t="s">
        <v>111</v>
      </c>
      <c r="E17" s="108" t="str">
        <f>IFERROR(INDEX('[1]PCD List'!$AU$3:$BK$48,MATCH('DPW2'!$G17,'[1]PCD List'!$AT$3:$AT$48,0),MATCH('DPW2'!$B17,'[1]PCD List'!$AU$2:$BK$2,0)),"")</f>
        <v>Y</v>
      </c>
      <c r="F17" s="61" t="s">
        <v>112</v>
      </c>
      <c r="G17" s="61" t="s">
        <v>127</v>
      </c>
      <c r="H17" s="63" t="s">
        <v>898</v>
      </c>
      <c r="I17" s="23">
        <v>3</v>
      </c>
      <c r="J17" s="519"/>
      <c r="K17" s="38"/>
      <c r="L17" s="490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508">
        <f t="shared" ref="X17:X48" si="6" xml:space="preserve"> R17</f>
        <v>0</v>
      </c>
      <c r="Y17" s="185">
        <f t="shared" si="0"/>
        <v>0</v>
      </c>
      <c r="AA17" s="714">
        <v>0</v>
      </c>
      <c r="AB17" s="715">
        <v>0</v>
      </c>
      <c r="AC17" s="715">
        <v>0</v>
      </c>
      <c r="AD17" s="715">
        <v>0</v>
      </c>
      <c r="AE17" s="715">
        <v>0</v>
      </c>
      <c r="AF17" s="715">
        <v>0</v>
      </c>
      <c r="AG17" s="715">
        <v>0</v>
      </c>
      <c r="AH17" s="715">
        <v>0</v>
      </c>
      <c r="AI17" s="715">
        <v>0</v>
      </c>
      <c r="AJ17" s="715">
        <v>0</v>
      </c>
      <c r="AK17" s="715">
        <v>0</v>
      </c>
      <c r="AL17" s="716">
        <v>0</v>
      </c>
      <c r="AM17" s="508">
        <f t="shared" ref="AM17:AM48" si="7" xml:space="preserve"> AG17</f>
        <v>0</v>
      </c>
      <c r="AN17" s="185">
        <f t="shared" si="1"/>
        <v>0</v>
      </c>
      <c r="AP17" s="509" t="str">
        <f t="shared" si="2"/>
        <v/>
      </c>
      <c r="AQ17" s="510" t="str">
        <f t="shared" si="2"/>
        <v/>
      </c>
      <c r="AS17" s="389" t="s">
        <v>962</v>
      </c>
      <c r="AV17" s="520" t="s">
        <v>963</v>
      </c>
      <c r="AW17" s="51"/>
      <c r="AX17" s="512" t="s">
        <v>964</v>
      </c>
      <c r="AY17" s="164" t="s">
        <v>964</v>
      </c>
      <c r="AZ17" s="164" t="s">
        <v>964</v>
      </c>
      <c r="BA17" s="164" t="s">
        <v>964</v>
      </c>
      <c r="BB17" s="164" t="s">
        <v>964</v>
      </c>
      <c r="BC17" s="164" t="s">
        <v>964</v>
      </c>
      <c r="BD17" s="164" t="s">
        <v>964</v>
      </c>
      <c r="BE17" s="164" t="s">
        <v>964</v>
      </c>
      <c r="BF17" s="164" t="s">
        <v>964</v>
      </c>
      <c r="BG17" s="164" t="s">
        <v>964</v>
      </c>
      <c r="BH17" s="164" t="s">
        <v>964</v>
      </c>
      <c r="BI17" s="164" t="s">
        <v>964</v>
      </c>
      <c r="BJ17" s="513" t="s">
        <v>965</v>
      </c>
      <c r="BK17" s="151" t="s">
        <v>965</v>
      </c>
      <c r="BL17"/>
      <c r="BM17" s="514" t="s">
        <v>966</v>
      </c>
      <c r="BN17" s="85" t="s">
        <v>966</v>
      </c>
      <c r="BO17" s="85" t="s">
        <v>966</v>
      </c>
      <c r="BP17" s="85" t="s">
        <v>966</v>
      </c>
      <c r="BQ17" s="85" t="s">
        <v>966</v>
      </c>
      <c r="BR17" s="85" t="s">
        <v>966</v>
      </c>
      <c r="BS17" s="85" t="s">
        <v>966</v>
      </c>
      <c r="BT17" s="85" t="s">
        <v>966</v>
      </c>
      <c r="BU17" s="85" t="s">
        <v>966</v>
      </c>
      <c r="BV17" s="85" t="s">
        <v>966</v>
      </c>
      <c r="BW17" s="85" t="s">
        <v>966</v>
      </c>
      <c r="BX17" s="86" t="s">
        <v>966</v>
      </c>
      <c r="BY17" s="515" t="s">
        <v>967</v>
      </c>
      <c r="BZ17" s="516" t="s">
        <v>967</v>
      </c>
      <c r="CA17"/>
      <c r="CB17" s="517" t="s">
        <v>968</v>
      </c>
      <c r="CC17" s="518" t="s">
        <v>968</v>
      </c>
    </row>
    <row r="18" spans="2:81" s="42" customFormat="1" ht="15" x14ac:dyDescent="0.2">
      <c r="B18" s="507" t="str">
        <f t="shared" si="3"/>
        <v>TMS</v>
      </c>
      <c r="C18" s="23" t="s">
        <v>101</v>
      </c>
      <c r="D18" s="63" t="s">
        <v>111</v>
      </c>
      <c r="E18" s="108" t="str">
        <f>IFERROR(INDEX('[1]PCD List'!$AU$3:$BK$48,MATCH('DPW2'!$G18,'[1]PCD List'!$AT$3:$AT$48,0),MATCH('DPW2'!$B18,'[1]PCD List'!$AU$2:$BK$2,0)),"")</f>
        <v>Y</v>
      </c>
      <c r="F18" s="61" t="s">
        <v>112</v>
      </c>
      <c r="G18" s="61" t="s">
        <v>134</v>
      </c>
      <c r="H18" s="63" t="s">
        <v>898</v>
      </c>
      <c r="I18" s="63">
        <v>3</v>
      </c>
      <c r="J18" s="519"/>
      <c r="K18" s="38"/>
      <c r="L18" s="490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508">
        <f t="shared" si="6"/>
        <v>0</v>
      </c>
      <c r="Y18" s="185">
        <f t="shared" si="0"/>
        <v>0</v>
      </c>
      <c r="AA18" s="714">
        <v>0</v>
      </c>
      <c r="AB18" s="715">
        <v>0</v>
      </c>
      <c r="AC18" s="715">
        <v>0</v>
      </c>
      <c r="AD18" s="715">
        <v>0</v>
      </c>
      <c r="AE18" s="715">
        <v>0</v>
      </c>
      <c r="AF18" s="715">
        <v>0</v>
      </c>
      <c r="AG18" s="715">
        <v>0</v>
      </c>
      <c r="AH18" s="715">
        <v>0</v>
      </c>
      <c r="AI18" s="715">
        <v>0</v>
      </c>
      <c r="AJ18" s="715">
        <v>0</v>
      </c>
      <c r="AK18" s="715">
        <v>0</v>
      </c>
      <c r="AL18" s="716">
        <v>0</v>
      </c>
      <c r="AM18" s="508">
        <f t="shared" si="7"/>
        <v>0</v>
      </c>
      <c r="AN18" s="185">
        <f t="shared" si="1"/>
        <v>0</v>
      </c>
      <c r="AP18" s="509" t="str">
        <f t="shared" si="2"/>
        <v/>
      </c>
      <c r="AQ18" s="510" t="str">
        <f t="shared" si="2"/>
        <v/>
      </c>
      <c r="AS18" s="389" t="s">
        <v>969</v>
      </c>
      <c r="AV18" s="520" t="s">
        <v>970</v>
      </c>
      <c r="AW18" s="51"/>
      <c r="AX18" s="512" t="s">
        <v>971</v>
      </c>
      <c r="AY18" s="164" t="s">
        <v>971</v>
      </c>
      <c r="AZ18" s="164" t="s">
        <v>971</v>
      </c>
      <c r="BA18" s="164" t="s">
        <v>971</v>
      </c>
      <c r="BB18" s="164" t="s">
        <v>971</v>
      </c>
      <c r="BC18" s="164" t="s">
        <v>971</v>
      </c>
      <c r="BD18" s="164" t="s">
        <v>971</v>
      </c>
      <c r="BE18" s="164" t="s">
        <v>971</v>
      </c>
      <c r="BF18" s="164" t="s">
        <v>971</v>
      </c>
      <c r="BG18" s="164" t="s">
        <v>971</v>
      </c>
      <c r="BH18" s="164" t="s">
        <v>971</v>
      </c>
      <c r="BI18" s="164" t="s">
        <v>971</v>
      </c>
      <c r="BJ18" s="513" t="s">
        <v>972</v>
      </c>
      <c r="BK18" s="151" t="s">
        <v>972</v>
      </c>
      <c r="BL18"/>
      <c r="BM18" s="514" t="s">
        <v>973</v>
      </c>
      <c r="BN18" s="85" t="s">
        <v>973</v>
      </c>
      <c r="BO18" s="85" t="s">
        <v>973</v>
      </c>
      <c r="BP18" s="85" t="s">
        <v>973</v>
      </c>
      <c r="BQ18" s="85" t="s">
        <v>973</v>
      </c>
      <c r="BR18" s="85" t="s">
        <v>973</v>
      </c>
      <c r="BS18" s="85" t="s">
        <v>973</v>
      </c>
      <c r="BT18" s="85" t="s">
        <v>973</v>
      </c>
      <c r="BU18" s="85" t="s">
        <v>973</v>
      </c>
      <c r="BV18" s="85" t="s">
        <v>973</v>
      </c>
      <c r="BW18" s="85" t="s">
        <v>973</v>
      </c>
      <c r="BX18" s="86" t="s">
        <v>973</v>
      </c>
      <c r="BY18" s="515" t="s">
        <v>974</v>
      </c>
      <c r="BZ18" s="516" t="s">
        <v>974</v>
      </c>
      <c r="CA18"/>
      <c r="CB18" s="517" t="s">
        <v>975</v>
      </c>
      <c r="CC18" s="518" t="s">
        <v>975</v>
      </c>
    </row>
    <row r="19" spans="2:81" s="42" customFormat="1" ht="15" x14ac:dyDescent="0.2">
      <c r="B19" s="507" t="str">
        <f t="shared" si="3"/>
        <v>TMS</v>
      </c>
      <c r="C19" s="23" t="s">
        <v>101</v>
      </c>
      <c r="D19" s="63" t="s">
        <v>111</v>
      </c>
      <c r="E19" s="108" t="str">
        <f>IFERROR(INDEX('[1]PCD List'!$AU$3:$BK$48,MATCH('DPW2'!$G19,'[1]PCD List'!$AT$3:$AT$48,0),MATCH('DPW2'!$B19,'[1]PCD List'!$AU$2:$BK$2,0)),"")</f>
        <v>Y</v>
      </c>
      <c r="F19" s="61" t="s">
        <v>112</v>
      </c>
      <c r="G19" s="61" t="s">
        <v>141</v>
      </c>
      <c r="H19" s="63" t="s">
        <v>898</v>
      </c>
      <c r="I19" s="63">
        <v>3</v>
      </c>
      <c r="J19" s="519"/>
      <c r="K19" s="38"/>
      <c r="L19" s="490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508">
        <f t="shared" si="6"/>
        <v>0</v>
      </c>
      <c r="Y19" s="185">
        <f t="shared" si="0"/>
        <v>0</v>
      </c>
      <c r="AA19" s="714">
        <v>0</v>
      </c>
      <c r="AB19" s="715">
        <v>0</v>
      </c>
      <c r="AC19" s="715">
        <v>0</v>
      </c>
      <c r="AD19" s="715">
        <v>0</v>
      </c>
      <c r="AE19" s="715">
        <v>0</v>
      </c>
      <c r="AF19" s="715">
        <v>0</v>
      </c>
      <c r="AG19" s="715">
        <v>0</v>
      </c>
      <c r="AH19" s="715">
        <v>0</v>
      </c>
      <c r="AI19" s="715">
        <v>0</v>
      </c>
      <c r="AJ19" s="715">
        <v>0</v>
      </c>
      <c r="AK19" s="715">
        <v>0</v>
      </c>
      <c r="AL19" s="716">
        <v>0</v>
      </c>
      <c r="AM19" s="508">
        <f t="shared" si="7"/>
        <v>0</v>
      </c>
      <c r="AN19" s="185">
        <f t="shared" si="1"/>
        <v>0</v>
      </c>
      <c r="AP19" s="509" t="str">
        <f t="shared" si="2"/>
        <v/>
      </c>
      <c r="AQ19" s="510" t="str">
        <f t="shared" si="2"/>
        <v/>
      </c>
      <c r="AS19" s="389" t="s">
        <v>976</v>
      </c>
      <c r="AV19" s="520" t="s">
        <v>977</v>
      </c>
      <c r="AW19" s="51"/>
      <c r="AX19" s="512" t="s">
        <v>978</v>
      </c>
      <c r="AY19" s="164" t="s">
        <v>978</v>
      </c>
      <c r="AZ19" s="164" t="s">
        <v>978</v>
      </c>
      <c r="BA19" s="164" t="s">
        <v>978</v>
      </c>
      <c r="BB19" s="164" t="s">
        <v>978</v>
      </c>
      <c r="BC19" s="164" t="s">
        <v>978</v>
      </c>
      <c r="BD19" s="164" t="s">
        <v>978</v>
      </c>
      <c r="BE19" s="164" t="s">
        <v>978</v>
      </c>
      <c r="BF19" s="164" t="s">
        <v>978</v>
      </c>
      <c r="BG19" s="164" t="s">
        <v>978</v>
      </c>
      <c r="BH19" s="164" t="s">
        <v>978</v>
      </c>
      <c r="BI19" s="164" t="s">
        <v>978</v>
      </c>
      <c r="BJ19" s="513" t="s">
        <v>979</v>
      </c>
      <c r="BK19" s="151" t="s">
        <v>979</v>
      </c>
      <c r="BL19"/>
      <c r="BM19" s="514" t="s">
        <v>980</v>
      </c>
      <c r="BN19" s="85" t="s">
        <v>980</v>
      </c>
      <c r="BO19" s="85" t="s">
        <v>980</v>
      </c>
      <c r="BP19" s="85" t="s">
        <v>980</v>
      </c>
      <c r="BQ19" s="85" t="s">
        <v>980</v>
      </c>
      <c r="BR19" s="85" t="s">
        <v>980</v>
      </c>
      <c r="BS19" s="85" t="s">
        <v>980</v>
      </c>
      <c r="BT19" s="85" t="s">
        <v>980</v>
      </c>
      <c r="BU19" s="85" t="s">
        <v>980</v>
      </c>
      <c r="BV19" s="85" t="s">
        <v>980</v>
      </c>
      <c r="BW19" s="85" t="s">
        <v>980</v>
      </c>
      <c r="BX19" s="86" t="s">
        <v>980</v>
      </c>
      <c r="BY19" s="515" t="s">
        <v>981</v>
      </c>
      <c r="BZ19" s="516" t="s">
        <v>981</v>
      </c>
      <c r="CA19"/>
      <c r="CB19" s="517" t="s">
        <v>982</v>
      </c>
      <c r="CC19" s="518" t="s">
        <v>982</v>
      </c>
    </row>
    <row r="20" spans="2:81" s="42" customFormat="1" ht="15" x14ac:dyDescent="0.2">
      <c r="B20" s="507" t="str">
        <f t="shared" si="3"/>
        <v>TMS</v>
      </c>
      <c r="C20" s="23" t="s">
        <v>148</v>
      </c>
      <c r="D20" s="59" t="s">
        <v>149</v>
      </c>
      <c r="E20" s="108" t="str">
        <f>IFERROR(INDEX('[1]PCD List'!$AU$3:$BK$48,MATCH('DPW2'!$G20,'[1]PCD List'!$AT$3:$AT$48,0),MATCH('DPW2'!$B20,'[1]PCD List'!$AU$2:$BK$2,0)),"")</f>
        <v>Y</v>
      </c>
      <c r="F20" s="61" t="s">
        <v>150</v>
      </c>
      <c r="G20" s="416" t="s">
        <v>151</v>
      </c>
      <c r="H20" s="63" t="s">
        <v>898</v>
      </c>
      <c r="I20" s="63">
        <v>3</v>
      </c>
      <c r="J20" s="696">
        <v>0.32909867321495595</v>
      </c>
      <c r="K20" s="38"/>
      <c r="L20" s="490"/>
      <c r="M20" s="706" cm="1">
        <f t="array" ref="M20">INDEX( [1]F_Inputs_W_EXP!$Y$8:$AE$891,MATCH('DPW2'!$B20&amp;'DPW2'!$F20,[1]F_Inputs_W_EXP!$A$8:$A$891&amp;[1]F_Inputs_W_EXP!$P$8:$P$891,0),MATCH('DPW2'!M$7, [1]F_Inputs_W_EXP!$Y$4:$AE$4,0)) * $R20</f>
        <v>0</v>
      </c>
      <c r="N20" s="706" cm="1">
        <f t="array" ref="N20">INDEX( [1]F_Inputs_W_EXP!$Y$8:$AE$891,MATCH('DPW2'!$B20&amp;'DPW2'!$F20,[1]F_Inputs_W_EXP!$A$8:$A$891&amp;[1]F_Inputs_W_EXP!$P$8:$P$891,0),MATCH('DPW2'!N$7, [1]F_Inputs_W_EXP!$Y$4:$AE$4,0)) * $R20</f>
        <v>4.0293218575998511</v>
      </c>
      <c r="O20" s="706" cm="1">
        <f t="array" ref="O20">INDEX( [1]F_Inputs_W_EXP!$Y$8:$AE$891,MATCH('DPW2'!$B20&amp;'DPW2'!$F20,[1]F_Inputs_W_EXP!$A$8:$A$891&amp;[1]F_Inputs_W_EXP!$P$8:$P$891,0),MATCH('DPW2'!O$7, [1]F_Inputs_W_EXP!$Y$4:$AE$4,0)) * $R20</f>
        <v>11.385941570588836</v>
      </c>
      <c r="P20" s="706" cm="1">
        <f t="array" ref="P20">INDEX( [1]F_Inputs_W_EXP!$Y$8:$AE$891,MATCH('DPW2'!$B20&amp;'DPW2'!$F20,[1]F_Inputs_W_EXP!$A$8:$A$891&amp;[1]F_Inputs_W_EXP!$P$8:$P$891,0),MATCH('DPW2'!P$7, [1]F_Inputs_W_EXP!$Y$4:$AE$4,0)) * $R20</f>
        <v>18.601597103865195</v>
      </c>
      <c r="Q20" s="706" cm="1">
        <f t="array" ref="Q20">INDEX( [1]F_Inputs_W_EXP!$Y$8:$AE$891,MATCH('DPW2'!$B20&amp;'DPW2'!$F20,[1]F_Inputs_W_EXP!$A$8:$A$891&amp;[1]F_Inputs_W_EXP!$P$8:$P$891,0),MATCH('DPW2'!Q$7, [1]F_Inputs_W_EXP!$Y$4:$AE$4,0)) * $R20</f>
        <v>26.063187674030655</v>
      </c>
      <c r="R20" s="706">
        <f xml:space="preserve"> 'DPW1'!Q20* $J20</f>
        <v>32.909867321495597</v>
      </c>
      <c r="S20" s="163"/>
      <c r="T20" s="163"/>
      <c r="U20" s="163"/>
      <c r="V20" s="163"/>
      <c r="W20" s="163"/>
      <c r="X20" s="508">
        <f t="shared" si="6"/>
        <v>32.909867321495597</v>
      </c>
      <c r="Y20" s="185">
        <f t="shared" si="0"/>
        <v>0</v>
      </c>
      <c r="AA20" s="714">
        <v>0</v>
      </c>
      <c r="AB20" s="715">
        <v>0</v>
      </c>
      <c r="AC20" s="715">
        <v>0.94187832550000006</v>
      </c>
      <c r="AD20" s="715">
        <v>4.3866303526999992</v>
      </c>
      <c r="AE20" s="715">
        <v>8.4104850467999981</v>
      </c>
      <c r="AF20" s="715">
        <v>20.612172291499995</v>
      </c>
      <c r="AG20" s="715">
        <v>28.611495162399994</v>
      </c>
      <c r="AH20" s="715">
        <v>28.910938354299994</v>
      </c>
      <c r="AI20" s="715">
        <v>28.981330292199992</v>
      </c>
      <c r="AJ20" s="715">
        <v>28.981330292199992</v>
      </c>
      <c r="AK20" s="715">
        <v>28.981330292199992</v>
      </c>
      <c r="AL20" s="716">
        <v>28.981330292199992</v>
      </c>
      <c r="AM20" s="508">
        <f t="shared" si="7"/>
        <v>28.611495162399994</v>
      </c>
      <c r="AN20" s="185">
        <f t="shared" si="1"/>
        <v>28.981330292199992</v>
      </c>
      <c r="AP20" s="509">
        <f t="shared" si="2"/>
        <v>0.86938956279875201</v>
      </c>
      <c r="AQ20" s="510" t="str">
        <f t="shared" si="2"/>
        <v/>
      </c>
      <c r="AS20" s="389" t="s">
        <v>983</v>
      </c>
      <c r="AV20" s="520" t="s">
        <v>984</v>
      </c>
      <c r="AW20" s="51"/>
      <c r="AX20" s="512" t="s">
        <v>985</v>
      </c>
      <c r="AY20" s="164" t="s">
        <v>985</v>
      </c>
      <c r="AZ20" s="164" t="s">
        <v>985</v>
      </c>
      <c r="BA20" s="164" t="s">
        <v>985</v>
      </c>
      <c r="BB20" s="164" t="s">
        <v>985</v>
      </c>
      <c r="BC20" s="164" t="s">
        <v>985</v>
      </c>
      <c r="BD20" s="164" t="s">
        <v>985</v>
      </c>
      <c r="BE20" s="164" t="s">
        <v>985</v>
      </c>
      <c r="BF20" s="164" t="s">
        <v>985</v>
      </c>
      <c r="BG20" s="164" t="s">
        <v>985</v>
      </c>
      <c r="BH20" s="164" t="s">
        <v>985</v>
      </c>
      <c r="BI20" s="164" t="s">
        <v>985</v>
      </c>
      <c r="BJ20" s="513" t="s">
        <v>986</v>
      </c>
      <c r="BK20" s="151" t="s">
        <v>986</v>
      </c>
      <c r="BL20"/>
      <c r="BM20" s="514" t="s">
        <v>987</v>
      </c>
      <c r="BN20" s="85" t="s">
        <v>987</v>
      </c>
      <c r="BO20" s="85" t="s">
        <v>987</v>
      </c>
      <c r="BP20" s="85" t="s">
        <v>987</v>
      </c>
      <c r="BQ20" s="85" t="s">
        <v>987</v>
      </c>
      <c r="BR20" s="85" t="s">
        <v>987</v>
      </c>
      <c r="BS20" s="85" t="s">
        <v>987</v>
      </c>
      <c r="BT20" s="85" t="s">
        <v>987</v>
      </c>
      <c r="BU20" s="85" t="s">
        <v>987</v>
      </c>
      <c r="BV20" s="85" t="s">
        <v>987</v>
      </c>
      <c r="BW20" s="85" t="s">
        <v>987</v>
      </c>
      <c r="BX20" s="86" t="s">
        <v>987</v>
      </c>
      <c r="BY20" s="515" t="s">
        <v>988</v>
      </c>
      <c r="BZ20" s="516" t="s">
        <v>988</v>
      </c>
      <c r="CA20"/>
      <c r="CB20" s="517" t="s">
        <v>989</v>
      </c>
      <c r="CC20" s="518" t="s">
        <v>989</v>
      </c>
    </row>
    <row r="21" spans="2:81" s="42" customFormat="1" ht="15" x14ac:dyDescent="0.2">
      <c r="B21" s="507" t="str">
        <f t="shared" si="3"/>
        <v>TMS</v>
      </c>
      <c r="C21" s="63" t="s">
        <v>159</v>
      </c>
      <c r="D21" s="59" t="s">
        <v>160</v>
      </c>
      <c r="E21" s="108" t="str">
        <f>IFERROR(INDEX('[1]PCD List'!$AU$3:$BK$48,MATCH('DPW2'!$G21,'[1]PCD List'!$AT$3:$AT$48,0),MATCH('DPW2'!$B21,'[1]PCD List'!$AU$2:$BK$2,0)),"")</f>
        <v>Y</v>
      </c>
      <c r="F21" s="416" t="s">
        <v>161</v>
      </c>
      <c r="G21" s="416" t="s">
        <v>162</v>
      </c>
      <c r="H21" s="63" t="s">
        <v>898</v>
      </c>
      <c r="I21" s="63">
        <v>3</v>
      </c>
      <c r="J21" s="696">
        <v>4.1923053288638198E-4</v>
      </c>
      <c r="K21" s="38"/>
      <c r="L21" s="490"/>
      <c r="M21" s="706">
        <f xml:space="preserve"> 'DPW1'!L21* $J21</f>
        <v>0</v>
      </c>
      <c r="N21" s="706">
        <f xml:space="preserve"> 'DPW1'!M21* $J21</f>
        <v>29.268998883995643</v>
      </c>
      <c r="O21" s="706">
        <f xml:space="preserve"> 'DPW1'!N21* $J21</f>
        <v>58.538416998524177</v>
      </c>
      <c r="P21" s="706">
        <f xml:space="preserve"> 'DPW1'!O21* $J21</f>
        <v>87.80741588251982</v>
      </c>
      <c r="Q21" s="706">
        <f xml:space="preserve"> 'DPW1'!P21* $J21</f>
        <v>117.07683399704835</v>
      </c>
      <c r="R21" s="706">
        <f xml:space="preserve"> 'DPW1'!Q21* $J21</f>
        <v>146.345832881044</v>
      </c>
      <c r="S21" s="163"/>
      <c r="T21" s="163"/>
      <c r="U21" s="163"/>
      <c r="V21" s="163"/>
      <c r="W21" s="163"/>
      <c r="X21" s="508">
        <f t="shared" si="6"/>
        <v>146.345832881044</v>
      </c>
      <c r="Y21" s="185">
        <f t="shared" si="0"/>
        <v>0</v>
      </c>
      <c r="AA21" s="714">
        <v>0</v>
      </c>
      <c r="AB21" s="715">
        <v>0</v>
      </c>
      <c r="AC21" s="715">
        <v>29.175100890533297</v>
      </c>
      <c r="AD21" s="715">
        <v>57.740032075790303</v>
      </c>
      <c r="AE21" s="715">
        <v>85.695139496866204</v>
      </c>
      <c r="AF21" s="715">
        <v>113.6502505408971</v>
      </c>
      <c r="AG21" s="715">
        <v>141.60536241170644</v>
      </c>
      <c r="AH21" s="715">
        <v>141.60536241170644</v>
      </c>
      <c r="AI21" s="715">
        <v>141.60536241170644</v>
      </c>
      <c r="AJ21" s="715">
        <v>141.60536241170644</v>
      </c>
      <c r="AK21" s="715">
        <v>141.60536241170644</v>
      </c>
      <c r="AL21" s="716">
        <v>141.60536241170644</v>
      </c>
      <c r="AM21" s="508">
        <f t="shared" si="7"/>
        <v>141.60536241170644</v>
      </c>
      <c r="AN21" s="185">
        <f t="shared" si="1"/>
        <v>141.60536241170644</v>
      </c>
      <c r="AP21" s="509">
        <f t="shared" si="2"/>
        <v>0.96760775229458829</v>
      </c>
      <c r="AQ21" s="510" t="str">
        <f t="shared" si="2"/>
        <v/>
      </c>
      <c r="AS21" s="389" t="s">
        <v>990</v>
      </c>
      <c r="AV21" s="520" t="s">
        <v>991</v>
      </c>
      <c r="AW21" s="51"/>
      <c r="AX21" s="512" t="s">
        <v>992</v>
      </c>
      <c r="AY21" s="164" t="s">
        <v>992</v>
      </c>
      <c r="AZ21" s="164" t="s">
        <v>992</v>
      </c>
      <c r="BA21" s="164" t="s">
        <v>992</v>
      </c>
      <c r="BB21" s="164" t="s">
        <v>992</v>
      </c>
      <c r="BC21" s="164" t="s">
        <v>992</v>
      </c>
      <c r="BD21" s="164" t="s">
        <v>992</v>
      </c>
      <c r="BE21" s="164" t="s">
        <v>992</v>
      </c>
      <c r="BF21" s="164" t="s">
        <v>992</v>
      </c>
      <c r="BG21" s="164" t="s">
        <v>992</v>
      </c>
      <c r="BH21" s="164" t="s">
        <v>992</v>
      </c>
      <c r="BI21" s="164" t="s">
        <v>992</v>
      </c>
      <c r="BJ21" s="513" t="s">
        <v>993</v>
      </c>
      <c r="BK21" s="151" t="s">
        <v>993</v>
      </c>
      <c r="BL21"/>
      <c r="BM21" s="514" t="s">
        <v>994</v>
      </c>
      <c r="BN21" s="85" t="s">
        <v>994</v>
      </c>
      <c r="BO21" s="85" t="s">
        <v>994</v>
      </c>
      <c r="BP21" s="85" t="s">
        <v>994</v>
      </c>
      <c r="BQ21" s="85" t="s">
        <v>994</v>
      </c>
      <c r="BR21" s="85" t="s">
        <v>994</v>
      </c>
      <c r="BS21" s="85" t="s">
        <v>994</v>
      </c>
      <c r="BT21" s="85" t="s">
        <v>994</v>
      </c>
      <c r="BU21" s="85" t="s">
        <v>994</v>
      </c>
      <c r="BV21" s="85" t="s">
        <v>994</v>
      </c>
      <c r="BW21" s="85" t="s">
        <v>994</v>
      </c>
      <c r="BX21" s="86" t="s">
        <v>994</v>
      </c>
      <c r="BY21" s="515" t="s">
        <v>995</v>
      </c>
      <c r="BZ21" s="516" t="s">
        <v>995</v>
      </c>
      <c r="CA21"/>
      <c r="CB21" s="517" t="s">
        <v>996</v>
      </c>
      <c r="CC21" s="518" t="s">
        <v>996</v>
      </c>
    </row>
    <row r="22" spans="2:81" s="42" customFormat="1" ht="15" x14ac:dyDescent="0.2">
      <c r="B22" s="507" t="str">
        <f t="shared" si="3"/>
        <v>TMS</v>
      </c>
      <c r="C22" s="63" t="s">
        <v>159</v>
      </c>
      <c r="D22" s="59" t="s">
        <v>160</v>
      </c>
      <c r="E22" s="108" t="str">
        <f>IFERROR(INDEX('[1]PCD List'!$AU$3:$BK$48,MATCH('DPW2'!$G22,'[1]PCD List'!$AT$3:$AT$48,0),MATCH('DPW2'!$B22,'[1]PCD List'!$AU$2:$BK$2,0)),"")</f>
        <v>Y</v>
      </c>
      <c r="F22" s="416" t="s">
        <v>161</v>
      </c>
      <c r="G22" s="416" t="s">
        <v>169</v>
      </c>
      <c r="H22" s="63" t="s">
        <v>898</v>
      </c>
      <c r="I22" s="63">
        <v>3</v>
      </c>
      <c r="J22" s="696">
        <v>3.2256799943858296E-5</v>
      </c>
      <c r="K22" s="38"/>
      <c r="L22" s="490"/>
      <c r="M22" s="706">
        <f xml:space="preserve"> 'DPW1'!L22* $J22</f>
        <v>0</v>
      </c>
      <c r="N22" s="706">
        <f xml:space="preserve"> 'DPW1'!M22* $J22</f>
        <v>4.1642883591522191</v>
      </c>
      <c r="O22" s="706">
        <f xml:space="preserve"> 'DPW1'!N22* $J22</f>
        <v>8.3285767183044381</v>
      </c>
      <c r="P22" s="706">
        <f xml:space="preserve"> 'DPW1'!O22* $J22</f>
        <v>12.492865077456656</v>
      </c>
      <c r="Q22" s="706">
        <f xml:space="preserve"> 'DPW1'!P22* $J22</f>
        <v>16.657153436608876</v>
      </c>
      <c r="R22" s="706">
        <f xml:space="preserve"> 'DPW1'!Q22* $J22</f>
        <v>20.821441795761096</v>
      </c>
      <c r="S22" s="163"/>
      <c r="T22" s="163"/>
      <c r="U22" s="163"/>
      <c r="V22" s="163"/>
      <c r="W22" s="163"/>
      <c r="X22" s="508">
        <f t="shared" si="6"/>
        <v>20.821441795761096</v>
      </c>
      <c r="Y22" s="185">
        <f t="shared" si="0"/>
        <v>0</v>
      </c>
      <c r="AA22" s="714">
        <v>0</v>
      </c>
      <c r="AB22" s="715">
        <v>0</v>
      </c>
      <c r="AC22" s="715">
        <v>9.3363286208879188</v>
      </c>
      <c r="AD22" s="715">
        <v>18.672647313953551</v>
      </c>
      <c r="AE22" s="715">
        <v>28.008970147543746</v>
      </c>
      <c r="AF22" s="715">
        <v>37.345292327338775</v>
      </c>
      <c r="AG22" s="715">
        <v>46.681614652725877</v>
      </c>
      <c r="AH22" s="715">
        <v>46.681614652725877</v>
      </c>
      <c r="AI22" s="715">
        <v>46.681614652725877</v>
      </c>
      <c r="AJ22" s="715">
        <v>46.681614652725877</v>
      </c>
      <c r="AK22" s="715">
        <v>46.681614652725877</v>
      </c>
      <c r="AL22" s="716">
        <v>46.681614652725877</v>
      </c>
      <c r="AM22" s="508">
        <f t="shared" si="7"/>
        <v>46.681614652725877</v>
      </c>
      <c r="AN22" s="185">
        <f t="shared" si="1"/>
        <v>46.681614652725877</v>
      </c>
      <c r="AP22" s="509">
        <f t="shared" si="2"/>
        <v>2.2419972214522379</v>
      </c>
      <c r="AQ22" s="510" t="str">
        <f t="shared" si="2"/>
        <v/>
      </c>
      <c r="AS22" s="389" t="s">
        <v>997</v>
      </c>
      <c r="AV22" s="520" t="s">
        <v>998</v>
      </c>
      <c r="AW22" s="51"/>
      <c r="AX22" s="512" t="s">
        <v>999</v>
      </c>
      <c r="AY22" s="164" t="s">
        <v>999</v>
      </c>
      <c r="AZ22" s="164" t="s">
        <v>999</v>
      </c>
      <c r="BA22" s="164" t="s">
        <v>999</v>
      </c>
      <c r="BB22" s="164" t="s">
        <v>999</v>
      </c>
      <c r="BC22" s="164" t="s">
        <v>999</v>
      </c>
      <c r="BD22" s="164" t="s">
        <v>999</v>
      </c>
      <c r="BE22" s="164" t="s">
        <v>999</v>
      </c>
      <c r="BF22" s="164" t="s">
        <v>999</v>
      </c>
      <c r="BG22" s="164" t="s">
        <v>999</v>
      </c>
      <c r="BH22" s="164" t="s">
        <v>999</v>
      </c>
      <c r="BI22" s="164" t="s">
        <v>999</v>
      </c>
      <c r="BJ22" s="513" t="s">
        <v>1000</v>
      </c>
      <c r="BK22" s="151" t="s">
        <v>1000</v>
      </c>
      <c r="BL22"/>
      <c r="BM22" s="514" t="s">
        <v>1001</v>
      </c>
      <c r="BN22" s="85" t="s">
        <v>1001</v>
      </c>
      <c r="BO22" s="85" t="s">
        <v>1001</v>
      </c>
      <c r="BP22" s="85" t="s">
        <v>1001</v>
      </c>
      <c r="BQ22" s="85" t="s">
        <v>1001</v>
      </c>
      <c r="BR22" s="85" t="s">
        <v>1001</v>
      </c>
      <c r="BS22" s="85" t="s">
        <v>1001</v>
      </c>
      <c r="BT22" s="85" t="s">
        <v>1001</v>
      </c>
      <c r="BU22" s="85" t="s">
        <v>1001</v>
      </c>
      <c r="BV22" s="85" t="s">
        <v>1001</v>
      </c>
      <c r="BW22" s="85" t="s">
        <v>1001</v>
      </c>
      <c r="BX22" s="86" t="s">
        <v>1001</v>
      </c>
      <c r="BY22" s="515" t="s">
        <v>1002</v>
      </c>
      <c r="BZ22" s="516" t="s">
        <v>1002</v>
      </c>
      <c r="CA22"/>
      <c r="CB22" s="517" t="s">
        <v>1003</v>
      </c>
      <c r="CC22" s="518" t="s">
        <v>1003</v>
      </c>
    </row>
    <row r="23" spans="2:81" s="42" customFormat="1" ht="15" x14ac:dyDescent="0.2">
      <c r="B23" s="507" t="str">
        <f t="shared" si="3"/>
        <v>TMS</v>
      </c>
      <c r="C23" s="63" t="s">
        <v>159</v>
      </c>
      <c r="D23" s="59" t="s">
        <v>160</v>
      </c>
      <c r="E23" s="108" t="str">
        <f>IFERROR(INDEX('[1]PCD List'!$AU$3:$BK$48,MATCH('DPW2'!$G23,'[1]PCD List'!$AT$3:$AT$48,0),MATCH('DPW2'!$B23,'[1]PCD List'!$AU$2:$BK$2,0)),"")</f>
        <v>Y</v>
      </c>
      <c r="F23" s="416" t="s">
        <v>161</v>
      </c>
      <c r="G23" s="416" t="s">
        <v>176</v>
      </c>
      <c r="H23" s="63" t="s">
        <v>898</v>
      </c>
      <c r="I23" s="63">
        <v>3</v>
      </c>
      <c r="J23" s="696">
        <v>3.2256799943858296E-5</v>
      </c>
      <c r="K23" s="38"/>
      <c r="L23" s="490"/>
      <c r="M23" s="706">
        <f xml:space="preserve"> 'DPW1'!L23* $J23</f>
        <v>0</v>
      </c>
      <c r="N23" s="706">
        <f xml:space="preserve"> 'DPW1'!M23* $J23</f>
        <v>0.73084231632799745</v>
      </c>
      <c r="O23" s="706">
        <f xml:space="preserve"> 'DPW1'!N23* $J23</f>
        <v>1.4617168894559387</v>
      </c>
      <c r="P23" s="706">
        <f xml:space="preserve"> 'DPW1'!O23* $J23</f>
        <v>2.1925269489839923</v>
      </c>
      <c r="Q23" s="706">
        <f xml:space="preserve"> 'DPW1'!P23* $J23</f>
        <v>2.9234015221119334</v>
      </c>
      <c r="R23" s="706">
        <f xml:space="preserve"> 'DPW1'!Q23* $J23</f>
        <v>3.6542438384399309</v>
      </c>
      <c r="S23" s="163"/>
      <c r="T23" s="163"/>
      <c r="U23" s="163"/>
      <c r="V23" s="163"/>
      <c r="W23" s="163"/>
      <c r="X23" s="508">
        <f t="shared" si="6"/>
        <v>3.6542438384399309</v>
      </c>
      <c r="Y23" s="185">
        <f t="shared" si="0"/>
        <v>0</v>
      </c>
      <c r="AA23" s="714">
        <v>0</v>
      </c>
      <c r="AB23" s="715">
        <v>0</v>
      </c>
      <c r="AC23" s="715">
        <v>1.7105020265717135</v>
      </c>
      <c r="AD23" s="715">
        <v>3.4210020912698664</v>
      </c>
      <c r="AE23" s="715">
        <v>5.1315052442784266</v>
      </c>
      <c r="AF23" s="715">
        <v>6.8420075961906077</v>
      </c>
      <c r="AG23" s="715">
        <v>8.552515072976357</v>
      </c>
      <c r="AH23" s="715">
        <v>8.552515072976357</v>
      </c>
      <c r="AI23" s="715">
        <v>8.552515072976357</v>
      </c>
      <c r="AJ23" s="715">
        <v>8.552515072976357</v>
      </c>
      <c r="AK23" s="715">
        <v>8.552515072976357</v>
      </c>
      <c r="AL23" s="716">
        <v>8.552515072976357</v>
      </c>
      <c r="AM23" s="508">
        <f t="shared" si="7"/>
        <v>8.552515072976357</v>
      </c>
      <c r="AN23" s="185">
        <f t="shared" si="1"/>
        <v>8.552515072976357</v>
      </c>
      <c r="AP23" s="509">
        <f t="shared" si="2"/>
        <v>2.3404336029824422</v>
      </c>
      <c r="AQ23" s="510" t="str">
        <f t="shared" si="2"/>
        <v/>
      </c>
      <c r="AS23" s="389" t="s">
        <v>1004</v>
      </c>
      <c r="AV23" s="520" t="s">
        <v>1005</v>
      </c>
      <c r="AW23" s="51"/>
      <c r="AX23" s="512" t="s">
        <v>1006</v>
      </c>
      <c r="AY23" s="164" t="s">
        <v>1006</v>
      </c>
      <c r="AZ23" s="164" t="s">
        <v>1006</v>
      </c>
      <c r="BA23" s="164" t="s">
        <v>1006</v>
      </c>
      <c r="BB23" s="164" t="s">
        <v>1006</v>
      </c>
      <c r="BC23" s="164" t="s">
        <v>1006</v>
      </c>
      <c r="BD23" s="164" t="s">
        <v>1006</v>
      </c>
      <c r="BE23" s="164" t="s">
        <v>1006</v>
      </c>
      <c r="BF23" s="164" t="s">
        <v>1006</v>
      </c>
      <c r="BG23" s="164" t="s">
        <v>1006</v>
      </c>
      <c r="BH23" s="164" t="s">
        <v>1006</v>
      </c>
      <c r="BI23" s="164" t="s">
        <v>1006</v>
      </c>
      <c r="BJ23" s="513" t="s">
        <v>1007</v>
      </c>
      <c r="BK23" s="151" t="s">
        <v>1007</v>
      </c>
      <c r="BL23"/>
      <c r="BM23" s="514" t="s">
        <v>1008</v>
      </c>
      <c r="BN23" s="85" t="s">
        <v>1008</v>
      </c>
      <c r="BO23" s="85" t="s">
        <v>1008</v>
      </c>
      <c r="BP23" s="85" t="s">
        <v>1008</v>
      </c>
      <c r="BQ23" s="85" t="s">
        <v>1008</v>
      </c>
      <c r="BR23" s="85" t="s">
        <v>1008</v>
      </c>
      <c r="BS23" s="85" t="s">
        <v>1008</v>
      </c>
      <c r="BT23" s="85" t="s">
        <v>1008</v>
      </c>
      <c r="BU23" s="85" t="s">
        <v>1008</v>
      </c>
      <c r="BV23" s="85" t="s">
        <v>1008</v>
      </c>
      <c r="BW23" s="85" t="s">
        <v>1008</v>
      </c>
      <c r="BX23" s="86" t="s">
        <v>1008</v>
      </c>
      <c r="BY23" s="515" t="s">
        <v>1009</v>
      </c>
      <c r="BZ23" s="516" t="s">
        <v>1009</v>
      </c>
      <c r="CA23"/>
      <c r="CB23" s="517" t="s">
        <v>1010</v>
      </c>
      <c r="CC23" s="518" t="s">
        <v>1010</v>
      </c>
    </row>
    <row r="24" spans="2:81" s="42" customFormat="1" ht="15" x14ac:dyDescent="0.2">
      <c r="B24" s="507" t="str">
        <f t="shared" si="3"/>
        <v>TMS</v>
      </c>
      <c r="C24" s="63" t="s">
        <v>159</v>
      </c>
      <c r="D24" s="521" t="s">
        <v>160</v>
      </c>
      <c r="E24" s="108" t="str">
        <f>IFERROR(INDEX('[1]PCD List'!$AU$3:$BK$48,MATCH('DPW2'!$G24,'[1]PCD List'!$AT$3:$AT$48,0),MATCH('DPW2'!$B24,'[1]PCD List'!$AU$2:$BK$2,0)),"")</f>
        <v>Y</v>
      </c>
      <c r="F24" s="416" t="s">
        <v>161</v>
      </c>
      <c r="G24" s="416" t="s">
        <v>183</v>
      </c>
      <c r="H24" s="63" t="s">
        <v>898</v>
      </c>
      <c r="I24" s="63">
        <v>3</v>
      </c>
      <c r="J24" s="696">
        <v>3.5777254701807202E-3</v>
      </c>
      <c r="K24" s="38"/>
      <c r="L24" s="490"/>
      <c r="M24" s="706">
        <f xml:space="preserve"> 'DPW1'!L24* $J24</f>
        <v>0</v>
      </c>
      <c r="N24" s="706">
        <f xml:space="preserve"> 'DPW1'!M24* $J24</f>
        <v>3.1305097864081302</v>
      </c>
      <c r="O24" s="706">
        <f xml:space="preserve"> 'DPW1'!N24* $J24</f>
        <v>6.2610195728162603</v>
      </c>
      <c r="P24" s="706">
        <f xml:space="preserve"> 'DPW1'!O24* $J24</f>
        <v>9.3915293592243909</v>
      </c>
      <c r="Q24" s="706">
        <f xml:space="preserve"> 'DPW1'!P24* $J24</f>
        <v>12.522039145632521</v>
      </c>
      <c r="R24" s="706">
        <f xml:space="preserve"> 'DPW1'!Q24* $J24</f>
        <v>15.65254893204065</v>
      </c>
      <c r="S24" s="163"/>
      <c r="T24" s="163"/>
      <c r="U24" s="163"/>
      <c r="V24" s="163"/>
      <c r="W24" s="163"/>
      <c r="X24" s="508">
        <f t="shared" si="6"/>
        <v>15.65254893204065</v>
      </c>
      <c r="Y24" s="185">
        <f t="shared" si="0"/>
        <v>0</v>
      </c>
      <c r="AA24" s="714">
        <v>0</v>
      </c>
      <c r="AB24" s="715">
        <v>0</v>
      </c>
      <c r="AC24" s="715">
        <v>2.9916406238973994</v>
      </c>
      <c r="AD24" s="715">
        <v>5.983274581671556</v>
      </c>
      <c r="AE24" s="715">
        <v>8.9749106993015833</v>
      </c>
      <c r="AF24" s="715">
        <v>11.966545366743704</v>
      </c>
      <c r="AG24" s="715">
        <v>14.958179647312798</v>
      </c>
      <c r="AH24" s="715">
        <v>14.958179647312798</v>
      </c>
      <c r="AI24" s="715">
        <v>14.958179647312798</v>
      </c>
      <c r="AJ24" s="715">
        <v>14.958179647312798</v>
      </c>
      <c r="AK24" s="715">
        <v>14.958179647312798</v>
      </c>
      <c r="AL24" s="716">
        <v>14.958179647312798</v>
      </c>
      <c r="AM24" s="508">
        <f t="shared" si="7"/>
        <v>14.958179647312798</v>
      </c>
      <c r="AN24" s="185">
        <f t="shared" si="1"/>
        <v>14.958179647312798</v>
      </c>
      <c r="AP24" s="509">
        <f t="shared" si="2"/>
        <v>0.95563858079967512</v>
      </c>
      <c r="AQ24" s="510" t="str">
        <f t="shared" si="2"/>
        <v/>
      </c>
      <c r="AS24" s="389" t="s">
        <v>1011</v>
      </c>
      <c r="AV24" s="520" t="s">
        <v>1012</v>
      </c>
      <c r="AW24" s="51"/>
      <c r="AX24" s="512" t="s">
        <v>1013</v>
      </c>
      <c r="AY24" s="164" t="s">
        <v>1013</v>
      </c>
      <c r="AZ24" s="164" t="s">
        <v>1013</v>
      </c>
      <c r="BA24" s="164" t="s">
        <v>1013</v>
      </c>
      <c r="BB24" s="164" t="s">
        <v>1013</v>
      </c>
      <c r="BC24" s="164" t="s">
        <v>1013</v>
      </c>
      <c r="BD24" s="164" t="s">
        <v>1013</v>
      </c>
      <c r="BE24" s="164" t="s">
        <v>1013</v>
      </c>
      <c r="BF24" s="164" t="s">
        <v>1013</v>
      </c>
      <c r="BG24" s="164" t="s">
        <v>1013</v>
      </c>
      <c r="BH24" s="164" t="s">
        <v>1013</v>
      </c>
      <c r="BI24" s="164" t="s">
        <v>1013</v>
      </c>
      <c r="BJ24" s="513" t="s">
        <v>1014</v>
      </c>
      <c r="BK24" s="151" t="s">
        <v>1014</v>
      </c>
      <c r="BL24"/>
      <c r="BM24" s="514" t="s">
        <v>1015</v>
      </c>
      <c r="BN24" s="85" t="s">
        <v>1015</v>
      </c>
      <c r="BO24" s="85" t="s">
        <v>1015</v>
      </c>
      <c r="BP24" s="85" t="s">
        <v>1015</v>
      </c>
      <c r="BQ24" s="85" t="s">
        <v>1015</v>
      </c>
      <c r="BR24" s="85" t="s">
        <v>1015</v>
      </c>
      <c r="BS24" s="85" t="s">
        <v>1015</v>
      </c>
      <c r="BT24" s="85" t="s">
        <v>1015</v>
      </c>
      <c r="BU24" s="85" t="s">
        <v>1015</v>
      </c>
      <c r="BV24" s="85" t="s">
        <v>1015</v>
      </c>
      <c r="BW24" s="85" t="s">
        <v>1015</v>
      </c>
      <c r="BX24" s="86" t="s">
        <v>1015</v>
      </c>
      <c r="BY24" s="515" t="s">
        <v>1016</v>
      </c>
      <c r="BZ24" s="516" t="s">
        <v>1016</v>
      </c>
      <c r="CA24"/>
      <c r="CB24" s="517" t="s">
        <v>1017</v>
      </c>
      <c r="CC24" s="518" t="s">
        <v>1017</v>
      </c>
    </row>
    <row r="25" spans="2:81" s="42" customFormat="1" ht="15" x14ac:dyDescent="0.2">
      <c r="B25" s="507" t="str">
        <f t="shared" si="3"/>
        <v>TMS</v>
      </c>
      <c r="C25" s="63" t="s">
        <v>159</v>
      </c>
      <c r="D25" s="521" t="s">
        <v>160</v>
      </c>
      <c r="E25" s="108" t="str">
        <f>IFERROR(INDEX('[1]PCD List'!$AU$3:$BK$48,MATCH('DPW2'!$G25,'[1]PCD List'!$AT$3:$AT$48,0),MATCH('DPW2'!$B25,'[1]PCD List'!$AU$2:$BK$2,0)),"")</f>
        <v>Y</v>
      </c>
      <c r="F25" s="416" t="s">
        <v>161</v>
      </c>
      <c r="G25" s="416" t="s">
        <v>190</v>
      </c>
      <c r="H25" s="63" t="s">
        <v>898</v>
      </c>
      <c r="I25" s="63">
        <v>3</v>
      </c>
      <c r="J25" s="696">
        <v>5.834973754949911E-4</v>
      </c>
      <c r="K25" s="38"/>
      <c r="L25" s="490"/>
      <c r="M25" s="706">
        <f xml:space="preserve"> 'DPW1'!L25* $J25</f>
        <v>0</v>
      </c>
      <c r="N25" s="706">
        <f xml:space="preserve"> 'DPW1'!M25* $J25</f>
        <v>5.942337272040989</v>
      </c>
      <c r="O25" s="706">
        <f xml:space="preserve"> 'DPW1'!N25* $J25</f>
        <v>11.884674544081978</v>
      </c>
      <c r="P25" s="706">
        <f xml:space="preserve"> 'DPW1'!O25* $J25</f>
        <v>17.827011816122969</v>
      </c>
      <c r="Q25" s="706">
        <f xml:space="preserve"> 'DPW1'!P25* $J25</f>
        <v>23.769349088163956</v>
      </c>
      <c r="R25" s="706">
        <f xml:space="preserve"> 'DPW1'!Q25* $J25</f>
        <v>29.711686360204947</v>
      </c>
      <c r="S25" s="163"/>
      <c r="T25" s="163"/>
      <c r="U25" s="163"/>
      <c r="V25" s="163"/>
      <c r="W25" s="163"/>
      <c r="X25" s="508">
        <f t="shared" si="6"/>
        <v>29.711686360204947</v>
      </c>
      <c r="Y25" s="185">
        <f t="shared" si="0"/>
        <v>0</v>
      </c>
      <c r="AA25" s="714">
        <v>0</v>
      </c>
      <c r="AB25" s="715">
        <v>0</v>
      </c>
      <c r="AC25" s="715">
        <v>6.0342977317191853</v>
      </c>
      <c r="AD25" s="715">
        <v>12.068586193452697</v>
      </c>
      <c r="AE25" s="715">
        <v>18.102873809409687</v>
      </c>
      <c r="AF25" s="715">
        <v>24.137161811893225</v>
      </c>
      <c r="AG25" s="715">
        <v>30.171452370472714</v>
      </c>
      <c r="AH25" s="715">
        <v>30.171452370472714</v>
      </c>
      <c r="AI25" s="715">
        <v>30.171452370472714</v>
      </c>
      <c r="AJ25" s="715">
        <v>30.171452370472714</v>
      </c>
      <c r="AK25" s="715">
        <v>30.171452370472714</v>
      </c>
      <c r="AL25" s="716">
        <v>30.171452370472714</v>
      </c>
      <c r="AM25" s="508">
        <f t="shared" si="7"/>
        <v>30.171452370472714</v>
      </c>
      <c r="AN25" s="185">
        <f t="shared" si="1"/>
        <v>30.171452370472714</v>
      </c>
      <c r="AP25" s="509">
        <f t="shared" si="2"/>
        <v>1.0154742482366657</v>
      </c>
      <c r="AQ25" s="510" t="str">
        <f t="shared" si="2"/>
        <v/>
      </c>
      <c r="AS25" s="389" t="s">
        <v>1018</v>
      </c>
      <c r="AV25" s="520" t="s">
        <v>1019</v>
      </c>
      <c r="AW25" s="51"/>
      <c r="AX25" s="512" t="s">
        <v>1020</v>
      </c>
      <c r="AY25" s="164" t="s">
        <v>1020</v>
      </c>
      <c r="AZ25" s="164" t="s">
        <v>1020</v>
      </c>
      <c r="BA25" s="164" t="s">
        <v>1020</v>
      </c>
      <c r="BB25" s="164" t="s">
        <v>1020</v>
      </c>
      <c r="BC25" s="164" t="s">
        <v>1020</v>
      </c>
      <c r="BD25" s="164" t="s">
        <v>1020</v>
      </c>
      <c r="BE25" s="164" t="s">
        <v>1020</v>
      </c>
      <c r="BF25" s="164" t="s">
        <v>1020</v>
      </c>
      <c r="BG25" s="164" t="s">
        <v>1020</v>
      </c>
      <c r="BH25" s="164" t="s">
        <v>1020</v>
      </c>
      <c r="BI25" s="164" t="s">
        <v>1020</v>
      </c>
      <c r="BJ25" s="513" t="s">
        <v>1021</v>
      </c>
      <c r="BK25" s="151" t="s">
        <v>1021</v>
      </c>
      <c r="BL25"/>
      <c r="BM25" s="514" t="s">
        <v>1022</v>
      </c>
      <c r="BN25" s="85" t="s">
        <v>1022</v>
      </c>
      <c r="BO25" s="85" t="s">
        <v>1022</v>
      </c>
      <c r="BP25" s="85" t="s">
        <v>1022</v>
      </c>
      <c r="BQ25" s="85" t="s">
        <v>1022</v>
      </c>
      <c r="BR25" s="85" t="s">
        <v>1022</v>
      </c>
      <c r="BS25" s="85" t="s">
        <v>1022</v>
      </c>
      <c r="BT25" s="85" t="s">
        <v>1022</v>
      </c>
      <c r="BU25" s="85" t="s">
        <v>1022</v>
      </c>
      <c r="BV25" s="85" t="s">
        <v>1022</v>
      </c>
      <c r="BW25" s="85" t="s">
        <v>1022</v>
      </c>
      <c r="BX25" s="86" t="s">
        <v>1022</v>
      </c>
      <c r="BY25" s="515" t="s">
        <v>1023</v>
      </c>
      <c r="BZ25" s="516" t="s">
        <v>1023</v>
      </c>
      <c r="CA25"/>
      <c r="CB25" s="517" t="s">
        <v>1024</v>
      </c>
      <c r="CC25" s="518" t="s">
        <v>1024</v>
      </c>
    </row>
    <row r="26" spans="2:81" s="42" customFormat="1" ht="15" x14ac:dyDescent="0.2">
      <c r="B26" s="507" t="str">
        <f t="shared" si="3"/>
        <v>TMS</v>
      </c>
      <c r="C26" s="63" t="s">
        <v>159</v>
      </c>
      <c r="D26" s="59" t="s">
        <v>160</v>
      </c>
      <c r="E26" s="108" t="str">
        <f>IFERROR(INDEX('[1]PCD List'!$AU$3:$BK$48,MATCH('DPW2'!$G26,'[1]PCD List'!$AT$3:$AT$48,0),MATCH('DPW2'!$B26,'[1]PCD List'!$AU$2:$BK$2,0)),"")</f>
        <v>Y</v>
      </c>
      <c r="F26" s="416" t="s">
        <v>161</v>
      </c>
      <c r="G26" s="416" t="s">
        <v>197</v>
      </c>
      <c r="H26" s="63" t="s">
        <v>898</v>
      </c>
      <c r="I26" s="63">
        <v>3</v>
      </c>
      <c r="J26" s="696">
        <v>1.2131E-4</v>
      </c>
      <c r="K26" s="38"/>
      <c r="L26" s="490"/>
      <c r="M26" s="706">
        <f xml:space="preserve"> 'DPW1'!L26* $J26</f>
        <v>0</v>
      </c>
      <c r="N26" s="706">
        <f xml:space="preserve"> 'DPW1'!M26* $J26</f>
        <v>18.409399050000001</v>
      </c>
      <c r="O26" s="706">
        <f xml:space="preserve"> 'DPW1'!N26* $J26</f>
        <v>36.818919409999999</v>
      </c>
      <c r="P26" s="706">
        <f xml:space="preserve"> 'DPW1'!O26* $J26</f>
        <v>55.228318460000004</v>
      </c>
      <c r="Q26" s="706">
        <f xml:space="preserve"> 'DPW1'!P26* $J26</f>
        <v>73.637717510000002</v>
      </c>
      <c r="R26" s="706">
        <f xml:space="preserve"> 'DPW1'!Q26* $J26</f>
        <v>92.047116560000006</v>
      </c>
      <c r="S26" s="163"/>
      <c r="T26" s="163"/>
      <c r="U26" s="163"/>
      <c r="V26" s="163"/>
      <c r="W26" s="163"/>
      <c r="X26" s="508">
        <f t="shared" si="6"/>
        <v>92.047116560000006</v>
      </c>
      <c r="Y26" s="185">
        <f t="shared" si="0"/>
        <v>0</v>
      </c>
      <c r="AA26" s="714">
        <v>0</v>
      </c>
      <c r="AB26" s="715">
        <v>0</v>
      </c>
      <c r="AC26" s="715">
        <v>25.020328089881698</v>
      </c>
      <c r="AD26" s="715">
        <v>50.04064399472523</v>
      </c>
      <c r="AE26" s="715">
        <v>75.060962988136581</v>
      </c>
      <c r="AF26" s="715">
        <v>100.08128416472242</v>
      </c>
      <c r="AG26" s="715">
        <v>125.10161142060036</v>
      </c>
      <c r="AH26" s="715">
        <v>125.10161142060036</v>
      </c>
      <c r="AI26" s="715">
        <v>125.10161142060036</v>
      </c>
      <c r="AJ26" s="715">
        <v>125.10161142060036</v>
      </c>
      <c r="AK26" s="715">
        <v>125.10161142060036</v>
      </c>
      <c r="AL26" s="716">
        <v>125.10161142060036</v>
      </c>
      <c r="AM26" s="508">
        <f t="shared" si="7"/>
        <v>125.10161142060036</v>
      </c>
      <c r="AN26" s="185">
        <f t="shared" si="1"/>
        <v>125.10161142060036</v>
      </c>
      <c r="AP26" s="509">
        <f t="shared" si="2"/>
        <v>1.3591040773021295</v>
      </c>
      <c r="AQ26" s="510" t="str">
        <f t="shared" si="2"/>
        <v/>
      </c>
      <c r="AS26" s="389" t="s">
        <v>1025</v>
      </c>
      <c r="AV26" s="520" t="s">
        <v>1026</v>
      </c>
      <c r="AW26" s="51"/>
      <c r="AX26" s="512" t="s">
        <v>1027</v>
      </c>
      <c r="AY26" s="164" t="s">
        <v>1027</v>
      </c>
      <c r="AZ26" s="164" t="s">
        <v>1027</v>
      </c>
      <c r="BA26" s="164" t="s">
        <v>1027</v>
      </c>
      <c r="BB26" s="164" t="s">
        <v>1027</v>
      </c>
      <c r="BC26" s="164" t="s">
        <v>1027</v>
      </c>
      <c r="BD26" s="164" t="s">
        <v>1027</v>
      </c>
      <c r="BE26" s="164" t="s">
        <v>1027</v>
      </c>
      <c r="BF26" s="164" t="s">
        <v>1027</v>
      </c>
      <c r="BG26" s="164" t="s">
        <v>1027</v>
      </c>
      <c r="BH26" s="164" t="s">
        <v>1027</v>
      </c>
      <c r="BI26" s="164" t="s">
        <v>1027</v>
      </c>
      <c r="BJ26" s="513" t="s">
        <v>1028</v>
      </c>
      <c r="BK26" s="151" t="s">
        <v>1028</v>
      </c>
      <c r="BL26"/>
      <c r="BM26" s="514" t="s">
        <v>1029</v>
      </c>
      <c r="BN26" s="85" t="s">
        <v>1029</v>
      </c>
      <c r="BO26" s="85" t="s">
        <v>1029</v>
      </c>
      <c r="BP26" s="85" t="s">
        <v>1029</v>
      </c>
      <c r="BQ26" s="85" t="s">
        <v>1029</v>
      </c>
      <c r="BR26" s="85" t="s">
        <v>1029</v>
      </c>
      <c r="BS26" s="85" t="s">
        <v>1029</v>
      </c>
      <c r="BT26" s="85" t="s">
        <v>1029</v>
      </c>
      <c r="BU26" s="85" t="s">
        <v>1029</v>
      </c>
      <c r="BV26" s="85" t="s">
        <v>1029</v>
      </c>
      <c r="BW26" s="85" t="s">
        <v>1029</v>
      </c>
      <c r="BX26" s="86" t="s">
        <v>1029</v>
      </c>
      <c r="BY26" s="515" t="s">
        <v>1030</v>
      </c>
      <c r="BZ26" s="516" t="s">
        <v>1030</v>
      </c>
      <c r="CA26"/>
      <c r="CB26" s="517" t="s">
        <v>1031</v>
      </c>
      <c r="CC26" s="518" t="s">
        <v>1031</v>
      </c>
    </row>
    <row r="27" spans="2:81" s="42" customFormat="1" ht="15" x14ac:dyDescent="0.2">
      <c r="B27" s="507" t="str">
        <f t="shared" si="3"/>
        <v>TMS</v>
      </c>
      <c r="C27" s="63" t="s">
        <v>159</v>
      </c>
      <c r="D27" s="59" t="s">
        <v>160</v>
      </c>
      <c r="E27" s="108" t="str">
        <f>IFERROR(INDEX('[1]PCD List'!$AU$3:$BK$48,MATCH('DPW2'!$G27,'[1]PCD List'!$AT$3:$AT$48,0),MATCH('DPW2'!$B27,'[1]PCD List'!$AU$2:$BK$2,0)),"")</f>
        <v>Y</v>
      </c>
      <c r="F27" s="416" t="s">
        <v>161</v>
      </c>
      <c r="G27" s="416" t="s">
        <v>204</v>
      </c>
      <c r="H27" s="63" t="s">
        <v>898</v>
      </c>
      <c r="I27" s="63">
        <v>3</v>
      </c>
      <c r="J27" s="696">
        <v>4.9836226938413999E-5</v>
      </c>
      <c r="K27" s="38"/>
      <c r="L27" s="710">
        <f xml:space="preserve"> ( SUM('DPW1'!K21:K25)) * $J27</f>
        <v>0</v>
      </c>
      <c r="M27" s="706">
        <f xml:space="preserve"> ( SUM('DPW1'!L21:L25)) * $J27</f>
        <v>0</v>
      </c>
      <c r="N27" s="706">
        <f xml:space="preserve"> ( SUM('DPW1'!M21:M25)) * $J27</f>
        <v>11.593401472683249</v>
      </c>
      <c r="O27" s="706">
        <f xml:space="preserve"> ( SUM('DPW1'!N21:N25)) * $J27</f>
        <v>23.186902617820373</v>
      </c>
      <c r="P27" s="706">
        <f xml:space="preserve"> ( SUM('DPW1'!O21:O25)) * $J27</f>
        <v>34.780254254276684</v>
      </c>
      <c r="Q27" s="706">
        <f xml:space="preserve"> ( SUM('DPW1'!P21:P25)) * $J27</f>
        <v>46.37375539941381</v>
      </c>
      <c r="R27" s="706">
        <f xml:space="preserve"> ( SUM('DPW1'!Q21:Q25)) * $J27</f>
        <v>57.967156872097057</v>
      </c>
      <c r="S27" s="163"/>
      <c r="T27" s="163"/>
      <c r="U27" s="163"/>
      <c r="V27" s="163"/>
      <c r="W27" s="163"/>
      <c r="X27" s="508">
        <f t="shared" si="6"/>
        <v>57.967156872097057</v>
      </c>
      <c r="Y27" s="185">
        <f t="shared" si="0"/>
        <v>0</v>
      </c>
      <c r="AA27" s="714">
        <v>0</v>
      </c>
      <c r="AB27" s="715">
        <v>0</v>
      </c>
      <c r="AC27" s="715">
        <v>6.3574558227096949</v>
      </c>
      <c r="AD27" s="715">
        <v>8.8651785873526148</v>
      </c>
      <c r="AE27" s="715">
        <v>11.772259270756509</v>
      </c>
      <c r="AF27" s="715">
        <v>15.045373657930247</v>
      </c>
      <c r="AG27" s="715">
        <v>18.704309485217163</v>
      </c>
      <c r="AH27" s="715">
        <v>18.704309485217163</v>
      </c>
      <c r="AI27" s="715">
        <v>18.704309485217163</v>
      </c>
      <c r="AJ27" s="715">
        <v>18.704309485217163</v>
      </c>
      <c r="AK27" s="715">
        <v>18.704309485217163</v>
      </c>
      <c r="AL27" s="716">
        <v>18.704309485217163</v>
      </c>
      <c r="AM27" s="508">
        <f t="shared" si="7"/>
        <v>18.704309485217163</v>
      </c>
      <c r="AN27" s="185">
        <f t="shared" si="1"/>
        <v>18.704309485217163</v>
      </c>
      <c r="AP27" s="509">
        <f t="shared" si="2"/>
        <v>0.32267081041231171</v>
      </c>
      <c r="AQ27" s="510" t="str">
        <f t="shared" si="2"/>
        <v/>
      </c>
      <c r="AS27" s="389" t="s">
        <v>1032</v>
      </c>
      <c r="AV27" s="520" t="s">
        <v>1033</v>
      </c>
      <c r="AW27" s="51"/>
      <c r="AX27" s="512" t="s">
        <v>1034</v>
      </c>
      <c r="AY27" s="164" t="s">
        <v>1034</v>
      </c>
      <c r="AZ27" s="164" t="s">
        <v>1034</v>
      </c>
      <c r="BA27" s="164" t="s">
        <v>1034</v>
      </c>
      <c r="BB27" s="164" t="s">
        <v>1034</v>
      </c>
      <c r="BC27" s="164" t="s">
        <v>1034</v>
      </c>
      <c r="BD27" s="164" t="s">
        <v>1034</v>
      </c>
      <c r="BE27" s="164" t="s">
        <v>1034</v>
      </c>
      <c r="BF27" s="164" t="s">
        <v>1034</v>
      </c>
      <c r="BG27" s="164" t="s">
        <v>1034</v>
      </c>
      <c r="BH27" s="164" t="s">
        <v>1034</v>
      </c>
      <c r="BI27" s="164" t="s">
        <v>1034</v>
      </c>
      <c r="BJ27" s="513" t="s">
        <v>1035</v>
      </c>
      <c r="BK27" s="151" t="s">
        <v>1035</v>
      </c>
      <c r="BL27"/>
      <c r="BM27" s="514" t="s">
        <v>1036</v>
      </c>
      <c r="BN27" s="85" t="s">
        <v>1036</v>
      </c>
      <c r="BO27" s="85" t="s">
        <v>1036</v>
      </c>
      <c r="BP27" s="85" t="s">
        <v>1036</v>
      </c>
      <c r="BQ27" s="85" t="s">
        <v>1036</v>
      </c>
      <c r="BR27" s="85" t="s">
        <v>1036</v>
      </c>
      <c r="BS27" s="85" t="s">
        <v>1036</v>
      </c>
      <c r="BT27" s="85" t="s">
        <v>1036</v>
      </c>
      <c r="BU27" s="85" t="s">
        <v>1036</v>
      </c>
      <c r="BV27" s="85" t="s">
        <v>1036</v>
      </c>
      <c r="BW27" s="85" t="s">
        <v>1036</v>
      </c>
      <c r="BX27" s="86" t="s">
        <v>1036</v>
      </c>
      <c r="BY27" s="515" t="s">
        <v>1037</v>
      </c>
      <c r="BZ27" s="516" t="s">
        <v>1037</v>
      </c>
      <c r="CA27"/>
      <c r="CB27" s="517" t="s">
        <v>1038</v>
      </c>
      <c r="CC27" s="518" t="s">
        <v>1038</v>
      </c>
    </row>
    <row r="28" spans="2:81" s="42" customFormat="1" ht="15" x14ac:dyDescent="0.2">
      <c r="B28" s="507" t="str">
        <f t="shared" si="3"/>
        <v>TMS</v>
      </c>
      <c r="C28" s="63" t="s">
        <v>159</v>
      </c>
      <c r="D28" s="63" t="s">
        <v>211</v>
      </c>
      <c r="E28" s="108" t="str">
        <f>IFERROR(INDEX('[1]PCD List'!$AU$3:$BK$48,MATCH('DPW2'!$G28,'[1]PCD List'!$AT$3:$AT$48,0),MATCH('DPW2'!$B28,'[1]PCD List'!$AU$2:$BK$2,0)),"")</f>
        <v>Y</v>
      </c>
      <c r="F28" s="61" t="s">
        <v>212</v>
      </c>
      <c r="G28" s="61" t="s">
        <v>213</v>
      </c>
      <c r="H28" s="63" t="s">
        <v>898</v>
      </c>
      <c r="I28" s="522">
        <v>3</v>
      </c>
      <c r="J28" s="519"/>
      <c r="K28" s="38"/>
      <c r="L28" s="490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508">
        <f t="shared" si="6"/>
        <v>0</v>
      </c>
      <c r="Y28" s="185">
        <f t="shared" si="0"/>
        <v>0</v>
      </c>
      <c r="AA28" s="722">
        <v>0</v>
      </c>
      <c r="AB28" s="723">
        <v>0</v>
      </c>
      <c r="AC28" s="723">
        <v>0</v>
      </c>
      <c r="AD28" s="723">
        <v>0</v>
      </c>
      <c r="AE28" s="723">
        <v>0</v>
      </c>
      <c r="AF28" s="723">
        <v>0</v>
      </c>
      <c r="AG28" s="723">
        <v>0</v>
      </c>
      <c r="AH28" s="723">
        <v>0</v>
      </c>
      <c r="AI28" s="723">
        <v>0</v>
      </c>
      <c r="AJ28" s="723">
        <v>0</v>
      </c>
      <c r="AK28" s="723">
        <v>0</v>
      </c>
      <c r="AL28" s="724">
        <v>0</v>
      </c>
      <c r="AM28" s="508">
        <f t="shared" si="7"/>
        <v>0</v>
      </c>
      <c r="AN28" s="185">
        <f t="shared" si="1"/>
        <v>0</v>
      </c>
      <c r="AP28" s="509" t="str">
        <f t="shared" si="2"/>
        <v/>
      </c>
      <c r="AQ28" s="510" t="str">
        <f t="shared" si="2"/>
        <v/>
      </c>
      <c r="AS28" s="389" t="s">
        <v>1039</v>
      </c>
      <c r="AV28" s="520" t="s">
        <v>1040</v>
      </c>
      <c r="AW28" s="51"/>
      <c r="AX28" s="512" t="s">
        <v>1041</v>
      </c>
      <c r="AY28" s="164" t="s">
        <v>1041</v>
      </c>
      <c r="AZ28" s="164" t="s">
        <v>1041</v>
      </c>
      <c r="BA28" s="164" t="s">
        <v>1041</v>
      </c>
      <c r="BB28" s="164" t="s">
        <v>1041</v>
      </c>
      <c r="BC28" s="164" t="s">
        <v>1041</v>
      </c>
      <c r="BD28" s="164" t="s">
        <v>1041</v>
      </c>
      <c r="BE28" s="164" t="s">
        <v>1041</v>
      </c>
      <c r="BF28" s="164" t="s">
        <v>1041</v>
      </c>
      <c r="BG28" s="164" t="s">
        <v>1041</v>
      </c>
      <c r="BH28" s="164" t="s">
        <v>1041</v>
      </c>
      <c r="BI28" s="164" t="s">
        <v>1041</v>
      </c>
      <c r="BJ28" s="513" t="s">
        <v>1042</v>
      </c>
      <c r="BK28" s="151" t="s">
        <v>1042</v>
      </c>
      <c r="BL28"/>
      <c r="BM28" s="523" t="s">
        <v>1043</v>
      </c>
      <c r="BN28" s="77" t="s">
        <v>1043</v>
      </c>
      <c r="BO28" s="77" t="s">
        <v>1043</v>
      </c>
      <c r="BP28" s="77" t="s">
        <v>1043</v>
      </c>
      <c r="BQ28" s="77" t="s">
        <v>1043</v>
      </c>
      <c r="BR28" s="77" t="s">
        <v>1043</v>
      </c>
      <c r="BS28" s="77" t="s">
        <v>1043</v>
      </c>
      <c r="BT28" s="77" t="s">
        <v>1043</v>
      </c>
      <c r="BU28" s="77" t="s">
        <v>1043</v>
      </c>
      <c r="BV28" s="77" t="s">
        <v>1043</v>
      </c>
      <c r="BW28" s="77" t="s">
        <v>1043</v>
      </c>
      <c r="BX28" s="78" t="s">
        <v>1043</v>
      </c>
      <c r="BY28" s="515" t="s">
        <v>1044</v>
      </c>
      <c r="BZ28" s="516" t="s">
        <v>1044</v>
      </c>
      <c r="CA28"/>
      <c r="CB28" s="517" t="s">
        <v>1045</v>
      </c>
      <c r="CC28" s="518" t="s">
        <v>1045</v>
      </c>
    </row>
    <row r="29" spans="2:81" ht="15" x14ac:dyDescent="0.2">
      <c r="B29" s="507" t="str">
        <f t="shared" si="3"/>
        <v>TMS</v>
      </c>
      <c r="C29" s="63" t="s">
        <v>159</v>
      </c>
      <c r="D29" s="63" t="s">
        <v>211</v>
      </c>
      <c r="E29" s="108" t="str">
        <f>IFERROR(INDEX('[1]PCD List'!$AU$3:$BK$48,MATCH('DPW2'!$G29,'[1]PCD List'!$AT$3:$AT$48,0),MATCH('DPW2'!$B29,'[1]PCD List'!$AU$2:$BK$2,0)),"")</f>
        <v>Y</v>
      </c>
      <c r="F29" s="61" t="s">
        <v>212</v>
      </c>
      <c r="G29" s="61" t="s">
        <v>221</v>
      </c>
      <c r="H29" s="63" t="s">
        <v>898</v>
      </c>
      <c r="I29" s="522">
        <v>3</v>
      </c>
      <c r="J29" s="489"/>
      <c r="K29" s="38"/>
      <c r="L29" s="490"/>
      <c r="M29" s="163"/>
      <c r="N29" s="706" cm="1">
        <f t="array" ref="N29">INDEX( [1]Calcs_Supply!$AV$5:$AZ$49,MATCH('DPW2'!$B29&amp;'DPW2'!$G29,[1]Calcs_Supply!$B$5:$B275&amp;[1]Calcs_Supply!$E$5:$E$49,0),MATCH('DPW2'!N$7, [1]Calcs_Supply!$AV$3:$AZ$3,0))</f>
        <v>6.9098716331102983</v>
      </c>
      <c r="O29" s="706" cm="1">
        <f t="array" ref="O29">INDEX( [1]Calcs_Supply!$AV$5:$AZ$49,MATCH('DPW2'!$B29&amp;'DPW2'!$G29,[1]Calcs_Supply!$B$5:$B275&amp;[1]Calcs_Supply!$E$5:$E$49,0),MATCH('DPW2'!O$7, [1]Calcs_Supply!$AV$3:$AZ$3,0))</f>
        <v>18.340543106226612</v>
      </c>
      <c r="P29" s="706" cm="1">
        <f t="array" ref="P29">INDEX( [1]Calcs_Supply!$AV$5:$AZ$49,MATCH('DPW2'!$B29&amp;'DPW2'!$G29,[1]Calcs_Supply!$B$5:$B275&amp;[1]Calcs_Supply!$E$5:$E$49,0),MATCH('DPW2'!P$7, [1]Calcs_Supply!$AV$3:$AZ$3,0))</f>
        <v>40.191715824828336</v>
      </c>
      <c r="Q29" s="706" cm="1">
        <f t="array" ref="Q29">INDEX( [1]Calcs_Supply!$AV$5:$AZ$49,MATCH('DPW2'!$B29&amp;'DPW2'!$G29,[1]Calcs_Supply!$B$5:$B275&amp;[1]Calcs_Supply!$E$5:$E$49,0),MATCH('DPW2'!Q$7, [1]Calcs_Supply!$AV$3:$AZ$3,0))</f>
        <v>61.383525213607598</v>
      </c>
      <c r="R29" s="706" cm="1">
        <f t="array" ref="R29">INDEX( [1]Calcs_Supply!$AV$5:$AZ$49,MATCH('DPW2'!$B29&amp;'DPW2'!$G29,[1]Calcs_Supply!$B$5:$B275&amp;[1]Calcs_Supply!$E$5:$E$49,0),MATCH('DPW2'!R$7, [1]Calcs_Supply!$AV$3:$AZ$3,0))</f>
        <v>80.150413929214551</v>
      </c>
      <c r="S29" s="163"/>
      <c r="T29" s="163"/>
      <c r="U29" s="163"/>
      <c r="V29" s="163"/>
      <c r="W29" s="163"/>
      <c r="X29" s="508">
        <f t="shared" si="6"/>
        <v>80.150413929214551</v>
      </c>
      <c r="Y29" s="185">
        <f t="shared" si="0"/>
        <v>0</v>
      </c>
      <c r="Z29" s="42"/>
      <c r="AA29" s="714">
        <v>0</v>
      </c>
      <c r="AB29" s="715">
        <v>0</v>
      </c>
      <c r="AC29" s="715">
        <v>1.3086065992282501</v>
      </c>
      <c r="AD29" s="715">
        <v>9.0063685448078701</v>
      </c>
      <c r="AE29" s="715">
        <v>26.694836485644529</v>
      </c>
      <c r="AF29" s="715">
        <v>45.970202091623079</v>
      </c>
      <c r="AG29" s="715">
        <v>56.645649135300005</v>
      </c>
      <c r="AH29" s="715">
        <v>56.645649135300005</v>
      </c>
      <c r="AI29" s="715">
        <v>56.645649135300005</v>
      </c>
      <c r="AJ29" s="715">
        <v>56.645649135300005</v>
      </c>
      <c r="AK29" s="715">
        <v>56.645649135300005</v>
      </c>
      <c r="AL29" s="716">
        <v>56.645649135300005</v>
      </c>
      <c r="AM29" s="508">
        <f t="shared" si="7"/>
        <v>56.645649135300005</v>
      </c>
      <c r="AN29" s="185">
        <f t="shared" si="1"/>
        <v>56.645649135300005</v>
      </c>
      <c r="AO29" s="42"/>
      <c r="AP29" s="509">
        <f t="shared" si="2"/>
        <v>0.70674181652170931</v>
      </c>
      <c r="AQ29" s="510" t="str">
        <f t="shared" si="2"/>
        <v/>
      </c>
      <c r="AR29" s="42"/>
      <c r="AS29" s="389" t="s">
        <v>1046</v>
      </c>
      <c r="AT29" s="42"/>
      <c r="AU29" s="42"/>
      <c r="AV29" s="511" t="s">
        <v>1047</v>
      </c>
      <c r="AW29" s="51"/>
      <c r="AX29" s="512" t="s">
        <v>1048</v>
      </c>
      <c r="AY29" s="164" t="s">
        <v>1048</v>
      </c>
      <c r="AZ29" s="164" t="s">
        <v>1048</v>
      </c>
      <c r="BA29" s="164" t="s">
        <v>1048</v>
      </c>
      <c r="BB29" s="164" t="s">
        <v>1048</v>
      </c>
      <c r="BC29" s="164" t="s">
        <v>1048</v>
      </c>
      <c r="BD29" s="164" t="s">
        <v>1048</v>
      </c>
      <c r="BE29" s="164" t="s">
        <v>1048</v>
      </c>
      <c r="BF29" s="164" t="s">
        <v>1048</v>
      </c>
      <c r="BG29" s="164" t="s">
        <v>1048</v>
      </c>
      <c r="BH29" s="164" t="s">
        <v>1048</v>
      </c>
      <c r="BI29" s="164" t="s">
        <v>1048</v>
      </c>
      <c r="BJ29" s="513" t="s">
        <v>1049</v>
      </c>
      <c r="BK29" s="151" t="s">
        <v>1049</v>
      </c>
      <c r="BM29" s="514" t="s">
        <v>1050</v>
      </c>
      <c r="BN29" s="85" t="s">
        <v>1050</v>
      </c>
      <c r="BO29" s="85" t="s">
        <v>1050</v>
      </c>
      <c r="BP29" s="85" t="s">
        <v>1050</v>
      </c>
      <c r="BQ29" s="85" t="s">
        <v>1050</v>
      </c>
      <c r="BR29" s="85" t="s">
        <v>1050</v>
      </c>
      <c r="BS29" s="85" t="s">
        <v>1050</v>
      </c>
      <c r="BT29" s="85" t="s">
        <v>1050</v>
      </c>
      <c r="BU29" s="85" t="s">
        <v>1050</v>
      </c>
      <c r="BV29" s="85" t="s">
        <v>1050</v>
      </c>
      <c r="BW29" s="85" t="s">
        <v>1050</v>
      </c>
      <c r="BX29" s="86" t="s">
        <v>1050</v>
      </c>
      <c r="BY29" s="515" t="s">
        <v>1051</v>
      </c>
      <c r="BZ29" s="516" t="s">
        <v>1051</v>
      </c>
      <c r="CB29" s="517" t="s">
        <v>1052</v>
      </c>
      <c r="CC29" s="518" t="s">
        <v>1052</v>
      </c>
    </row>
    <row r="30" spans="2:81" ht="15" x14ac:dyDescent="0.2">
      <c r="B30" s="507" t="str">
        <f t="shared" si="3"/>
        <v>TMS</v>
      </c>
      <c r="C30" s="63" t="s">
        <v>159</v>
      </c>
      <c r="D30" s="63" t="s">
        <v>211</v>
      </c>
      <c r="E30" s="108" t="str">
        <f>IFERROR(INDEX('[1]PCD List'!$AU$3:$BK$48,MATCH('DPW2'!$G30,'[1]PCD List'!$AT$3:$AT$48,0),MATCH('DPW2'!$B30,'[1]PCD List'!$AU$2:$BK$2,0)),"")</f>
        <v>Y</v>
      </c>
      <c r="F30" s="61" t="s">
        <v>212</v>
      </c>
      <c r="G30" s="61" t="s">
        <v>228</v>
      </c>
      <c r="H30" s="63" t="s">
        <v>898</v>
      </c>
      <c r="I30" s="522">
        <v>3</v>
      </c>
      <c r="J30" s="489"/>
      <c r="K30" s="38"/>
      <c r="L30" s="490"/>
      <c r="M30" s="163"/>
      <c r="N30" s="706" cm="1">
        <f t="array" ref="N30">INDEX( [1]Calcs_Supply!$AV$5:$AZ$49,MATCH('DPW2'!$B30&amp;'DPW2'!$G30,[1]Calcs_Supply!$B$5:$B276&amp;[1]Calcs_Supply!$E$5:$E$49,0),MATCH('DPW2'!N$7, [1]Calcs_Supply!$AV$3:$AZ$3,0))</f>
        <v>3.0306483976577256</v>
      </c>
      <c r="O30" s="706" cm="1">
        <f t="array" ref="O30">INDEX( [1]Calcs_Supply!$AV$5:$AZ$49,MATCH('DPW2'!$B30&amp;'DPW2'!$G30,[1]Calcs_Supply!$B$5:$B276&amp;[1]Calcs_Supply!$E$5:$E$49,0),MATCH('DPW2'!O$7, [1]Calcs_Supply!$AV$3:$AZ$3,0))</f>
        <v>6.105036108302814</v>
      </c>
      <c r="P30" s="706" cm="1">
        <f t="array" ref="P30">INDEX( [1]Calcs_Supply!$AV$5:$AZ$49,MATCH('DPW2'!$B30&amp;'DPW2'!$G30,[1]Calcs_Supply!$B$5:$B276&amp;[1]Calcs_Supply!$E$5:$E$49,0),MATCH('DPW2'!P$7, [1]Calcs_Supply!$AV$3:$AZ$3,0))</f>
        <v>9.2251071014013704</v>
      </c>
      <c r="Q30" s="706" cm="1">
        <f t="array" ref="Q30">INDEX( [1]Calcs_Supply!$AV$5:$AZ$49,MATCH('DPW2'!$B30&amp;'DPW2'!$G30,[1]Calcs_Supply!$B$5:$B276&amp;[1]Calcs_Supply!$E$5:$E$49,0),MATCH('DPW2'!Q$7, [1]Calcs_Supply!$AV$3:$AZ$3,0))</f>
        <v>12.389889392220343</v>
      </c>
      <c r="R30" s="706" cm="1">
        <f t="array" ref="R30">INDEX( [1]Calcs_Supply!$AV$5:$AZ$49,MATCH('DPW2'!$B30&amp;'DPW2'!$G30,[1]Calcs_Supply!$B$5:$B276&amp;[1]Calcs_Supply!$E$5:$E$49,0),MATCH('DPW2'!R$7, [1]Calcs_Supply!$AV$3:$AZ$3,0))</f>
        <v>15.601326950225834</v>
      </c>
      <c r="S30" s="163"/>
      <c r="T30" s="163"/>
      <c r="U30" s="163"/>
      <c r="V30" s="163"/>
      <c r="W30" s="163"/>
      <c r="X30" s="508">
        <f t="shared" si="6"/>
        <v>15.601326950225834</v>
      </c>
      <c r="Y30" s="185">
        <f t="shared" si="0"/>
        <v>0</v>
      </c>
      <c r="Z30" s="42"/>
      <c r="AA30" s="714">
        <v>2.2321956292062435</v>
      </c>
      <c r="AB30" s="715">
        <v>4.418536592610895</v>
      </c>
      <c r="AC30" s="715">
        <v>7.2605587354174457</v>
      </c>
      <c r="AD30" s="715">
        <v>10.099100372367547</v>
      </c>
      <c r="AE30" s="715">
        <v>12.932087133143266</v>
      </c>
      <c r="AF30" s="715">
        <v>15.760918656443362</v>
      </c>
      <c r="AG30" s="715">
        <v>18.589750179797342</v>
      </c>
      <c r="AH30" s="715">
        <v>18.589750179797342</v>
      </c>
      <c r="AI30" s="715">
        <v>18.589750179797342</v>
      </c>
      <c r="AJ30" s="715">
        <v>18.589750179797342</v>
      </c>
      <c r="AK30" s="715">
        <v>18.589750179797342</v>
      </c>
      <c r="AL30" s="716">
        <v>18.589750179797342</v>
      </c>
      <c r="AM30" s="508">
        <f t="shared" si="7"/>
        <v>18.589750179797342</v>
      </c>
      <c r="AN30" s="185">
        <f t="shared" si="1"/>
        <v>18.589750179797342</v>
      </c>
      <c r="AO30" s="42"/>
      <c r="AP30" s="509">
        <f t="shared" si="2"/>
        <v>1.1915492982812113</v>
      </c>
      <c r="AQ30" s="510" t="str">
        <f t="shared" si="2"/>
        <v/>
      </c>
      <c r="AR30" s="42"/>
      <c r="AS30" s="389" t="s">
        <v>1053</v>
      </c>
      <c r="AT30" s="42"/>
      <c r="AU30" s="42"/>
      <c r="AV30" s="511" t="s">
        <v>1054</v>
      </c>
      <c r="AW30" s="51"/>
      <c r="AX30" s="512" t="s">
        <v>1055</v>
      </c>
      <c r="AY30" s="164" t="s">
        <v>1055</v>
      </c>
      <c r="AZ30" s="164" t="s">
        <v>1055</v>
      </c>
      <c r="BA30" s="164" t="s">
        <v>1055</v>
      </c>
      <c r="BB30" s="164" t="s">
        <v>1055</v>
      </c>
      <c r="BC30" s="164" t="s">
        <v>1055</v>
      </c>
      <c r="BD30" s="164" t="s">
        <v>1055</v>
      </c>
      <c r="BE30" s="164" t="s">
        <v>1055</v>
      </c>
      <c r="BF30" s="164" t="s">
        <v>1055</v>
      </c>
      <c r="BG30" s="164" t="s">
        <v>1055</v>
      </c>
      <c r="BH30" s="164" t="s">
        <v>1055</v>
      </c>
      <c r="BI30" s="164" t="s">
        <v>1055</v>
      </c>
      <c r="BJ30" s="513" t="s">
        <v>1056</v>
      </c>
      <c r="BK30" s="151" t="s">
        <v>1056</v>
      </c>
      <c r="BM30" s="514" t="s">
        <v>1057</v>
      </c>
      <c r="BN30" s="85" t="s">
        <v>1057</v>
      </c>
      <c r="BO30" s="85" t="s">
        <v>1057</v>
      </c>
      <c r="BP30" s="85" t="s">
        <v>1057</v>
      </c>
      <c r="BQ30" s="85" t="s">
        <v>1057</v>
      </c>
      <c r="BR30" s="85" t="s">
        <v>1057</v>
      </c>
      <c r="BS30" s="85" t="s">
        <v>1057</v>
      </c>
      <c r="BT30" s="85" t="s">
        <v>1057</v>
      </c>
      <c r="BU30" s="85" t="s">
        <v>1057</v>
      </c>
      <c r="BV30" s="85" t="s">
        <v>1057</v>
      </c>
      <c r="BW30" s="85" t="s">
        <v>1057</v>
      </c>
      <c r="BX30" s="86" t="s">
        <v>1057</v>
      </c>
      <c r="BY30" s="515" t="s">
        <v>1058</v>
      </c>
      <c r="BZ30" s="516" t="s">
        <v>1058</v>
      </c>
      <c r="CB30" s="517" t="s">
        <v>1059</v>
      </c>
      <c r="CC30" s="518" t="s">
        <v>1059</v>
      </c>
    </row>
    <row r="31" spans="2:81" ht="15" x14ac:dyDescent="0.2">
      <c r="B31" s="507" t="str">
        <f t="shared" si="3"/>
        <v>TMS</v>
      </c>
      <c r="C31" s="63" t="s">
        <v>159</v>
      </c>
      <c r="D31" s="63" t="s">
        <v>211</v>
      </c>
      <c r="E31" s="108" t="str">
        <f>IFERROR(INDEX('[1]PCD List'!$AU$3:$BK$48,MATCH('DPW2'!$G31,'[1]PCD List'!$AT$3:$AT$48,0),MATCH('DPW2'!$B31,'[1]PCD List'!$AU$2:$BK$2,0)),"")</f>
        <v>Y</v>
      </c>
      <c r="F31" s="61" t="s">
        <v>212</v>
      </c>
      <c r="G31" s="61" t="s">
        <v>235</v>
      </c>
      <c r="H31" s="63" t="s">
        <v>898</v>
      </c>
      <c r="I31" s="522">
        <v>3</v>
      </c>
      <c r="J31" s="489"/>
      <c r="K31" s="38"/>
      <c r="L31" s="490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508">
        <f t="shared" si="6"/>
        <v>0</v>
      </c>
      <c r="Y31" s="185">
        <f t="shared" si="0"/>
        <v>0</v>
      </c>
      <c r="Z31" s="42"/>
      <c r="AA31" s="714">
        <v>0</v>
      </c>
      <c r="AB31" s="715">
        <v>0</v>
      </c>
      <c r="AC31" s="715">
        <v>0</v>
      </c>
      <c r="AD31" s="715">
        <v>0</v>
      </c>
      <c r="AE31" s="715">
        <v>0</v>
      </c>
      <c r="AF31" s="715">
        <v>0</v>
      </c>
      <c r="AG31" s="715">
        <v>0</v>
      </c>
      <c r="AH31" s="715">
        <v>0</v>
      </c>
      <c r="AI31" s="715">
        <v>0</v>
      </c>
      <c r="AJ31" s="715">
        <v>0</v>
      </c>
      <c r="AK31" s="715">
        <v>0</v>
      </c>
      <c r="AL31" s="716">
        <v>0</v>
      </c>
      <c r="AM31" s="508">
        <f t="shared" si="7"/>
        <v>0</v>
      </c>
      <c r="AN31" s="185">
        <f t="shared" si="1"/>
        <v>0</v>
      </c>
      <c r="AO31" s="42"/>
      <c r="AP31" s="509" t="str">
        <f t="shared" si="2"/>
        <v/>
      </c>
      <c r="AQ31" s="510" t="str">
        <f t="shared" si="2"/>
        <v/>
      </c>
      <c r="AR31" s="42"/>
      <c r="AS31" s="389" t="s">
        <v>1060</v>
      </c>
      <c r="AT31" s="42"/>
      <c r="AU31" s="42"/>
      <c r="AV31" s="511" t="s">
        <v>1061</v>
      </c>
      <c r="AW31" s="51"/>
      <c r="AX31" s="512" t="s">
        <v>1062</v>
      </c>
      <c r="AY31" s="164" t="s">
        <v>1062</v>
      </c>
      <c r="AZ31" s="164" t="s">
        <v>1062</v>
      </c>
      <c r="BA31" s="164" t="s">
        <v>1062</v>
      </c>
      <c r="BB31" s="164" t="s">
        <v>1062</v>
      </c>
      <c r="BC31" s="164" t="s">
        <v>1062</v>
      </c>
      <c r="BD31" s="164" t="s">
        <v>1062</v>
      </c>
      <c r="BE31" s="164" t="s">
        <v>1062</v>
      </c>
      <c r="BF31" s="164" t="s">
        <v>1062</v>
      </c>
      <c r="BG31" s="164" t="s">
        <v>1062</v>
      </c>
      <c r="BH31" s="164" t="s">
        <v>1062</v>
      </c>
      <c r="BI31" s="164" t="s">
        <v>1062</v>
      </c>
      <c r="BJ31" s="513" t="s">
        <v>1063</v>
      </c>
      <c r="BK31" s="151" t="s">
        <v>1063</v>
      </c>
      <c r="BM31" s="514" t="s">
        <v>1064</v>
      </c>
      <c r="BN31" s="85" t="s">
        <v>1064</v>
      </c>
      <c r="BO31" s="85" t="s">
        <v>1064</v>
      </c>
      <c r="BP31" s="85" t="s">
        <v>1064</v>
      </c>
      <c r="BQ31" s="85" t="s">
        <v>1064</v>
      </c>
      <c r="BR31" s="85" t="s">
        <v>1064</v>
      </c>
      <c r="BS31" s="85" t="s">
        <v>1064</v>
      </c>
      <c r="BT31" s="85" t="s">
        <v>1064</v>
      </c>
      <c r="BU31" s="85" t="s">
        <v>1064</v>
      </c>
      <c r="BV31" s="85" t="s">
        <v>1064</v>
      </c>
      <c r="BW31" s="85" t="s">
        <v>1064</v>
      </c>
      <c r="BX31" s="86" t="s">
        <v>1064</v>
      </c>
      <c r="BY31" s="515" t="s">
        <v>1065</v>
      </c>
      <c r="BZ31" s="516" t="s">
        <v>1065</v>
      </c>
      <c r="CB31" s="517" t="s">
        <v>1066</v>
      </c>
      <c r="CC31" s="518" t="s">
        <v>1066</v>
      </c>
    </row>
    <row r="32" spans="2:81" ht="15" x14ac:dyDescent="0.2">
      <c r="B32" s="507" t="str">
        <f t="shared" si="3"/>
        <v>TMS</v>
      </c>
      <c r="C32" s="63" t="s">
        <v>159</v>
      </c>
      <c r="D32" s="63" t="s">
        <v>211</v>
      </c>
      <c r="E32" s="108" t="str">
        <f>IFERROR(INDEX('[1]PCD List'!$AU$3:$BK$48,MATCH('DPW2'!$G32,'[1]PCD List'!$AT$3:$AT$48,0),MATCH('DPW2'!$B32,'[1]PCD List'!$AU$2:$BK$2,0)),"")</f>
        <v>Y</v>
      </c>
      <c r="F32" s="61" t="s">
        <v>212</v>
      </c>
      <c r="G32" s="61" t="s">
        <v>242</v>
      </c>
      <c r="H32" s="63" t="s">
        <v>898</v>
      </c>
      <c r="I32" s="522">
        <v>3</v>
      </c>
      <c r="J32" s="524"/>
      <c r="K32" s="38"/>
      <c r="L32" s="490"/>
      <c r="M32" s="163"/>
      <c r="N32" s="525">
        <f>SUM(N28:N31)</f>
        <v>9.9405200307680239</v>
      </c>
      <c r="O32" s="526">
        <f t="shared" ref="O32:R32" si="8">SUM(O28:O31)</f>
        <v>24.445579214529424</v>
      </c>
      <c r="P32" s="526">
        <f t="shared" si="8"/>
        <v>49.416822926229706</v>
      </c>
      <c r="Q32" s="526">
        <f t="shared" si="8"/>
        <v>73.773414605827938</v>
      </c>
      <c r="R32" s="527">
        <f t="shared" si="8"/>
        <v>95.751740879440391</v>
      </c>
      <c r="S32" s="163"/>
      <c r="T32" s="163"/>
      <c r="U32" s="163"/>
      <c r="V32" s="163"/>
      <c r="W32" s="163"/>
      <c r="X32" s="508">
        <f t="shared" si="6"/>
        <v>95.751740879440391</v>
      </c>
      <c r="Y32" s="185">
        <f t="shared" si="0"/>
        <v>0</v>
      </c>
      <c r="Z32" s="42"/>
      <c r="AA32" s="714">
        <v>0</v>
      </c>
      <c r="AB32" s="715">
        <v>0</v>
      </c>
      <c r="AC32" s="715">
        <v>8.569165334645696</v>
      </c>
      <c r="AD32" s="715">
        <v>19.105468917175415</v>
      </c>
      <c r="AE32" s="715">
        <v>39.626923618787799</v>
      </c>
      <c r="AF32" s="715">
        <v>61.731120748066445</v>
      </c>
      <c r="AG32" s="715">
        <v>75.235399315097339</v>
      </c>
      <c r="AH32" s="715">
        <v>75.235399315097339</v>
      </c>
      <c r="AI32" s="715">
        <v>75.235399315097339</v>
      </c>
      <c r="AJ32" s="715">
        <v>75.235399315097339</v>
      </c>
      <c r="AK32" s="715">
        <v>75.235399315097339</v>
      </c>
      <c r="AL32" s="716">
        <v>75.235399315097339</v>
      </c>
      <c r="AM32" s="508">
        <f t="shared" si="7"/>
        <v>75.235399315097339</v>
      </c>
      <c r="AN32" s="185">
        <f t="shared" si="1"/>
        <v>75.235399315097339</v>
      </c>
      <c r="AO32" s="42"/>
      <c r="AP32" s="509">
        <f t="shared" si="2"/>
        <v>0.78573400988944031</v>
      </c>
      <c r="AQ32" s="510" t="str">
        <f t="shared" si="2"/>
        <v/>
      </c>
      <c r="AR32" s="42"/>
      <c r="AS32" s="389" t="s">
        <v>1067</v>
      </c>
      <c r="AT32" s="42"/>
      <c r="AU32" s="42"/>
      <c r="AV32" s="511" t="s">
        <v>1068</v>
      </c>
      <c r="AW32" s="51"/>
      <c r="AX32" s="512" t="s">
        <v>1069</v>
      </c>
      <c r="AY32" s="164" t="s">
        <v>1069</v>
      </c>
      <c r="AZ32" s="164" t="s">
        <v>1069</v>
      </c>
      <c r="BA32" s="164" t="s">
        <v>1069</v>
      </c>
      <c r="BB32" s="164" t="s">
        <v>1069</v>
      </c>
      <c r="BC32" s="164" t="s">
        <v>1069</v>
      </c>
      <c r="BD32" s="164" t="s">
        <v>1069</v>
      </c>
      <c r="BE32" s="164" t="s">
        <v>1069</v>
      </c>
      <c r="BF32" s="164" t="s">
        <v>1069</v>
      </c>
      <c r="BG32" s="164" t="s">
        <v>1069</v>
      </c>
      <c r="BH32" s="164" t="s">
        <v>1069</v>
      </c>
      <c r="BI32" s="164" t="s">
        <v>1069</v>
      </c>
      <c r="BJ32" s="513" t="s">
        <v>1070</v>
      </c>
      <c r="BK32" s="151" t="s">
        <v>1070</v>
      </c>
      <c r="BM32" s="514" t="s">
        <v>1071</v>
      </c>
      <c r="BN32" s="85" t="s">
        <v>1071</v>
      </c>
      <c r="BO32" s="85" t="s">
        <v>1071</v>
      </c>
      <c r="BP32" s="85" t="s">
        <v>1071</v>
      </c>
      <c r="BQ32" s="85" t="s">
        <v>1071</v>
      </c>
      <c r="BR32" s="85" t="s">
        <v>1071</v>
      </c>
      <c r="BS32" s="85" t="s">
        <v>1071</v>
      </c>
      <c r="BT32" s="85" t="s">
        <v>1071</v>
      </c>
      <c r="BU32" s="85" t="s">
        <v>1071</v>
      </c>
      <c r="BV32" s="85" t="s">
        <v>1071</v>
      </c>
      <c r="BW32" s="85" t="s">
        <v>1071</v>
      </c>
      <c r="BX32" s="86" t="s">
        <v>1071</v>
      </c>
      <c r="BY32" s="515" t="s">
        <v>1072</v>
      </c>
      <c r="BZ32" s="516" t="s">
        <v>1072</v>
      </c>
      <c r="CB32" s="517" t="s">
        <v>1073</v>
      </c>
      <c r="CC32" s="518" t="s">
        <v>1073</v>
      </c>
    </row>
    <row r="33" spans="2:81" ht="15" x14ac:dyDescent="0.2">
      <c r="B33" s="507" t="str">
        <f t="shared" si="3"/>
        <v>TMS</v>
      </c>
      <c r="C33" s="63" t="s">
        <v>159</v>
      </c>
      <c r="D33" s="63" t="s">
        <v>249</v>
      </c>
      <c r="E33" s="108">
        <f>IFERROR(INDEX('[1]PCD List'!$AU$3:$BK$48,MATCH('DPW2'!$G33,'[1]PCD List'!$AT$3:$AT$48,0),MATCH('DPW2'!$B33,'[1]PCD List'!$AU$2:$BK$2,0)),"")</f>
        <v>0</v>
      </c>
      <c r="F33" s="61" t="s">
        <v>250</v>
      </c>
      <c r="G33" s="416" t="s">
        <v>251</v>
      </c>
      <c r="H33" s="63" t="s">
        <v>898</v>
      </c>
      <c r="I33" s="528">
        <v>3</v>
      </c>
      <c r="J33" s="489"/>
      <c r="K33" s="38"/>
      <c r="L33" s="490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508">
        <f t="shared" si="6"/>
        <v>0</v>
      </c>
      <c r="Y33" s="185">
        <f t="shared" si="0"/>
        <v>0</v>
      </c>
      <c r="Z33" s="42"/>
      <c r="AA33" s="714">
        <v>0</v>
      </c>
      <c r="AB33" s="715">
        <v>0</v>
      </c>
      <c r="AC33" s="715">
        <v>0</v>
      </c>
      <c r="AD33" s="715">
        <v>0</v>
      </c>
      <c r="AE33" s="715">
        <v>0</v>
      </c>
      <c r="AF33" s="715">
        <v>0</v>
      </c>
      <c r="AG33" s="715">
        <v>0</v>
      </c>
      <c r="AH33" s="715">
        <v>0</v>
      </c>
      <c r="AI33" s="715">
        <v>0</v>
      </c>
      <c r="AJ33" s="715">
        <v>0</v>
      </c>
      <c r="AK33" s="715">
        <v>0</v>
      </c>
      <c r="AL33" s="716">
        <v>0</v>
      </c>
      <c r="AM33" s="508">
        <f t="shared" si="7"/>
        <v>0</v>
      </c>
      <c r="AN33" s="185">
        <f t="shared" si="1"/>
        <v>0</v>
      </c>
      <c r="AO33" s="42"/>
      <c r="AP33" s="509" t="str">
        <f t="shared" si="2"/>
        <v/>
      </c>
      <c r="AQ33" s="510" t="str">
        <f t="shared" si="2"/>
        <v/>
      </c>
      <c r="AR33" s="42"/>
      <c r="AS33" s="389" t="s">
        <v>1074</v>
      </c>
      <c r="AT33" s="42"/>
      <c r="AU33" s="42"/>
      <c r="AV33" s="511" t="s">
        <v>1075</v>
      </c>
      <c r="AW33" s="51"/>
      <c r="AX33" s="512" t="s">
        <v>1076</v>
      </c>
      <c r="AY33" s="164" t="s">
        <v>1076</v>
      </c>
      <c r="AZ33" s="164" t="s">
        <v>1076</v>
      </c>
      <c r="BA33" s="164" t="s">
        <v>1076</v>
      </c>
      <c r="BB33" s="164" t="s">
        <v>1076</v>
      </c>
      <c r="BC33" s="164" t="s">
        <v>1076</v>
      </c>
      <c r="BD33" s="164" t="s">
        <v>1076</v>
      </c>
      <c r="BE33" s="164" t="s">
        <v>1076</v>
      </c>
      <c r="BF33" s="164" t="s">
        <v>1076</v>
      </c>
      <c r="BG33" s="164" t="s">
        <v>1076</v>
      </c>
      <c r="BH33" s="164" t="s">
        <v>1076</v>
      </c>
      <c r="BI33" s="164" t="s">
        <v>1076</v>
      </c>
      <c r="BJ33" s="513" t="s">
        <v>1077</v>
      </c>
      <c r="BK33" s="151" t="s">
        <v>1077</v>
      </c>
      <c r="BM33" s="514" t="s">
        <v>1078</v>
      </c>
      <c r="BN33" s="85" t="s">
        <v>1078</v>
      </c>
      <c r="BO33" s="85" t="s">
        <v>1078</v>
      </c>
      <c r="BP33" s="85" t="s">
        <v>1078</v>
      </c>
      <c r="BQ33" s="85" t="s">
        <v>1078</v>
      </c>
      <c r="BR33" s="85" t="s">
        <v>1078</v>
      </c>
      <c r="BS33" s="85" t="s">
        <v>1078</v>
      </c>
      <c r="BT33" s="85" t="s">
        <v>1078</v>
      </c>
      <c r="BU33" s="85" t="s">
        <v>1078</v>
      </c>
      <c r="BV33" s="85" t="s">
        <v>1078</v>
      </c>
      <c r="BW33" s="85" t="s">
        <v>1078</v>
      </c>
      <c r="BX33" s="86" t="s">
        <v>1078</v>
      </c>
      <c r="BY33" s="515" t="s">
        <v>1079</v>
      </c>
      <c r="BZ33" s="516" t="s">
        <v>1079</v>
      </c>
      <c r="CB33" s="517" t="s">
        <v>1080</v>
      </c>
      <c r="CC33" s="518" t="s">
        <v>1080</v>
      </c>
    </row>
    <row r="34" spans="2:81" ht="15" x14ac:dyDescent="0.2">
      <c r="B34" s="401" t="str">
        <f t="shared" si="3"/>
        <v>TMS</v>
      </c>
      <c r="C34" s="63" t="s">
        <v>159</v>
      </c>
      <c r="D34" s="63" t="s">
        <v>249</v>
      </c>
      <c r="E34" s="108">
        <f>IFERROR(INDEX('[1]PCD List'!$AU$3:$BK$48,MATCH('DPW1'!$G34,'[1]PCD List'!$AT$3:$AT$48,0),MATCH('DPW1'!$B34,'[1]PCD List'!$AU$2:$BK$2,0)),"")</f>
        <v>0</v>
      </c>
      <c r="F34" s="61" t="s">
        <v>250</v>
      </c>
      <c r="G34" s="416" t="s">
        <v>258</v>
      </c>
      <c r="H34" s="63" t="s">
        <v>259</v>
      </c>
      <c r="I34" s="522">
        <v>3</v>
      </c>
      <c r="J34" s="489"/>
      <c r="K34" s="38"/>
      <c r="L34" s="490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508">
        <f t="shared" si="6"/>
        <v>0</v>
      </c>
      <c r="Y34" s="185">
        <f t="shared" si="0"/>
        <v>0</v>
      </c>
      <c r="Z34" s="42"/>
      <c r="AA34" s="714">
        <v>0</v>
      </c>
      <c r="AB34" s="715">
        <v>0</v>
      </c>
      <c r="AC34" s="715">
        <v>0</v>
      </c>
      <c r="AD34" s="715">
        <v>0</v>
      </c>
      <c r="AE34" s="715">
        <v>0</v>
      </c>
      <c r="AF34" s="715">
        <v>0</v>
      </c>
      <c r="AG34" s="715">
        <v>0</v>
      </c>
      <c r="AH34" s="715">
        <v>0</v>
      </c>
      <c r="AI34" s="715">
        <v>0</v>
      </c>
      <c r="AJ34" s="715">
        <v>0</v>
      </c>
      <c r="AK34" s="715">
        <v>0</v>
      </c>
      <c r="AL34" s="716">
        <v>0</v>
      </c>
      <c r="AM34" s="508">
        <f t="shared" si="7"/>
        <v>0</v>
      </c>
      <c r="AN34" s="185">
        <f t="shared" si="1"/>
        <v>0</v>
      </c>
      <c r="AO34" s="42"/>
      <c r="AP34" s="509" t="str">
        <f t="shared" si="2"/>
        <v/>
      </c>
      <c r="AQ34" s="510" t="str">
        <f t="shared" si="2"/>
        <v/>
      </c>
      <c r="AR34" s="42"/>
      <c r="AS34" s="389" t="s">
        <v>1081</v>
      </c>
      <c r="AT34" s="42"/>
      <c r="AU34" s="42"/>
      <c r="AV34" s="511" t="s">
        <v>1082</v>
      </c>
      <c r="AW34" s="51"/>
      <c r="AX34" s="512" t="s">
        <v>1083</v>
      </c>
      <c r="AY34" s="164" t="s">
        <v>1083</v>
      </c>
      <c r="AZ34" s="164" t="s">
        <v>1083</v>
      </c>
      <c r="BA34" s="164" t="s">
        <v>1083</v>
      </c>
      <c r="BB34" s="164" t="s">
        <v>1083</v>
      </c>
      <c r="BC34" s="164" t="s">
        <v>1083</v>
      </c>
      <c r="BD34" s="164" t="s">
        <v>1083</v>
      </c>
      <c r="BE34" s="164" t="s">
        <v>1083</v>
      </c>
      <c r="BF34" s="164" t="s">
        <v>1083</v>
      </c>
      <c r="BG34" s="164" t="s">
        <v>1083</v>
      </c>
      <c r="BH34" s="164" t="s">
        <v>1083</v>
      </c>
      <c r="BI34" s="164" t="s">
        <v>1083</v>
      </c>
      <c r="BJ34" s="513" t="s">
        <v>1084</v>
      </c>
      <c r="BK34" s="151" t="s">
        <v>1084</v>
      </c>
      <c r="BM34" s="514" t="s">
        <v>1085</v>
      </c>
      <c r="BN34" s="85" t="s">
        <v>1085</v>
      </c>
      <c r="BO34" s="85" t="s">
        <v>1085</v>
      </c>
      <c r="BP34" s="85" t="s">
        <v>1085</v>
      </c>
      <c r="BQ34" s="85" t="s">
        <v>1085</v>
      </c>
      <c r="BR34" s="85" t="s">
        <v>1085</v>
      </c>
      <c r="BS34" s="85" t="s">
        <v>1085</v>
      </c>
      <c r="BT34" s="85" t="s">
        <v>1085</v>
      </c>
      <c r="BU34" s="85" t="s">
        <v>1085</v>
      </c>
      <c r="BV34" s="85" t="s">
        <v>1085</v>
      </c>
      <c r="BW34" s="85" t="s">
        <v>1085</v>
      </c>
      <c r="BX34" s="86" t="s">
        <v>1085</v>
      </c>
      <c r="BY34" s="515" t="s">
        <v>1086</v>
      </c>
      <c r="BZ34" s="516" t="s">
        <v>1086</v>
      </c>
      <c r="CB34" s="517" t="s">
        <v>1087</v>
      </c>
      <c r="CC34" s="518" t="s">
        <v>1087</v>
      </c>
    </row>
    <row r="35" spans="2:81" ht="15" x14ac:dyDescent="0.2">
      <c r="B35" s="507" t="str">
        <f t="shared" si="3"/>
        <v>TMS</v>
      </c>
      <c r="C35" s="63" t="s">
        <v>159</v>
      </c>
      <c r="D35" s="59" t="s">
        <v>266</v>
      </c>
      <c r="E35" s="108">
        <f>IFERROR(INDEX('[1]PCD List'!$AU$3:$BK$48,MATCH('DPW2'!$G35,'[1]PCD List'!$AT$3:$AT$48,0),MATCH('DPW2'!$B35,'[1]PCD List'!$AU$2:$BK$2,0)),"")</f>
        <v>0</v>
      </c>
      <c r="F35" s="416" t="s">
        <v>267</v>
      </c>
      <c r="G35" s="416" t="s">
        <v>268</v>
      </c>
      <c r="H35" s="63" t="s">
        <v>898</v>
      </c>
      <c r="I35" s="528">
        <v>3</v>
      </c>
      <c r="J35" s="489"/>
      <c r="K35" s="38"/>
      <c r="L35" s="490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508">
        <f t="shared" si="6"/>
        <v>0</v>
      </c>
      <c r="Y35" s="185">
        <f t="shared" si="0"/>
        <v>0</v>
      </c>
      <c r="Z35" s="42"/>
      <c r="AA35" s="714">
        <v>0</v>
      </c>
      <c r="AB35" s="715">
        <v>0</v>
      </c>
      <c r="AC35" s="715">
        <v>0</v>
      </c>
      <c r="AD35" s="715">
        <v>0</v>
      </c>
      <c r="AE35" s="715">
        <v>0</v>
      </c>
      <c r="AF35" s="715">
        <v>0</v>
      </c>
      <c r="AG35" s="715">
        <v>0</v>
      </c>
      <c r="AH35" s="715">
        <v>0</v>
      </c>
      <c r="AI35" s="715">
        <v>0</v>
      </c>
      <c r="AJ35" s="715">
        <v>0</v>
      </c>
      <c r="AK35" s="715">
        <v>0</v>
      </c>
      <c r="AL35" s="716">
        <v>0</v>
      </c>
      <c r="AM35" s="508">
        <f t="shared" si="7"/>
        <v>0</v>
      </c>
      <c r="AN35" s="185">
        <f t="shared" si="1"/>
        <v>0</v>
      </c>
      <c r="AO35" s="42"/>
      <c r="AP35" s="509" t="str">
        <f t="shared" si="2"/>
        <v/>
      </c>
      <c r="AQ35" s="510" t="str">
        <f t="shared" si="2"/>
        <v/>
      </c>
      <c r="AR35" s="42"/>
      <c r="AS35" s="389" t="s">
        <v>1088</v>
      </c>
      <c r="AT35" s="42"/>
      <c r="AU35" s="42"/>
      <c r="AV35" s="511" t="s">
        <v>1089</v>
      </c>
      <c r="AW35" s="51"/>
      <c r="AX35" s="512" t="s">
        <v>1090</v>
      </c>
      <c r="AY35" s="164" t="s">
        <v>1090</v>
      </c>
      <c r="AZ35" s="164" t="s">
        <v>1090</v>
      </c>
      <c r="BA35" s="164" t="s">
        <v>1090</v>
      </c>
      <c r="BB35" s="164" t="s">
        <v>1090</v>
      </c>
      <c r="BC35" s="164" t="s">
        <v>1090</v>
      </c>
      <c r="BD35" s="164" t="s">
        <v>1090</v>
      </c>
      <c r="BE35" s="164" t="s">
        <v>1090</v>
      </c>
      <c r="BF35" s="164" t="s">
        <v>1090</v>
      </c>
      <c r="BG35" s="164" t="s">
        <v>1090</v>
      </c>
      <c r="BH35" s="164" t="s">
        <v>1090</v>
      </c>
      <c r="BI35" s="164" t="s">
        <v>1090</v>
      </c>
      <c r="BJ35" s="513" t="s">
        <v>1091</v>
      </c>
      <c r="BK35" s="151" t="s">
        <v>1091</v>
      </c>
      <c r="BM35" s="514" t="s">
        <v>1092</v>
      </c>
      <c r="BN35" s="85" t="s">
        <v>1092</v>
      </c>
      <c r="BO35" s="85" t="s">
        <v>1092</v>
      </c>
      <c r="BP35" s="85" t="s">
        <v>1092</v>
      </c>
      <c r="BQ35" s="85" t="s">
        <v>1092</v>
      </c>
      <c r="BR35" s="85" t="s">
        <v>1092</v>
      </c>
      <c r="BS35" s="85" t="s">
        <v>1092</v>
      </c>
      <c r="BT35" s="85" t="s">
        <v>1092</v>
      </c>
      <c r="BU35" s="85" t="s">
        <v>1092</v>
      </c>
      <c r="BV35" s="85" t="s">
        <v>1092</v>
      </c>
      <c r="BW35" s="85" t="s">
        <v>1092</v>
      </c>
      <c r="BX35" s="86" t="s">
        <v>1092</v>
      </c>
      <c r="BY35" s="515" t="s">
        <v>1093</v>
      </c>
      <c r="BZ35" s="516" t="s">
        <v>1093</v>
      </c>
      <c r="CB35" s="517" t="s">
        <v>1094</v>
      </c>
      <c r="CC35" s="518" t="s">
        <v>1094</v>
      </c>
    </row>
    <row r="36" spans="2:81" ht="15" x14ac:dyDescent="0.2">
      <c r="B36" s="507" t="str">
        <f t="shared" si="3"/>
        <v>TMS</v>
      </c>
      <c r="C36" s="63" t="s">
        <v>148</v>
      </c>
      <c r="D36" s="59" t="s">
        <v>275</v>
      </c>
      <c r="E36" s="108">
        <f>IFERROR(INDEX('[1]PCD List'!$AU$3:$BK$48,MATCH('DPW2'!$G36,'[1]PCD List'!$AT$3:$AT$48,0),MATCH('DPW2'!$B36,'[1]PCD List'!$AU$2:$BK$2,0)),"")</f>
        <v>0</v>
      </c>
      <c r="F36" s="416" t="s">
        <v>276</v>
      </c>
      <c r="G36" s="61" t="s">
        <v>277</v>
      </c>
      <c r="H36" s="63" t="s">
        <v>898</v>
      </c>
      <c r="I36" s="528">
        <v>3</v>
      </c>
      <c r="J36" s="489"/>
      <c r="K36" s="341"/>
      <c r="L36" s="490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508">
        <f t="shared" si="6"/>
        <v>0</v>
      </c>
      <c r="Y36" s="185">
        <f t="shared" si="0"/>
        <v>0</v>
      </c>
      <c r="Z36" s="42"/>
      <c r="AA36" s="714">
        <v>0</v>
      </c>
      <c r="AB36" s="715">
        <v>0</v>
      </c>
      <c r="AC36" s="715">
        <v>0</v>
      </c>
      <c r="AD36" s="715">
        <v>0</v>
      </c>
      <c r="AE36" s="715">
        <v>0</v>
      </c>
      <c r="AF36" s="715">
        <v>0</v>
      </c>
      <c r="AG36" s="715">
        <v>0</v>
      </c>
      <c r="AH36" s="715">
        <v>0</v>
      </c>
      <c r="AI36" s="715">
        <v>0</v>
      </c>
      <c r="AJ36" s="715">
        <v>0</v>
      </c>
      <c r="AK36" s="715">
        <v>0</v>
      </c>
      <c r="AL36" s="716">
        <v>0</v>
      </c>
      <c r="AM36" s="508">
        <f t="shared" si="7"/>
        <v>0</v>
      </c>
      <c r="AN36" s="185">
        <f t="shared" si="1"/>
        <v>0</v>
      </c>
      <c r="AO36" s="42"/>
      <c r="AP36" s="509" t="str">
        <f t="shared" si="2"/>
        <v/>
      </c>
      <c r="AQ36" s="510" t="str">
        <f t="shared" si="2"/>
        <v/>
      </c>
      <c r="AS36" s="389" t="s">
        <v>1095</v>
      </c>
      <c r="AV36" s="511" t="s">
        <v>1096</v>
      </c>
      <c r="AX36" s="512" t="s">
        <v>1097</v>
      </c>
      <c r="AY36" s="164" t="s">
        <v>1097</v>
      </c>
      <c r="AZ36" s="164" t="s">
        <v>1097</v>
      </c>
      <c r="BA36" s="164" t="s">
        <v>1097</v>
      </c>
      <c r="BB36" s="164" t="s">
        <v>1097</v>
      </c>
      <c r="BC36" s="164" t="s">
        <v>1097</v>
      </c>
      <c r="BD36" s="164" t="s">
        <v>1097</v>
      </c>
      <c r="BE36" s="164" t="s">
        <v>1097</v>
      </c>
      <c r="BF36" s="164" t="s">
        <v>1097</v>
      </c>
      <c r="BG36" s="164" t="s">
        <v>1097</v>
      </c>
      <c r="BH36" s="164" t="s">
        <v>1097</v>
      </c>
      <c r="BI36" s="164" t="s">
        <v>1097</v>
      </c>
      <c r="BJ36" s="513" t="s">
        <v>1098</v>
      </c>
      <c r="BK36" s="151" t="s">
        <v>1098</v>
      </c>
      <c r="BM36" s="514" t="s">
        <v>1099</v>
      </c>
      <c r="BN36" s="85" t="s">
        <v>1099</v>
      </c>
      <c r="BO36" s="85" t="s">
        <v>1099</v>
      </c>
      <c r="BP36" s="85" t="s">
        <v>1099</v>
      </c>
      <c r="BQ36" s="85" t="s">
        <v>1099</v>
      </c>
      <c r="BR36" s="85" t="s">
        <v>1099</v>
      </c>
      <c r="BS36" s="85" t="s">
        <v>1099</v>
      </c>
      <c r="BT36" s="85" t="s">
        <v>1099</v>
      </c>
      <c r="BU36" s="85" t="s">
        <v>1099</v>
      </c>
      <c r="BV36" s="85" t="s">
        <v>1099</v>
      </c>
      <c r="BW36" s="85" t="s">
        <v>1099</v>
      </c>
      <c r="BX36" s="86" t="s">
        <v>1099</v>
      </c>
      <c r="BY36" s="515" t="s">
        <v>1100</v>
      </c>
      <c r="BZ36" s="516" t="s">
        <v>1100</v>
      </c>
      <c r="CB36" s="517" t="s">
        <v>1101</v>
      </c>
      <c r="CC36" s="518" t="s">
        <v>1101</v>
      </c>
    </row>
    <row r="37" spans="2:81" ht="15" x14ac:dyDescent="0.2">
      <c r="B37" s="507" t="str">
        <f t="shared" si="3"/>
        <v>TMS</v>
      </c>
      <c r="C37" s="63" t="s">
        <v>148</v>
      </c>
      <c r="D37" s="59" t="s">
        <v>275</v>
      </c>
      <c r="E37" s="108">
        <f>IFERROR(INDEX('[1]PCD List'!$AU$3:$BK$48,MATCH('DPW2'!$G37,'[1]PCD List'!$AT$3:$AT$48,0),MATCH('DPW2'!$B37,'[1]PCD List'!$AU$2:$BK$2,0)),"")</f>
        <v>0</v>
      </c>
      <c r="F37" s="416" t="s">
        <v>276</v>
      </c>
      <c r="G37" s="61" t="s">
        <v>284</v>
      </c>
      <c r="H37" s="63" t="s">
        <v>898</v>
      </c>
      <c r="I37" s="528">
        <v>3</v>
      </c>
      <c r="J37" s="489"/>
      <c r="K37" s="341"/>
      <c r="L37" s="490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508">
        <f t="shared" si="6"/>
        <v>0</v>
      </c>
      <c r="Y37" s="185">
        <f t="shared" si="0"/>
        <v>0</v>
      </c>
      <c r="Z37" s="42"/>
      <c r="AA37" s="714">
        <v>0</v>
      </c>
      <c r="AB37" s="715">
        <v>0</v>
      </c>
      <c r="AC37" s="715">
        <v>0</v>
      </c>
      <c r="AD37" s="715">
        <v>0</v>
      </c>
      <c r="AE37" s="715">
        <v>0</v>
      </c>
      <c r="AF37" s="715">
        <v>0</v>
      </c>
      <c r="AG37" s="715">
        <v>0</v>
      </c>
      <c r="AH37" s="715">
        <v>0</v>
      </c>
      <c r="AI37" s="715">
        <v>0</v>
      </c>
      <c r="AJ37" s="715">
        <v>0</v>
      </c>
      <c r="AK37" s="715">
        <v>0</v>
      </c>
      <c r="AL37" s="716">
        <v>0</v>
      </c>
      <c r="AM37" s="508">
        <f t="shared" si="7"/>
        <v>0</v>
      </c>
      <c r="AN37" s="185">
        <f t="shared" si="1"/>
        <v>0</v>
      </c>
      <c r="AO37" s="42"/>
      <c r="AP37" s="509" t="str">
        <f t="shared" si="2"/>
        <v/>
      </c>
      <c r="AQ37" s="510" t="str">
        <f t="shared" si="2"/>
        <v/>
      </c>
      <c r="AS37" s="389" t="s">
        <v>1102</v>
      </c>
      <c r="AV37" s="511" t="s">
        <v>1103</v>
      </c>
      <c r="AX37" s="512" t="s">
        <v>1104</v>
      </c>
      <c r="AY37" s="164" t="s">
        <v>1104</v>
      </c>
      <c r="AZ37" s="164" t="s">
        <v>1104</v>
      </c>
      <c r="BA37" s="164" t="s">
        <v>1104</v>
      </c>
      <c r="BB37" s="164" t="s">
        <v>1104</v>
      </c>
      <c r="BC37" s="164" t="s">
        <v>1104</v>
      </c>
      <c r="BD37" s="164" t="s">
        <v>1104</v>
      </c>
      <c r="BE37" s="164" t="s">
        <v>1104</v>
      </c>
      <c r="BF37" s="164" t="s">
        <v>1104</v>
      </c>
      <c r="BG37" s="164" t="s">
        <v>1104</v>
      </c>
      <c r="BH37" s="164" t="s">
        <v>1104</v>
      </c>
      <c r="BI37" s="164" t="s">
        <v>1104</v>
      </c>
      <c r="BJ37" s="513" t="s">
        <v>1105</v>
      </c>
      <c r="BK37" s="151" t="s">
        <v>1105</v>
      </c>
      <c r="BM37" s="514" t="s">
        <v>1106</v>
      </c>
      <c r="BN37" s="85" t="s">
        <v>1106</v>
      </c>
      <c r="BO37" s="85" t="s">
        <v>1106</v>
      </c>
      <c r="BP37" s="85" t="s">
        <v>1106</v>
      </c>
      <c r="BQ37" s="85" t="s">
        <v>1106</v>
      </c>
      <c r="BR37" s="85" t="s">
        <v>1106</v>
      </c>
      <c r="BS37" s="85" t="s">
        <v>1106</v>
      </c>
      <c r="BT37" s="85" t="s">
        <v>1106</v>
      </c>
      <c r="BU37" s="85" t="s">
        <v>1106</v>
      </c>
      <c r="BV37" s="85" t="s">
        <v>1106</v>
      </c>
      <c r="BW37" s="85" t="s">
        <v>1106</v>
      </c>
      <c r="BX37" s="86" t="s">
        <v>1106</v>
      </c>
      <c r="BY37" s="515" t="s">
        <v>1107</v>
      </c>
      <c r="BZ37" s="516" t="s">
        <v>1107</v>
      </c>
      <c r="CB37" s="517" t="s">
        <v>1108</v>
      </c>
      <c r="CC37" s="518" t="s">
        <v>1108</v>
      </c>
    </row>
    <row r="38" spans="2:81" ht="15" x14ac:dyDescent="0.2">
      <c r="B38" s="507" t="str">
        <f t="shared" si="3"/>
        <v>TMS</v>
      </c>
      <c r="C38" s="63" t="s">
        <v>148</v>
      </c>
      <c r="D38" s="59" t="s">
        <v>275</v>
      </c>
      <c r="E38" s="108">
        <f>IFERROR(INDEX('[1]PCD List'!$AU$3:$BK$48,MATCH('DPW2'!$G38,'[1]PCD List'!$AT$3:$AT$48,0),MATCH('DPW2'!$B38,'[1]PCD List'!$AU$2:$BK$2,0)),"")</f>
        <v>0</v>
      </c>
      <c r="F38" s="416" t="s">
        <v>276</v>
      </c>
      <c r="G38" s="416" t="s">
        <v>291</v>
      </c>
      <c r="H38" s="63" t="s">
        <v>898</v>
      </c>
      <c r="I38" s="528">
        <v>3</v>
      </c>
      <c r="J38" s="489"/>
      <c r="K38" s="341"/>
      <c r="L38" s="490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508">
        <f t="shared" si="6"/>
        <v>0</v>
      </c>
      <c r="Y38" s="185">
        <f t="shared" si="0"/>
        <v>0</v>
      </c>
      <c r="Z38" s="42"/>
      <c r="AA38" s="714">
        <v>0</v>
      </c>
      <c r="AB38" s="715">
        <v>0</v>
      </c>
      <c r="AC38" s="715">
        <v>0</v>
      </c>
      <c r="AD38" s="715">
        <v>0</v>
      </c>
      <c r="AE38" s="715">
        <v>0</v>
      </c>
      <c r="AF38" s="715">
        <v>0</v>
      </c>
      <c r="AG38" s="715">
        <v>0</v>
      </c>
      <c r="AH38" s="715">
        <v>0</v>
      </c>
      <c r="AI38" s="715">
        <v>0</v>
      </c>
      <c r="AJ38" s="715">
        <v>0</v>
      </c>
      <c r="AK38" s="715">
        <v>0</v>
      </c>
      <c r="AL38" s="716">
        <v>0</v>
      </c>
      <c r="AM38" s="508">
        <f t="shared" si="7"/>
        <v>0</v>
      </c>
      <c r="AN38" s="185">
        <f t="shared" si="1"/>
        <v>0</v>
      </c>
      <c r="AO38" s="42"/>
      <c r="AP38" s="509" t="str">
        <f t="shared" si="2"/>
        <v/>
      </c>
      <c r="AQ38" s="510" t="str">
        <f t="shared" si="2"/>
        <v/>
      </c>
      <c r="AS38" s="389" t="s">
        <v>1109</v>
      </c>
      <c r="AV38" s="511" t="s">
        <v>1110</v>
      </c>
      <c r="AX38" s="512" t="s">
        <v>1111</v>
      </c>
      <c r="AY38" s="164" t="s">
        <v>1111</v>
      </c>
      <c r="AZ38" s="164" t="s">
        <v>1111</v>
      </c>
      <c r="BA38" s="164" t="s">
        <v>1111</v>
      </c>
      <c r="BB38" s="164" t="s">
        <v>1111</v>
      </c>
      <c r="BC38" s="164" t="s">
        <v>1111</v>
      </c>
      <c r="BD38" s="164" t="s">
        <v>1111</v>
      </c>
      <c r="BE38" s="164" t="s">
        <v>1111</v>
      </c>
      <c r="BF38" s="164" t="s">
        <v>1111</v>
      </c>
      <c r="BG38" s="164" t="s">
        <v>1111</v>
      </c>
      <c r="BH38" s="164" t="s">
        <v>1111</v>
      </c>
      <c r="BI38" s="164" t="s">
        <v>1111</v>
      </c>
      <c r="BJ38" s="513" t="s">
        <v>1112</v>
      </c>
      <c r="BK38" s="151" t="s">
        <v>1112</v>
      </c>
      <c r="BM38" s="514" t="s">
        <v>1113</v>
      </c>
      <c r="BN38" s="85" t="s">
        <v>1113</v>
      </c>
      <c r="BO38" s="85" t="s">
        <v>1113</v>
      </c>
      <c r="BP38" s="85" t="s">
        <v>1113</v>
      </c>
      <c r="BQ38" s="85" t="s">
        <v>1113</v>
      </c>
      <c r="BR38" s="85" t="s">
        <v>1113</v>
      </c>
      <c r="BS38" s="85" t="s">
        <v>1113</v>
      </c>
      <c r="BT38" s="85" t="s">
        <v>1113</v>
      </c>
      <c r="BU38" s="85" t="s">
        <v>1113</v>
      </c>
      <c r="BV38" s="85" t="s">
        <v>1113</v>
      </c>
      <c r="BW38" s="85" t="s">
        <v>1113</v>
      </c>
      <c r="BX38" s="86" t="s">
        <v>1113</v>
      </c>
      <c r="BY38" s="515" t="s">
        <v>1114</v>
      </c>
      <c r="BZ38" s="516" t="s">
        <v>1114</v>
      </c>
      <c r="CB38" s="517" t="s">
        <v>1115</v>
      </c>
      <c r="CC38" s="518" t="s">
        <v>1115</v>
      </c>
    </row>
    <row r="39" spans="2:81" ht="15" x14ac:dyDescent="0.2">
      <c r="B39" s="507" t="str">
        <f t="shared" si="3"/>
        <v>TMS</v>
      </c>
      <c r="C39" s="63" t="s">
        <v>148</v>
      </c>
      <c r="D39" s="59" t="s">
        <v>275</v>
      </c>
      <c r="E39" s="108">
        <f>IFERROR(INDEX('[1]PCD List'!$AU$3:$BK$48,MATCH('DPW2'!$G39,'[1]PCD List'!$AT$3:$AT$48,0),MATCH('DPW2'!$B39,'[1]PCD List'!$AU$2:$BK$2,0)),"")</f>
        <v>0</v>
      </c>
      <c r="F39" s="416" t="s">
        <v>276</v>
      </c>
      <c r="G39" s="416" t="s">
        <v>299</v>
      </c>
      <c r="H39" s="63" t="s">
        <v>898</v>
      </c>
      <c r="I39" s="528">
        <v>3</v>
      </c>
      <c r="J39" s="489"/>
      <c r="K39" s="341"/>
      <c r="L39" s="490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508">
        <f t="shared" si="6"/>
        <v>0</v>
      </c>
      <c r="Y39" s="185">
        <f t="shared" si="0"/>
        <v>0</v>
      </c>
      <c r="Z39" s="42"/>
      <c r="AA39" s="714">
        <v>0</v>
      </c>
      <c r="AB39" s="715">
        <v>0</v>
      </c>
      <c r="AC39" s="715">
        <v>0</v>
      </c>
      <c r="AD39" s="715">
        <v>0</v>
      </c>
      <c r="AE39" s="715">
        <v>0</v>
      </c>
      <c r="AF39" s="715">
        <v>0</v>
      </c>
      <c r="AG39" s="715">
        <v>0</v>
      </c>
      <c r="AH39" s="715">
        <v>0</v>
      </c>
      <c r="AI39" s="715">
        <v>0</v>
      </c>
      <c r="AJ39" s="715">
        <v>0</v>
      </c>
      <c r="AK39" s="715">
        <v>0</v>
      </c>
      <c r="AL39" s="716">
        <v>0</v>
      </c>
      <c r="AM39" s="508">
        <f t="shared" si="7"/>
        <v>0</v>
      </c>
      <c r="AN39" s="185">
        <f t="shared" si="1"/>
        <v>0</v>
      </c>
      <c r="AO39" s="42"/>
      <c r="AP39" s="509" t="str">
        <f t="shared" si="2"/>
        <v/>
      </c>
      <c r="AQ39" s="510" t="str">
        <f t="shared" si="2"/>
        <v/>
      </c>
      <c r="AS39" s="389" t="s">
        <v>1116</v>
      </c>
      <c r="AV39" s="511" t="s">
        <v>1117</v>
      </c>
      <c r="AX39" s="512" t="s">
        <v>1118</v>
      </c>
      <c r="AY39" s="164" t="s">
        <v>1118</v>
      </c>
      <c r="AZ39" s="164" t="s">
        <v>1118</v>
      </c>
      <c r="BA39" s="164" t="s">
        <v>1118</v>
      </c>
      <c r="BB39" s="164" t="s">
        <v>1118</v>
      </c>
      <c r="BC39" s="164" t="s">
        <v>1118</v>
      </c>
      <c r="BD39" s="164" t="s">
        <v>1118</v>
      </c>
      <c r="BE39" s="164" t="s">
        <v>1118</v>
      </c>
      <c r="BF39" s="164" t="s">
        <v>1118</v>
      </c>
      <c r="BG39" s="164" t="s">
        <v>1118</v>
      </c>
      <c r="BH39" s="164" t="s">
        <v>1118</v>
      </c>
      <c r="BI39" s="164" t="s">
        <v>1118</v>
      </c>
      <c r="BJ39" s="513" t="s">
        <v>1119</v>
      </c>
      <c r="BK39" s="151" t="s">
        <v>1119</v>
      </c>
      <c r="BM39" s="514" t="s">
        <v>1120</v>
      </c>
      <c r="BN39" s="85" t="s">
        <v>1120</v>
      </c>
      <c r="BO39" s="85" t="s">
        <v>1120</v>
      </c>
      <c r="BP39" s="85" t="s">
        <v>1120</v>
      </c>
      <c r="BQ39" s="85" t="s">
        <v>1120</v>
      </c>
      <c r="BR39" s="85" t="s">
        <v>1120</v>
      </c>
      <c r="BS39" s="85" t="s">
        <v>1120</v>
      </c>
      <c r="BT39" s="85" t="s">
        <v>1120</v>
      </c>
      <c r="BU39" s="85" t="s">
        <v>1120</v>
      </c>
      <c r="BV39" s="85" t="s">
        <v>1120</v>
      </c>
      <c r="BW39" s="85" t="s">
        <v>1120</v>
      </c>
      <c r="BX39" s="86" t="s">
        <v>1120</v>
      </c>
      <c r="BY39" s="515" t="s">
        <v>1121</v>
      </c>
      <c r="BZ39" s="516" t="s">
        <v>1121</v>
      </c>
      <c r="CB39" s="517" t="s">
        <v>1122</v>
      </c>
      <c r="CC39" s="518" t="s">
        <v>1122</v>
      </c>
    </row>
    <row r="40" spans="2:81" ht="15" x14ac:dyDescent="0.2">
      <c r="B40" s="507" t="str">
        <f t="shared" si="3"/>
        <v>TMS</v>
      </c>
      <c r="C40" s="63" t="s">
        <v>148</v>
      </c>
      <c r="D40" s="59" t="s">
        <v>306</v>
      </c>
      <c r="E40" s="108">
        <f>IFERROR(INDEX('[1]PCD List'!$AU$3:$BK$48,MATCH('DPW2'!$G40,'[1]PCD List'!$AT$3:$AT$48,0),MATCH('DPW2'!$B40,'[1]PCD List'!$AU$2:$BK$2,0)),"")</f>
        <v>0</v>
      </c>
      <c r="F40" s="61" t="s">
        <v>307</v>
      </c>
      <c r="G40" s="61" t="s">
        <v>308</v>
      </c>
      <c r="H40" s="63" t="s">
        <v>898</v>
      </c>
      <c r="I40" s="528">
        <v>3</v>
      </c>
      <c r="J40" s="489"/>
      <c r="K40" s="341"/>
      <c r="L40" s="490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508">
        <f t="shared" si="6"/>
        <v>0</v>
      </c>
      <c r="Y40" s="185">
        <f t="shared" si="0"/>
        <v>0</v>
      </c>
      <c r="Z40" s="42"/>
      <c r="AA40" s="714">
        <v>0</v>
      </c>
      <c r="AB40" s="715">
        <v>0</v>
      </c>
      <c r="AC40" s="715">
        <v>0</v>
      </c>
      <c r="AD40" s="715">
        <v>0</v>
      </c>
      <c r="AE40" s="715">
        <v>0</v>
      </c>
      <c r="AF40" s="715">
        <v>0</v>
      </c>
      <c r="AG40" s="715">
        <v>0</v>
      </c>
      <c r="AH40" s="715">
        <v>0</v>
      </c>
      <c r="AI40" s="715">
        <v>0</v>
      </c>
      <c r="AJ40" s="715">
        <v>0</v>
      </c>
      <c r="AK40" s="715">
        <v>0</v>
      </c>
      <c r="AL40" s="716">
        <v>0</v>
      </c>
      <c r="AM40" s="508">
        <f t="shared" si="7"/>
        <v>0</v>
      </c>
      <c r="AN40" s="185">
        <f t="shared" si="1"/>
        <v>0</v>
      </c>
      <c r="AO40" s="42"/>
      <c r="AP40" s="509" t="str">
        <f t="shared" si="2"/>
        <v/>
      </c>
      <c r="AQ40" s="510" t="str">
        <f t="shared" si="2"/>
        <v/>
      </c>
      <c r="AS40" s="389" t="s">
        <v>1123</v>
      </c>
      <c r="AV40" s="511" t="s">
        <v>1124</v>
      </c>
      <c r="AX40" s="512" t="s">
        <v>1125</v>
      </c>
      <c r="AY40" s="164" t="s">
        <v>1125</v>
      </c>
      <c r="AZ40" s="164" t="s">
        <v>1125</v>
      </c>
      <c r="BA40" s="164" t="s">
        <v>1125</v>
      </c>
      <c r="BB40" s="164" t="s">
        <v>1125</v>
      </c>
      <c r="BC40" s="164" t="s">
        <v>1125</v>
      </c>
      <c r="BD40" s="164" t="s">
        <v>1125</v>
      </c>
      <c r="BE40" s="164" t="s">
        <v>1125</v>
      </c>
      <c r="BF40" s="164" t="s">
        <v>1125</v>
      </c>
      <c r="BG40" s="164" t="s">
        <v>1125</v>
      </c>
      <c r="BH40" s="164" t="s">
        <v>1125</v>
      </c>
      <c r="BI40" s="164" t="s">
        <v>1125</v>
      </c>
      <c r="BJ40" s="513" t="s">
        <v>1126</v>
      </c>
      <c r="BK40" s="151" t="s">
        <v>1126</v>
      </c>
      <c r="BM40" s="514" t="s">
        <v>1127</v>
      </c>
      <c r="BN40" s="85" t="s">
        <v>1127</v>
      </c>
      <c r="BO40" s="85" t="s">
        <v>1127</v>
      </c>
      <c r="BP40" s="85" t="s">
        <v>1127</v>
      </c>
      <c r="BQ40" s="85" t="s">
        <v>1127</v>
      </c>
      <c r="BR40" s="85" t="s">
        <v>1127</v>
      </c>
      <c r="BS40" s="85" t="s">
        <v>1127</v>
      </c>
      <c r="BT40" s="85" t="s">
        <v>1127</v>
      </c>
      <c r="BU40" s="85" t="s">
        <v>1127</v>
      </c>
      <c r="BV40" s="85" t="s">
        <v>1127</v>
      </c>
      <c r="BW40" s="85" t="s">
        <v>1127</v>
      </c>
      <c r="BX40" s="86" t="s">
        <v>1127</v>
      </c>
      <c r="BY40" s="515" t="s">
        <v>1128</v>
      </c>
      <c r="BZ40" s="516" t="s">
        <v>1128</v>
      </c>
      <c r="CB40" s="517" t="s">
        <v>1129</v>
      </c>
      <c r="CC40" s="518" t="s">
        <v>1129</v>
      </c>
    </row>
    <row r="41" spans="2:81" ht="15" x14ac:dyDescent="0.2">
      <c r="B41" s="507" t="str">
        <f t="shared" si="3"/>
        <v>TMS</v>
      </c>
      <c r="C41" s="63" t="s">
        <v>148</v>
      </c>
      <c r="D41" s="59" t="s">
        <v>306</v>
      </c>
      <c r="E41" s="108">
        <f>IFERROR(INDEX('[1]PCD List'!$AU$3:$BK$48,MATCH('DPW2'!$G41,'[1]PCD List'!$AT$3:$AT$48,0),MATCH('DPW2'!$B41,'[1]PCD List'!$AU$2:$BK$2,0)),"")</f>
        <v>0</v>
      </c>
      <c r="F41" s="61" t="s">
        <v>307</v>
      </c>
      <c r="G41" s="416" t="s">
        <v>315</v>
      </c>
      <c r="H41" s="63" t="s">
        <v>898</v>
      </c>
      <c r="I41" s="528">
        <v>3</v>
      </c>
      <c r="J41" s="489"/>
      <c r="K41" s="341"/>
      <c r="L41" s="490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508">
        <f t="shared" si="6"/>
        <v>0</v>
      </c>
      <c r="Y41" s="185">
        <f t="shared" si="0"/>
        <v>0</v>
      </c>
      <c r="Z41" s="42"/>
      <c r="AA41" s="714">
        <v>0</v>
      </c>
      <c r="AB41" s="715">
        <v>0</v>
      </c>
      <c r="AC41" s="715">
        <v>0</v>
      </c>
      <c r="AD41" s="715">
        <v>0</v>
      </c>
      <c r="AE41" s="715">
        <v>0</v>
      </c>
      <c r="AF41" s="715">
        <v>0</v>
      </c>
      <c r="AG41" s="715">
        <v>0</v>
      </c>
      <c r="AH41" s="715">
        <v>0</v>
      </c>
      <c r="AI41" s="715">
        <v>0</v>
      </c>
      <c r="AJ41" s="715">
        <v>0</v>
      </c>
      <c r="AK41" s="715">
        <v>0</v>
      </c>
      <c r="AL41" s="716">
        <v>0</v>
      </c>
      <c r="AM41" s="508">
        <f t="shared" si="7"/>
        <v>0</v>
      </c>
      <c r="AN41" s="185">
        <f t="shared" si="1"/>
        <v>0</v>
      </c>
      <c r="AO41" s="42"/>
      <c r="AP41" s="509" t="str">
        <f t="shared" si="2"/>
        <v/>
      </c>
      <c r="AQ41" s="510" t="str">
        <f t="shared" si="2"/>
        <v/>
      </c>
      <c r="AS41" s="389" t="s">
        <v>1130</v>
      </c>
      <c r="AV41" s="511" t="s">
        <v>1131</v>
      </c>
      <c r="AX41" s="512" t="s">
        <v>1132</v>
      </c>
      <c r="AY41" s="164" t="s">
        <v>1132</v>
      </c>
      <c r="AZ41" s="164" t="s">
        <v>1132</v>
      </c>
      <c r="BA41" s="164" t="s">
        <v>1132</v>
      </c>
      <c r="BB41" s="164" t="s">
        <v>1132</v>
      </c>
      <c r="BC41" s="164" t="s">
        <v>1132</v>
      </c>
      <c r="BD41" s="164" t="s">
        <v>1132</v>
      </c>
      <c r="BE41" s="164" t="s">
        <v>1132</v>
      </c>
      <c r="BF41" s="164" t="s">
        <v>1132</v>
      </c>
      <c r="BG41" s="164" t="s">
        <v>1132</v>
      </c>
      <c r="BH41" s="164" t="s">
        <v>1132</v>
      </c>
      <c r="BI41" s="164" t="s">
        <v>1132</v>
      </c>
      <c r="BJ41" s="513" t="s">
        <v>1133</v>
      </c>
      <c r="BK41" s="151" t="s">
        <v>1133</v>
      </c>
      <c r="BM41" s="514" t="s">
        <v>1134</v>
      </c>
      <c r="BN41" s="85" t="s">
        <v>1134</v>
      </c>
      <c r="BO41" s="85" t="s">
        <v>1134</v>
      </c>
      <c r="BP41" s="85" t="s">
        <v>1134</v>
      </c>
      <c r="BQ41" s="85" t="s">
        <v>1134</v>
      </c>
      <c r="BR41" s="85" t="s">
        <v>1134</v>
      </c>
      <c r="BS41" s="85" t="s">
        <v>1134</v>
      </c>
      <c r="BT41" s="85" t="s">
        <v>1134</v>
      </c>
      <c r="BU41" s="85" t="s">
        <v>1134</v>
      </c>
      <c r="BV41" s="85" t="s">
        <v>1134</v>
      </c>
      <c r="BW41" s="85" t="s">
        <v>1134</v>
      </c>
      <c r="BX41" s="86" t="s">
        <v>1134</v>
      </c>
      <c r="BY41" s="515" t="s">
        <v>1135</v>
      </c>
      <c r="BZ41" s="516" t="s">
        <v>1135</v>
      </c>
      <c r="CB41" s="517" t="s">
        <v>1136</v>
      </c>
      <c r="CC41" s="518" t="s">
        <v>1136</v>
      </c>
    </row>
    <row r="42" spans="2:81" ht="15" x14ac:dyDescent="0.2">
      <c r="B42" s="507" t="str">
        <f t="shared" si="3"/>
        <v>TMS</v>
      </c>
      <c r="C42" s="63" t="s">
        <v>148</v>
      </c>
      <c r="D42" s="59" t="s">
        <v>306</v>
      </c>
      <c r="E42" s="108">
        <f>IFERROR(INDEX('[1]PCD List'!$AU$3:$BK$48,MATCH('DPW2'!$G42,'[1]PCD List'!$AT$3:$AT$48,0),MATCH('DPW2'!$B42,'[1]PCD List'!$AU$2:$BK$2,0)),"")</f>
        <v>0</v>
      </c>
      <c r="F42" s="61" t="s">
        <v>307</v>
      </c>
      <c r="G42" s="416" t="s">
        <v>322</v>
      </c>
      <c r="H42" s="63" t="s">
        <v>898</v>
      </c>
      <c r="I42" s="528">
        <v>3</v>
      </c>
      <c r="J42" s="489"/>
      <c r="K42" s="341"/>
      <c r="L42" s="490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508">
        <f t="shared" si="6"/>
        <v>0</v>
      </c>
      <c r="Y42" s="185">
        <f t="shared" si="0"/>
        <v>0</v>
      </c>
      <c r="Z42" s="42"/>
      <c r="AA42" s="714">
        <v>0</v>
      </c>
      <c r="AB42" s="715">
        <v>0</v>
      </c>
      <c r="AC42" s="715">
        <v>0</v>
      </c>
      <c r="AD42" s="715">
        <v>0</v>
      </c>
      <c r="AE42" s="715">
        <v>0</v>
      </c>
      <c r="AF42" s="715">
        <v>0</v>
      </c>
      <c r="AG42" s="715">
        <v>0</v>
      </c>
      <c r="AH42" s="715">
        <v>0</v>
      </c>
      <c r="AI42" s="715">
        <v>0</v>
      </c>
      <c r="AJ42" s="715">
        <v>0</v>
      </c>
      <c r="AK42" s="715">
        <v>0</v>
      </c>
      <c r="AL42" s="716">
        <v>0</v>
      </c>
      <c r="AM42" s="508">
        <f t="shared" si="7"/>
        <v>0</v>
      </c>
      <c r="AN42" s="185">
        <f t="shared" si="1"/>
        <v>0</v>
      </c>
      <c r="AO42" s="42"/>
      <c r="AP42" s="509" t="str">
        <f t="shared" si="2"/>
        <v/>
      </c>
      <c r="AQ42" s="510" t="str">
        <f t="shared" si="2"/>
        <v/>
      </c>
      <c r="AS42" s="389" t="s">
        <v>1137</v>
      </c>
      <c r="AV42" s="511" t="s">
        <v>1138</v>
      </c>
      <c r="AX42" s="512" t="s">
        <v>1139</v>
      </c>
      <c r="AY42" s="164" t="s">
        <v>1139</v>
      </c>
      <c r="AZ42" s="164" t="s">
        <v>1139</v>
      </c>
      <c r="BA42" s="164" t="s">
        <v>1139</v>
      </c>
      <c r="BB42" s="164" t="s">
        <v>1139</v>
      </c>
      <c r="BC42" s="164" t="s">
        <v>1139</v>
      </c>
      <c r="BD42" s="164" t="s">
        <v>1139</v>
      </c>
      <c r="BE42" s="164" t="s">
        <v>1139</v>
      </c>
      <c r="BF42" s="164" t="s">
        <v>1139</v>
      </c>
      <c r="BG42" s="164" t="s">
        <v>1139</v>
      </c>
      <c r="BH42" s="164" t="s">
        <v>1139</v>
      </c>
      <c r="BI42" s="164" t="s">
        <v>1139</v>
      </c>
      <c r="BJ42" s="513" t="s">
        <v>1140</v>
      </c>
      <c r="BK42" s="151" t="s">
        <v>1140</v>
      </c>
      <c r="BM42" s="514" t="s">
        <v>1141</v>
      </c>
      <c r="BN42" s="85" t="s">
        <v>1141</v>
      </c>
      <c r="BO42" s="85" t="s">
        <v>1141</v>
      </c>
      <c r="BP42" s="85" t="s">
        <v>1141</v>
      </c>
      <c r="BQ42" s="85" t="s">
        <v>1141</v>
      </c>
      <c r="BR42" s="85" t="s">
        <v>1141</v>
      </c>
      <c r="BS42" s="85" t="s">
        <v>1141</v>
      </c>
      <c r="BT42" s="85" t="s">
        <v>1141</v>
      </c>
      <c r="BU42" s="85" t="s">
        <v>1141</v>
      </c>
      <c r="BV42" s="85" t="s">
        <v>1141</v>
      </c>
      <c r="BW42" s="85" t="s">
        <v>1141</v>
      </c>
      <c r="BX42" s="86" t="s">
        <v>1141</v>
      </c>
      <c r="BY42" s="515" t="s">
        <v>1142</v>
      </c>
      <c r="BZ42" s="516" t="s">
        <v>1142</v>
      </c>
      <c r="CB42" s="517" t="s">
        <v>1143</v>
      </c>
      <c r="CC42" s="518" t="s">
        <v>1143</v>
      </c>
    </row>
    <row r="43" spans="2:81" ht="15" x14ac:dyDescent="0.2">
      <c r="B43" s="507" t="str">
        <f t="shared" si="3"/>
        <v>TMS</v>
      </c>
      <c r="C43" s="63" t="s">
        <v>148</v>
      </c>
      <c r="D43" s="59" t="s">
        <v>306</v>
      </c>
      <c r="E43" s="108">
        <f>IFERROR(INDEX('[1]PCD List'!$AU$3:$BK$48,MATCH('DPW2'!$G43,'[1]PCD List'!$AT$3:$AT$48,0),MATCH('DPW2'!$B43,'[1]PCD List'!$AU$2:$BK$2,0)),"")</f>
        <v>0</v>
      </c>
      <c r="F43" s="61" t="s">
        <v>329</v>
      </c>
      <c r="G43" s="416" t="s">
        <v>330</v>
      </c>
      <c r="H43" s="63" t="s">
        <v>898</v>
      </c>
      <c r="I43" s="528">
        <v>3</v>
      </c>
      <c r="J43" s="489"/>
      <c r="K43" s="341"/>
      <c r="L43" s="490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508">
        <f t="shared" si="6"/>
        <v>0</v>
      </c>
      <c r="Y43" s="185">
        <f t="shared" si="0"/>
        <v>0</v>
      </c>
      <c r="Z43" s="42"/>
      <c r="AA43" s="714">
        <v>0</v>
      </c>
      <c r="AB43" s="715">
        <v>0</v>
      </c>
      <c r="AC43" s="715">
        <v>0</v>
      </c>
      <c r="AD43" s="715">
        <v>0</v>
      </c>
      <c r="AE43" s="715">
        <v>0</v>
      </c>
      <c r="AF43" s="715">
        <v>0</v>
      </c>
      <c r="AG43" s="715">
        <v>0</v>
      </c>
      <c r="AH43" s="715">
        <v>0</v>
      </c>
      <c r="AI43" s="715">
        <v>0</v>
      </c>
      <c r="AJ43" s="715">
        <v>0</v>
      </c>
      <c r="AK43" s="715">
        <v>0</v>
      </c>
      <c r="AL43" s="716">
        <v>0</v>
      </c>
      <c r="AM43" s="508">
        <f t="shared" si="7"/>
        <v>0</v>
      </c>
      <c r="AN43" s="185">
        <f t="shared" si="1"/>
        <v>0</v>
      </c>
      <c r="AO43" s="42"/>
      <c r="AP43" s="509" t="str">
        <f t="shared" si="2"/>
        <v/>
      </c>
      <c r="AQ43" s="510" t="str">
        <f t="shared" si="2"/>
        <v/>
      </c>
      <c r="AS43" s="389" t="s">
        <v>1144</v>
      </c>
      <c r="AV43" s="511" t="s">
        <v>1145</v>
      </c>
      <c r="AX43" s="512" t="s">
        <v>1146</v>
      </c>
      <c r="AY43" s="164" t="s">
        <v>1146</v>
      </c>
      <c r="AZ43" s="164" t="s">
        <v>1146</v>
      </c>
      <c r="BA43" s="164" t="s">
        <v>1146</v>
      </c>
      <c r="BB43" s="164" t="s">
        <v>1146</v>
      </c>
      <c r="BC43" s="164" t="s">
        <v>1146</v>
      </c>
      <c r="BD43" s="164" t="s">
        <v>1146</v>
      </c>
      <c r="BE43" s="164" t="s">
        <v>1146</v>
      </c>
      <c r="BF43" s="164" t="s">
        <v>1146</v>
      </c>
      <c r="BG43" s="164" t="s">
        <v>1146</v>
      </c>
      <c r="BH43" s="164" t="s">
        <v>1146</v>
      </c>
      <c r="BI43" s="164" t="s">
        <v>1146</v>
      </c>
      <c r="BJ43" s="513" t="s">
        <v>1147</v>
      </c>
      <c r="BK43" s="151" t="s">
        <v>1147</v>
      </c>
      <c r="BM43" s="514" t="s">
        <v>1148</v>
      </c>
      <c r="BN43" s="85" t="s">
        <v>1148</v>
      </c>
      <c r="BO43" s="85" t="s">
        <v>1148</v>
      </c>
      <c r="BP43" s="85" t="s">
        <v>1148</v>
      </c>
      <c r="BQ43" s="85" t="s">
        <v>1148</v>
      </c>
      <c r="BR43" s="85" t="s">
        <v>1148</v>
      </c>
      <c r="BS43" s="85" t="s">
        <v>1148</v>
      </c>
      <c r="BT43" s="85" t="s">
        <v>1148</v>
      </c>
      <c r="BU43" s="85" t="s">
        <v>1148</v>
      </c>
      <c r="BV43" s="85" t="s">
        <v>1148</v>
      </c>
      <c r="BW43" s="85" t="s">
        <v>1148</v>
      </c>
      <c r="BX43" s="86" t="s">
        <v>1148</v>
      </c>
      <c r="BY43" s="515" t="s">
        <v>1149</v>
      </c>
      <c r="BZ43" s="516" t="s">
        <v>1149</v>
      </c>
      <c r="CB43" s="517" t="s">
        <v>1150</v>
      </c>
      <c r="CC43" s="518" t="s">
        <v>1150</v>
      </c>
    </row>
    <row r="44" spans="2:81" ht="15" x14ac:dyDescent="0.2">
      <c r="B44" s="507" t="str">
        <f t="shared" si="3"/>
        <v>TMS</v>
      </c>
      <c r="C44" s="63" t="s">
        <v>148</v>
      </c>
      <c r="D44" s="59" t="s">
        <v>306</v>
      </c>
      <c r="E44" s="108">
        <f>IFERROR(INDEX('[1]PCD List'!$AU$3:$BK$48,MATCH('DPW2'!$G44,'[1]PCD List'!$AT$3:$AT$48,0),MATCH('DPW2'!$B44,'[1]PCD List'!$AU$2:$BK$2,0)),"")</f>
        <v>0</v>
      </c>
      <c r="F44" s="61" t="s">
        <v>329</v>
      </c>
      <c r="G44" s="416" t="s">
        <v>337</v>
      </c>
      <c r="H44" s="63" t="s">
        <v>898</v>
      </c>
      <c r="I44" s="528">
        <v>3</v>
      </c>
      <c r="J44" s="489"/>
      <c r="K44" s="341"/>
      <c r="L44" s="490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508">
        <f t="shared" si="6"/>
        <v>0</v>
      </c>
      <c r="Y44" s="185">
        <f t="shared" si="0"/>
        <v>0</v>
      </c>
      <c r="Z44" s="42"/>
      <c r="AA44" s="714">
        <v>0</v>
      </c>
      <c r="AB44" s="715">
        <v>0</v>
      </c>
      <c r="AC44" s="715">
        <v>0</v>
      </c>
      <c r="AD44" s="715">
        <v>0</v>
      </c>
      <c r="AE44" s="715">
        <v>0</v>
      </c>
      <c r="AF44" s="715">
        <v>0</v>
      </c>
      <c r="AG44" s="715">
        <v>0</v>
      </c>
      <c r="AH44" s="715">
        <v>0</v>
      </c>
      <c r="AI44" s="715">
        <v>0</v>
      </c>
      <c r="AJ44" s="715">
        <v>0</v>
      </c>
      <c r="AK44" s="715">
        <v>0</v>
      </c>
      <c r="AL44" s="716">
        <v>0</v>
      </c>
      <c r="AM44" s="508">
        <f t="shared" si="7"/>
        <v>0</v>
      </c>
      <c r="AN44" s="185">
        <f t="shared" si="1"/>
        <v>0</v>
      </c>
      <c r="AO44" s="42"/>
      <c r="AP44" s="509" t="str">
        <f t="shared" si="2"/>
        <v/>
      </c>
      <c r="AQ44" s="510" t="str">
        <f t="shared" si="2"/>
        <v/>
      </c>
      <c r="AS44" s="389" t="s">
        <v>1151</v>
      </c>
      <c r="AV44" s="511" t="s">
        <v>1152</v>
      </c>
      <c r="AX44" s="512" t="s">
        <v>1153</v>
      </c>
      <c r="AY44" s="164" t="s">
        <v>1153</v>
      </c>
      <c r="AZ44" s="164" t="s">
        <v>1153</v>
      </c>
      <c r="BA44" s="164" t="s">
        <v>1153</v>
      </c>
      <c r="BB44" s="164" t="s">
        <v>1153</v>
      </c>
      <c r="BC44" s="164" t="s">
        <v>1153</v>
      </c>
      <c r="BD44" s="164" t="s">
        <v>1153</v>
      </c>
      <c r="BE44" s="164" t="s">
        <v>1153</v>
      </c>
      <c r="BF44" s="164" t="s">
        <v>1153</v>
      </c>
      <c r="BG44" s="164" t="s">
        <v>1153</v>
      </c>
      <c r="BH44" s="164" t="s">
        <v>1153</v>
      </c>
      <c r="BI44" s="164" t="s">
        <v>1153</v>
      </c>
      <c r="BJ44" s="513" t="s">
        <v>1154</v>
      </c>
      <c r="BK44" s="151" t="s">
        <v>1154</v>
      </c>
      <c r="BM44" s="514" t="s">
        <v>1155</v>
      </c>
      <c r="BN44" s="85" t="s">
        <v>1155</v>
      </c>
      <c r="BO44" s="85" t="s">
        <v>1155</v>
      </c>
      <c r="BP44" s="85" t="s">
        <v>1155</v>
      </c>
      <c r="BQ44" s="85" t="s">
        <v>1155</v>
      </c>
      <c r="BR44" s="85" t="s">
        <v>1155</v>
      </c>
      <c r="BS44" s="85" t="s">
        <v>1155</v>
      </c>
      <c r="BT44" s="85" t="s">
        <v>1155</v>
      </c>
      <c r="BU44" s="85" t="s">
        <v>1155</v>
      </c>
      <c r="BV44" s="85" t="s">
        <v>1155</v>
      </c>
      <c r="BW44" s="85" t="s">
        <v>1155</v>
      </c>
      <c r="BX44" s="86" t="s">
        <v>1155</v>
      </c>
      <c r="BY44" s="515" t="s">
        <v>1156</v>
      </c>
      <c r="BZ44" s="516" t="s">
        <v>1156</v>
      </c>
      <c r="CB44" s="517" t="s">
        <v>1157</v>
      </c>
      <c r="CC44" s="518" t="s">
        <v>1157</v>
      </c>
    </row>
    <row r="45" spans="2:81" ht="15" x14ac:dyDescent="0.2">
      <c r="B45" s="507" t="str">
        <f t="shared" si="3"/>
        <v>TMS</v>
      </c>
      <c r="C45" s="63" t="s">
        <v>148</v>
      </c>
      <c r="D45" s="59" t="s">
        <v>306</v>
      </c>
      <c r="E45" s="108">
        <f>IFERROR(INDEX('[1]PCD List'!$AU$3:$BK$48,MATCH('DPW2'!$G45,'[1]PCD List'!$AT$3:$AT$48,0),MATCH('DPW2'!$B45,'[1]PCD List'!$AU$2:$BK$2,0)),"")</f>
        <v>0</v>
      </c>
      <c r="F45" s="61" t="s">
        <v>329</v>
      </c>
      <c r="G45" s="416" t="s">
        <v>344</v>
      </c>
      <c r="H45" s="63" t="s">
        <v>898</v>
      </c>
      <c r="I45" s="528">
        <v>3</v>
      </c>
      <c r="J45" s="489"/>
      <c r="K45" s="341"/>
      <c r="L45" s="490"/>
      <c r="M45" s="163"/>
      <c r="N45" s="163"/>
      <c r="O45" s="163"/>
      <c r="P45" s="163"/>
      <c r="Q45" s="163"/>
      <c r="R45" s="163"/>
      <c r="S45" s="163"/>
      <c r="T45" s="163"/>
      <c r="U45" s="163"/>
      <c r="V45" s="163"/>
      <c r="W45" s="163"/>
      <c r="X45" s="508">
        <f t="shared" si="6"/>
        <v>0</v>
      </c>
      <c r="Y45" s="185">
        <f t="shared" si="0"/>
        <v>0</v>
      </c>
      <c r="Z45" s="42"/>
      <c r="AA45" s="714">
        <v>0</v>
      </c>
      <c r="AB45" s="715">
        <v>0</v>
      </c>
      <c r="AC45" s="715">
        <v>0</v>
      </c>
      <c r="AD45" s="715">
        <v>0</v>
      </c>
      <c r="AE45" s="715">
        <v>0</v>
      </c>
      <c r="AF45" s="715">
        <v>0</v>
      </c>
      <c r="AG45" s="715">
        <v>0</v>
      </c>
      <c r="AH45" s="715">
        <v>0</v>
      </c>
      <c r="AI45" s="715">
        <v>0</v>
      </c>
      <c r="AJ45" s="715">
        <v>0</v>
      </c>
      <c r="AK45" s="715">
        <v>0</v>
      </c>
      <c r="AL45" s="716">
        <v>0</v>
      </c>
      <c r="AM45" s="508">
        <f t="shared" si="7"/>
        <v>0</v>
      </c>
      <c r="AN45" s="185">
        <f t="shared" si="1"/>
        <v>0</v>
      </c>
      <c r="AO45" s="42"/>
      <c r="AP45" s="509" t="str">
        <f t="shared" si="2"/>
        <v/>
      </c>
      <c r="AQ45" s="510" t="str">
        <f t="shared" si="2"/>
        <v/>
      </c>
      <c r="AS45" s="389" t="s">
        <v>1158</v>
      </c>
      <c r="AV45" s="511" t="s">
        <v>1159</v>
      </c>
      <c r="AX45" s="512" t="s">
        <v>1160</v>
      </c>
      <c r="AY45" s="164" t="s">
        <v>1160</v>
      </c>
      <c r="AZ45" s="164" t="s">
        <v>1160</v>
      </c>
      <c r="BA45" s="164" t="s">
        <v>1160</v>
      </c>
      <c r="BB45" s="164" t="s">
        <v>1160</v>
      </c>
      <c r="BC45" s="164" t="s">
        <v>1160</v>
      </c>
      <c r="BD45" s="164" t="s">
        <v>1160</v>
      </c>
      <c r="BE45" s="164" t="s">
        <v>1160</v>
      </c>
      <c r="BF45" s="164" t="s">
        <v>1160</v>
      </c>
      <c r="BG45" s="164" t="s">
        <v>1160</v>
      </c>
      <c r="BH45" s="164" t="s">
        <v>1160</v>
      </c>
      <c r="BI45" s="164" t="s">
        <v>1160</v>
      </c>
      <c r="BJ45" s="513" t="s">
        <v>1161</v>
      </c>
      <c r="BK45" s="151" t="s">
        <v>1161</v>
      </c>
      <c r="BM45" s="514" t="s">
        <v>1162</v>
      </c>
      <c r="BN45" s="85" t="s">
        <v>1162</v>
      </c>
      <c r="BO45" s="85" t="s">
        <v>1162</v>
      </c>
      <c r="BP45" s="85" t="s">
        <v>1162</v>
      </c>
      <c r="BQ45" s="85" t="s">
        <v>1162</v>
      </c>
      <c r="BR45" s="85" t="s">
        <v>1162</v>
      </c>
      <c r="BS45" s="85" t="s">
        <v>1162</v>
      </c>
      <c r="BT45" s="85" t="s">
        <v>1162</v>
      </c>
      <c r="BU45" s="85" t="s">
        <v>1162</v>
      </c>
      <c r="BV45" s="85" t="s">
        <v>1162</v>
      </c>
      <c r="BW45" s="85" t="s">
        <v>1162</v>
      </c>
      <c r="BX45" s="86" t="s">
        <v>1162</v>
      </c>
      <c r="BY45" s="515" t="s">
        <v>1163</v>
      </c>
      <c r="BZ45" s="516" t="s">
        <v>1163</v>
      </c>
      <c r="CB45" s="517" t="s">
        <v>1164</v>
      </c>
      <c r="CC45" s="518" t="s">
        <v>1164</v>
      </c>
    </row>
    <row r="46" spans="2:81" ht="15" x14ac:dyDescent="0.2">
      <c r="B46" s="507" t="str">
        <f t="shared" si="3"/>
        <v>TMS</v>
      </c>
      <c r="C46" s="63" t="s">
        <v>148</v>
      </c>
      <c r="D46" s="59" t="s">
        <v>351</v>
      </c>
      <c r="E46" s="108">
        <f>IFERROR(INDEX('[1]PCD List'!$AU$3:$BK$48,MATCH('DPW2'!$G47,'[1]PCD List'!$AT$3:$AT$48,0),MATCH('DPW2'!$B47,'[1]PCD List'!$AU$2:$BK$2,0)),"")</f>
        <v>0</v>
      </c>
      <c r="F46" s="61" t="s">
        <v>329</v>
      </c>
      <c r="G46" s="416" t="s">
        <v>352</v>
      </c>
      <c r="H46" s="63" t="s">
        <v>898</v>
      </c>
      <c r="I46" s="528">
        <v>3</v>
      </c>
      <c r="J46" s="489"/>
      <c r="K46" s="341"/>
      <c r="L46" s="490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508">
        <f t="shared" si="6"/>
        <v>0</v>
      </c>
      <c r="Y46" s="185">
        <f t="shared" si="0"/>
        <v>0</v>
      </c>
      <c r="Z46" s="42"/>
      <c r="AA46" s="714">
        <v>0</v>
      </c>
      <c r="AB46" s="715">
        <v>0</v>
      </c>
      <c r="AC46" s="715">
        <v>0</v>
      </c>
      <c r="AD46" s="715">
        <v>0</v>
      </c>
      <c r="AE46" s="715">
        <v>0</v>
      </c>
      <c r="AF46" s="715">
        <v>0</v>
      </c>
      <c r="AG46" s="715">
        <v>0</v>
      </c>
      <c r="AH46" s="715">
        <v>0</v>
      </c>
      <c r="AI46" s="715">
        <v>0</v>
      </c>
      <c r="AJ46" s="715">
        <v>0</v>
      </c>
      <c r="AK46" s="715">
        <v>0</v>
      </c>
      <c r="AL46" s="716">
        <v>0</v>
      </c>
      <c r="AM46" s="508">
        <f t="shared" si="7"/>
        <v>0</v>
      </c>
      <c r="AN46" s="185">
        <f t="shared" si="1"/>
        <v>0</v>
      </c>
      <c r="AO46" s="42"/>
      <c r="AP46" s="509" t="str">
        <f t="shared" si="2"/>
        <v/>
      </c>
      <c r="AQ46" s="510" t="str">
        <f t="shared" si="2"/>
        <v/>
      </c>
      <c r="AS46" s="389" t="s">
        <v>1165</v>
      </c>
      <c r="AV46" s="511" t="s">
        <v>1166</v>
      </c>
      <c r="AX46" s="512" t="s">
        <v>1167</v>
      </c>
      <c r="AY46" s="164" t="s">
        <v>1167</v>
      </c>
      <c r="AZ46" s="164" t="s">
        <v>1167</v>
      </c>
      <c r="BA46" s="164" t="s">
        <v>1167</v>
      </c>
      <c r="BB46" s="164" t="s">
        <v>1167</v>
      </c>
      <c r="BC46" s="164" t="s">
        <v>1167</v>
      </c>
      <c r="BD46" s="164" t="s">
        <v>1167</v>
      </c>
      <c r="BE46" s="164" t="s">
        <v>1167</v>
      </c>
      <c r="BF46" s="164" t="s">
        <v>1167</v>
      </c>
      <c r="BG46" s="164" t="s">
        <v>1167</v>
      </c>
      <c r="BH46" s="164" t="s">
        <v>1167</v>
      </c>
      <c r="BI46" s="164" t="s">
        <v>1167</v>
      </c>
      <c r="BJ46" s="513" t="s">
        <v>1168</v>
      </c>
      <c r="BK46" s="151" t="s">
        <v>1168</v>
      </c>
      <c r="BM46" s="514" t="s">
        <v>1169</v>
      </c>
      <c r="BN46" s="85" t="s">
        <v>1169</v>
      </c>
      <c r="BO46" s="85" t="s">
        <v>1169</v>
      </c>
      <c r="BP46" s="85" t="s">
        <v>1169</v>
      </c>
      <c r="BQ46" s="85" t="s">
        <v>1169</v>
      </c>
      <c r="BR46" s="85" t="s">
        <v>1169</v>
      </c>
      <c r="BS46" s="85" t="s">
        <v>1169</v>
      </c>
      <c r="BT46" s="85" t="s">
        <v>1169</v>
      </c>
      <c r="BU46" s="85" t="s">
        <v>1169</v>
      </c>
      <c r="BV46" s="85" t="s">
        <v>1169</v>
      </c>
      <c r="BW46" s="85" t="s">
        <v>1169</v>
      </c>
      <c r="BX46" s="86" t="s">
        <v>1169</v>
      </c>
      <c r="BY46" s="515" t="s">
        <v>1170</v>
      </c>
      <c r="BZ46" s="516" t="s">
        <v>1170</v>
      </c>
      <c r="CB46" s="517" t="s">
        <v>1171</v>
      </c>
      <c r="CC46" s="518" t="s">
        <v>1164</v>
      </c>
    </row>
    <row r="47" spans="2:81" ht="42" customHeight="1" x14ac:dyDescent="0.2">
      <c r="B47" s="507" t="str">
        <f t="shared" si="3"/>
        <v>TMS</v>
      </c>
      <c r="C47" s="63" t="s">
        <v>148</v>
      </c>
      <c r="D47" s="59" t="s">
        <v>351</v>
      </c>
      <c r="E47" s="108">
        <f>IFERROR(INDEX('[1]PCD List'!$AU$3:$BK$48,MATCH('DPW2'!$G47,'[1]PCD List'!$AT$3:$AT$48,0),MATCH('DPW2'!$B47,'[1]PCD List'!$AU$2:$BK$2,0)),"")</f>
        <v>0</v>
      </c>
      <c r="F47" s="61" t="s">
        <v>329</v>
      </c>
      <c r="G47" s="529" t="s">
        <v>1172</v>
      </c>
      <c r="H47" s="63" t="s">
        <v>898</v>
      </c>
      <c r="I47" s="528">
        <v>3</v>
      </c>
      <c r="J47" s="530"/>
      <c r="K47" s="341"/>
      <c r="L47" s="490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531"/>
      <c r="X47" s="508">
        <f t="shared" si="6"/>
        <v>0</v>
      </c>
      <c r="Y47" s="185">
        <f t="shared" si="0"/>
        <v>0</v>
      </c>
      <c r="Z47" s="42"/>
      <c r="AA47" s="725">
        <v>0</v>
      </c>
      <c r="AB47" s="726">
        <v>0</v>
      </c>
      <c r="AC47" s="726">
        <v>0</v>
      </c>
      <c r="AD47" s="726">
        <v>0</v>
      </c>
      <c r="AE47" s="726">
        <v>0</v>
      </c>
      <c r="AF47" s="726">
        <v>0</v>
      </c>
      <c r="AG47" s="726">
        <v>0</v>
      </c>
      <c r="AH47" s="726">
        <v>0</v>
      </c>
      <c r="AI47" s="726">
        <v>0</v>
      </c>
      <c r="AJ47" s="726">
        <v>0</v>
      </c>
      <c r="AK47" s="726">
        <v>0</v>
      </c>
      <c r="AL47" s="727">
        <v>0</v>
      </c>
      <c r="AM47" s="508">
        <f t="shared" si="7"/>
        <v>0</v>
      </c>
      <c r="AN47" s="185">
        <f t="shared" si="1"/>
        <v>0</v>
      </c>
      <c r="AO47" s="42"/>
      <c r="AP47" s="509" t="str">
        <f t="shared" si="2"/>
        <v/>
      </c>
      <c r="AQ47" s="510" t="str">
        <f t="shared" si="2"/>
        <v/>
      </c>
      <c r="AS47" s="389" t="s">
        <v>1173</v>
      </c>
      <c r="AV47" s="511" t="s">
        <v>1174</v>
      </c>
      <c r="AX47" s="512" t="s">
        <v>1175</v>
      </c>
      <c r="AY47" s="164" t="s">
        <v>1175</v>
      </c>
      <c r="AZ47" s="164" t="s">
        <v>1175</v>
      </c>
      <c r="BA47" s="164" t="s">
        <v>1175</v>
      </c>
      <c r="BB47" s="164" t="s">
        <v>1175</v>
      </c>
      <c r="BC47" s="164" t="s">
        <v>1175</v>
      </c>
      <c r="BD47" s="164" t="s">
        <v>1175</v>
      </c>
      <c r="BE47" s="164" t="s">
        <v>1175</v>
      </c>
      <c r="BF47" s="164" t="s">
        <v>1175</v>
      </c>
      <c r="BG47" s="164" t="s">
        <v>1175</v>
      </c>
      <c r="BH47" s="164" t="s">
        <v>1175</v>
      </c>
      <c r="BI47" s="532" t="s">
        <v>1175</v>
      </c>
      <c r="BJ47" s="513" t="s">
        <v>1176</v>
      </c>
      <c r="BK47" s="151" t="s">
        <v>1176</v>
      </c>
      <c r="BM47" s="514" t="s">
        <v>1177</v>
      </c>
      <c r="BN47" s="85" t="s">
        <v>1177</v>
      </c>
      <c r="BO47" s="85" t="s">
        <v>1177</v>
      </c>
      <c r="BP47" s="85" t="s">
        <v>1177</v>
      </c>
      <c r="BQ47" s="85" t="s">
        <v>1177</v>
      </c>
      <c r="BR47" s="85" t="s">
        <v>1177</v>
      </c>
      <c r="BS47" s="85" t="s">
        <v>1177</v>
      </c>
      <c r="BT47" s="85" t="s">
        <v>1177</v>
      </c>
      <c r="BU47" s="85" t="s">
        <v>1177</v>
      </c>
      <c r="BV47" s="85" t="s">
        <v>1177</v>
      </c>
      <c r="BW47" s="85" t="s">
        <v>1177</v>
      </c>
      <c r="BX47" s="86" t="s">
        <v>1177</v>
      </c>
      <c r="BY47" s="515" t="s">
        <v>1178</v>
      </c>
      <c r="BZ47" s="516" t="s">
        <v>1178</v>
      </c>
      <c r="CB47" s="517" t="s">
        <v>1179</v>
      </c>
      <c r="CC47" s="518" t="s">
        <v>1179</v>
      </c>
    </row>
    <row r="48" spans="2:81" ht="15" x14ac:dyDescent="0.2">
      <c r="B48" s="507" t="str">
        <f t="shared" si="3"/>
        <v>TMS</v>
      </c>
      <c r="C48" s="63" t="s">
        <v>148</v>
      </c>
      <c r="D48" s="59" t="s">
        <v>359</v>
      </c>
      <c r="E48" s="108" t="str">
        <f>IFERROR(INDEX('[1]PCD List'!$AU$3:$BK$48,MATCH('DPW2'!$G48,'[1]PCD List'!$AT$3:$AT$48,0),MATCH('DPW2'!$B48,'[1]PCD List'!$AU$2:$BK$2,0)),"")</f>
        <v>Y</v>
      </c>
      <c r="F48" s="155" t="s">
        <v>360</v>
      </c>
      <c r="G48" s="529" t="s">
        <v>104</v>
      </c>
      <c r="H48" s="533" t="s">
        <v>898</v>
      </c>
      <c r="I48" s="534">
        <v>3</v>
      </c>
      <c r="J48" s="708">
        <v>112.01148918684012</v>
      </c>
      <c r="K48" s="341"/>
      <c r="L48" s="490"/>
      <c r="M48" s="163"/>
      <c r="N48" s="706" cm="1">
        <f t="array" ref="N48">INDEX( [1]F_Inputs_W_EXP!$Y$8:$AE$891,MATCH('DPW2'!$B48&amp;'DPW2'!$F48,[1]F_Inputs_W_EXP!$A$8:$A$891&amp;[1]F_Inputs_W_EXP!$P$8:$P$891,0),MATCH('DPW2'!N$7, [1]F_Inputs_W_EXP!$Y$4:$AE$4,0)) * $R48</f>
        <v>25.983358206937595</v>
      </c>
      <c r="O48" s="706" cm="1">
        <f t="array" ref="O48">INDEX( [1]F_Inputs_W_EXP!$Y$8:$AE$891,MATCH('DPW2'!$B48&amp;'DPW2'!$F48,[1]F_Inputs_W_EXP!$A$8:$A$891&amp;[1]F_Inputs_W_EXP!$P$8:$P$891,0),MATCH('DPW2'!O$7, [1]F_Inputs_W_EXP!$Y$4:$AE$4,0)) * $R48</f>
        <v>47.760768082550946</v>
      </c>
      <c r="P48" s="706" cm="1">
        <f t="array" ref="P48">INDEX( [1]F_Inputs_W_EXP!$Y$8:$AE$891,MATCH('DPW2'!$B48&amp;'DPW2'!$F48,[1]F_Inputs_W_EXP!$A$8:$A$891&amp;[1]F_Inputs_W_EXP!$P$8:$P$891,0),MATCH('DPW2'!P$7, [1]F_Inputs_W_EXP!$Y$4:$AE$4,0)) * $R48</f>
        <v>68.319515831356014</v>
      </c>
      <c r="Q48" s="706" cm="1">
        <f t="array" ref="Q48">INDEX( [1]F_Inputs_W_EXP!$Y$8:$AE$891,MATCH('DPW2'!$B48&amp;'DPW2'!$F48,[1]F_Inputs_W_EXP!$A$8:$A$891&amp;[1]F_Inputs_W_EXP!$P$8:$P$891,0),MATCH('DPW2'!Q$7, [1]F_Inputs_W_EXP!$Y$4:$AE$4,0)) * $R48</f>
        <v>90.923591999978044</v>
      </c>
      <c r="R48" s="706">
        <f xml:space="preserve"> U48</f>
        <v>112.01148918684012</v>
      </c>
      <c r="S48" s="703">
        <v>112.01148918684012</v>
      </c>
      <c r="T48" s="703">
        <v>112.01148918684012</v>
      </c>
      <c r="U48" s="706">
        <f xml:space="preserve"> 'DPW1'!S47* $J48</f>
        <v>112.01148918684012</v>
      </c>
      <c r="V48" s="706">
        <f xml:space="preserve"> 'DPW1'!T47* $J48</f>
        <v>112.01148918684012</v>
      </c>
      <c r="W48" s="711">
        <f xml:space="preserve"> 'DPW1'!U47* $J48</f>
        <v>112.01148918684012</v>
      </c>
      <c r="X48" s="508">
        <f t="shared" si="6"/>
        <v>112.01148918684012</v>
      </c>
      <c r="Y48" s="185">
        <f t="shared" si="0"/>
        <v>112.01148918684012</v>
      </c>
      <c r="Z48" s="42"/>
      <c r="AA48" s="725">
        <v>0</v>
      </c>
      <c r="AB48" s="726">
        <v>0</v>
      </c>
      <c r="AC48" s="726">
        <v>19.070496398699998</v>
      </c>
      <c r="AD48" s="726">
        <v>48.088261971199998</v>
      </c>
      <c r="AE48" s="726">
        <v>72.844836803800007</v>
      </c>
      <c r="AF48" s="726">
        <v>86.658086228200006</v>
      </c>
      <c r="AG48" s="726">
        <v>102.194709367</v>
      </c>
      <c r="AH48" s="726">
        <v>102.194709367</v>
      </c>
      <c r="AI48" s="726">
        <v>102.194709367</v>
      </c>
      <c r="AJ48" s="726">
        <v>102.194709367</v>
      </c>
      <c r="AK48" s="726">
        <v>102.194709367</v>
      </c>
      <c r="AL48" s="727">
        <v>102.194709367</v>
      </c>
      <c r="AM48" s="508">
        <f t="shared" si="7"/>
        <v>102.194709367</v>
      </c>
      <c r="AN48" s="185">
        <f t="shared" si="1"/>
        <v>102.194709367</v>
      </c>
      <c r="AO48" s="42"/>
      <c r="AP48" s="509">
        <f t="shared" si="2"/>
        <v>0.91235917055378757</v>
      </c>
      <c r="AQ48" s="510">
        <f t="shared" si="2"/>
        <v>0.91235917055378757</v>
      </c>
      <c r="AS48" s="389" t="s">
        <v>1180</v>
      </c>
      <c r="AV48" s="535" t="s">
        <v>1181</v>
      </c>
      <c r="AX48" s="536" t="s">
        <v>1182</v>
      </c>
      <c r="AY48" s="537" t="s">
        <v>1182</v>
      </c>
      <c r="AZ48" s="537" t="s">
        <v>1182</v>
      </c>
      <c r="BA48" s="537" t="s">
        <v>1182</v>
      </c>
      <c r="BB48" s="537" t="s">
        <v>1182</v>
      </c>
      <c r="BC48" s="537" t="s">
        <v>1182</v>
      </c>
      <c r="BD48" s="537" t="s">
        <v>1182</v>
      </c>
      <c r="BE48" s="537" t="s">
        <v>1182</v>
      </c>
      <c r="BF48" s="537" t="s">
        <v>1182</v>
      </c>
      <c r="BG48" s="537" t="s">
        <v>1182</v>
      </c>
      <c r="BH48" s="537" t="s">
        <v>1182</v>
      </c>
      <c r="BI48" s="538" t="s">
        <v>1182</v>
      </c>
      <c r="BJ48" s="539" t="s">
        <v>1183</v>
      </c>
      <c r="BK48" s="540" t="s">
        <v>1183</v>
      </c>
      <c r="BM48" s="541" t="s">
        <v>1184</v>
      </c>
      <c r="BN48" s="542" t="s">
        <v>1184</v>
      </c>
      <c r="BO48" s="542" t="s">
        <v>1184</v>
      </c>
      <c r="BP48" s="542" t="s">
        <v>1184</v>
      </c>
      <c r="BQ48" s="542" t="s">
        <v>1184</v>
      </c>
      <c r="BR48" s="542" t="s">
        <v>1184</v>
      </c>
      <c r="BS48" s="542" t="s">
        <v>1184</v>
      </c>
      <c r="BT48" s="542" t="s">
        <v>1184</v>
      </c>
      <c r="BU48" s="542" t="s">
        <v>1184</v>
      </c>
      <c r="BV48" s="542" t="s">
        <v>1184</v>
      </c>
      <c r="BW48" s="542" t="s">
        <v>1184</v>
      </c>
      <c r="BX48" s="543" t="s">
        <v>1184</v>
      </c>
      <c r="BY48" s="544" t="s">
        <v>1185</v>
      </c>
      <c r="BZ48" s="545" t="s">
        <v>1185</v>
      </c>
      <c r="CB48" s="546" t="s">
        <v>1186</v>
      </c>
      <c r="CC48" s="547" t="s">
        <v>1186</v>
      </c>
    </row>
    <row r="49" spans="1:82" ht="15" x14ac:dyDescent="0.2">
      <c r="B49" s="507" t="str">
        <f t="shared" si="3"/>
        <v>TMS</v>
      </c>
      <c r="C49" s="63" t="s">
        <v>148</v>
      </c>
      <c r="D49" s="59" t="s">
        <v>367</v>
      </c>
      <c r="E49" s="108" t="str">
        <f>IFERROR(INDEX('[1]PCD List'!$AU$3:$BK$48,MATCH('DPW2'!$G49,'[1]PCD List'!$AT$3:$AT$48,0),MATCH('DPW2'!$B49,'[1]PCD List'!$AU$2:$BK$2,0)),"")</f>
        <v>Y</v>
      </c>
      <c r="F49" s="416" t="s">
        <v>368</v>
      </c>
      <c r="G49" s="416" t="s">
        <v>104</v>
      </c>
      <c r="H49" s="63" t="s">
        <v>898</v>
      </c>
      <c r="I49" s="23">
        <v>3</v>
      </c>
      <c r="J49" s="709">
        <v>28.088000000000001</v>
      </c>
      <c r="K49" s="341"/>
      <c r="L49" s="490"/>
      <c r="M49" s="163"/>
      <c r="N49" s="706" cm="1">
        <f t="array" ref="N49">INDEX( [1]F_Inputs_W_EXP!$Y$8:$AE$891,MATCH('DPW2'!$B49&amp;'DPW2'!$F49,[1]F_Inputs_W_EXP!$A$8:$A$891&amp;[1]F_Inputs_W_EXP!$P$8:$P$891,0),MATCH('DPW2'!N$7, [1]F_Inputs_W_EXP!$Y$4:$AE$4,0)) * $R49</f>
        <v>2.2744065888728207</v>
      </c>
      <c r="O49" s="706" cm="1">
        <f t="array" ref="O49">INDEX( [1]F_Inputs_W_EXP!$Y$8:$AE$891,MATCH('DPW2'!$B49&amp;'DPW2'!$F49,[1]F_Inputs_W_EXP!$A$8:$A$891&amp;[1]F_Inputs_W_EXP!$P$8:$P$891,0),MATCH('DPW2'!O$7, [1]F_Inputs_W_EXP!$Y$4:$AE$4,0)) * $R49</f>
        <v>5.5130617859156228</v>
      </c>
      <c r="P49" s="706" cm="1">
        <f t="array" ref="P49">INDEX( [1]F_Inputs_W_EXP!$Y$8:$AE$891,MATCH('DPW2'!$B49&amp;'DPW2'!$F49,[1]F_Inputs_W_EXP!$A$8:$A$891&amp;[1]F_Inputs_W_EXP!$P$8:$P$891,0),MATCH('DPW2'!P$7, [1]F_Inputs_W_EXP!$Y$4:$AE$4,0)) * $R49</f>
        <v>9.9144661814568984</v>
      </c>
      <c r="Q49" s="706" cm="1">
        <f t="array" ref="Q49">INDEX( [1]F_Inputs_W_EXP!$Y$8:$AE$891,MATCH('DPW2'!$B49&amp;'DPW2'!$F49,[1]F_Inputs_W_EXP!$A$8:$A$891&amp;[1]F_Inputs_W_EXP!$P$8:$P$891,0),MATCH('DPW2'!Q$7, [1]F_Inputs_W_EXP!$Y$4:$AE$4,0)) * $R49</f>
        <v>17.831095103003307</v>
      </c>
      <c r="R49" s="706">
        <f xml:space="preserve"> J49</f>
        <v>28.088000000000001</v>
      </c>
      <c r="S49" s="706">
        <f xml:space="preserve"> 'DPW1'!R48* $J49</f>
        <v>28.088000000000001</v>
      </c>
      <c r="T49" s="703">
        <v>28.088000000000001</v>
      </c>
      <c r="U49" s="703">
        <v>28.088000000000001</v>
      </c>
      <c r="V49" s="703">
        <v>28.088000000000001</v>
      </c>
      <c r="W49" s="712">
        <v>28.088000000000001</v>
      </c>
      <c r="X49" s="508">
        <f xml:space="preserve"> R49</f>
        <v>28.088000000000001</v>
      </c>
      <c r="Y49" s="185">
        <f xml:space="preserve"> W49</f>
        <v>28.088000000000001</v>
      </c>
      <c r="Z49" s="42"/>
      <c r="AA49" s="690">
        <v>0</v>
      </c>
      <c r="AB49" s="690">
        <v>0</v>
      </c>
      <c r="AC49" s="690">
        <v>7.3725644943384863</v>
      </c>
      <c r="AD49" s="690">
        <v>12.60088309708307</v>
      </c>
      <c r="AE49" s="690">
        <v>17.819366455050236</v>
      </c>
      <c r="AF49" s="690">
        <v>23.025155709812037</v>
      </c>
      <c r="AG49" s="690">
        <v>28.226005605599763</v>
      </c>
      <c r="AH49" s="690">
        <v>28.226005605599763</v>
      </c>
      <c r="AI49" s="690">
        <v>28.226005605599763</v>
      </c>
      <c r="AJ49" s="690">
        <v>28.226005605599763</v>
      </c>
      <c r="AK49" s="690">
        <v>28.226005605599763</v>
      </c>
      <c r="AL49" s="691">
        <v>28.226005605599763</v>
      </c>
      <c r="AM49" s="508">
        <f xml:space="preserve"> AG49</f>
        <v>28.226005605599763</v>
      </c>
      <c r="AN49" s="185">
        <f xml:space="preserve"> AL49</f>
        <v>28.226005605599763</v>
      </c>
      <c r="AO49" s="548"/>
      <c r="AP49" s="509">
        <f t="shared" si="2"/>
        <v>1.0049133297351098</v>
      </c>
      <c r="AQ49" s="510">
        <f t="shared" si="2"/>
        <v>1.0049133297351098</v>
      </c>
      <c r="AS49" s="389" t="s">
        <v>1187</v>
      </c>
      <c r="AV49" s="302" t="s">
        <v>1188</v>
      </c>
      <c r="AX49" s="512" t="s">
        <v>1189</v>
      </c>
      <c r="AY49" s="164" t="s">
        <v>1189</v>
      </c>
      <c r="AZ49" s="164" t="s">
        <v>1189</v>
      </c>
      <c r="BA49" s="164" t="s">
        <v>1189</v>
      </c>
      <c r="BB49" s="164" t="s">
        <v>1189</v>
      </c>
      <c r="BC49" s="164" t="s">
        <v>1189</v>
      </c>
      <c r="BD49" s="164" t="s">
        <v>1189</v>
      </c>
      <c r="BE49" s="164" t="s">
        <v>1189</v>
      </c>
      <c r="BF49" s="164" t="s">
        <v>1189</v>
      </c>
      <c r="BG49" s="164" t="s">
        <v>1189</v>
      </c>
      <c r="BH49" s="164" t="s">
        <v>1189</v>
      </c>
      <c r="BI49" s="164" t="s">
        <v>1189</v>
      </c>
      <c r="BJ49" s="75" t="s">
        <v>1190</v>
      </c>
      <c r="BK49" s="151" t="s">
        <v>1190</v>
      </c>
      <c r="BM49" s="254" t="s">
        <v>1191</v>
      </c>
      <c r="BN49" s="73" t="s">
        <v>1191</v>
      </c>
      <c r="BO49" s="73" t="s">
        <v>1191</v>
      </c>
      <c r="BP49" s="73" t="s">
        <v>1191</v>
      </c>
      <c r="BQ49" s="73" t="s">
        <v>1191</v>
      </c>
      <c r="BR49" s="73" t="s">
        <v>1191</v>
      </c>
      <c r="BS49" s="73" t="s">
        <v>1191</v>
      </c>
      <c r="BT49" s="73" t="s">
        <v>1191</v>
      </c>
      <c r="BU49" s="73" t="s">
        <v>1191</v>
      </c>
      <c r="BV49" s="73" t="s">
        <v>1191</v>
      </c>
      <c r="BW49" s="73" t="s">
        <v>1191</v>
      </c>
      <c r="BX49" s="73" t="s">
        <v>1191</v>
      </c>
      <c r="BY49" s="79" t="s">
        <v>1192</v>
      </c>
      <c r="BZ49" s="412" t="s">
        <v>1192</v>
      </c>
      <c r="CB49" s="549" t="s">
        <v>1193</v>
      </c>
      <c r="CC49" s="550" t="s">
        <v>1193</v>
      </c>
    </row>
    <row r="50" spans="1:82" ht="46.9" customHeight="1" thickBot="1" x14ac:dyDescent="0.25">
      <c r="B50" s="507" t="str">
        <f t="shared" si="3"/>
        <v>TMS</v>
      </c>
      <c r="C50" s="63" t="s">
        <v>375</v>
      </c>
      <c r="D50" s="59" t="s">
        <v>376</v>
      </c>
      <c r="E50" s="108">
        <f>IFERROR(INDEX('[1]PCD List'!$AU$3:$BK$48,MATCH('DPW2'!$G50,'[1]PCD List'!$AT$3:$AT$48,0),MATCH('DPW2'!$B50,'[1]PCD List'!$AU$2:$BK$2,0)),"")</f>
        <v>0</v>
      </c>
      <c r="F50" s="416" t="s">
        <v>377</v>
      </c>
      <c r="G50" s="416" t="s">
        <v>386</v>
      </c>
      <c r="H50" s="63" t="s">
        <v>898</v>
      </c>
      <c r="I50" s="23">
        <v>3</v>
      </c>
      <c r="J50" s="489"/>
      <c r="K50" s="341"/>
      <c r="L50" s="490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531"/>
      <c r="X50" s="508">
        <f xml:space="preserve"> R50</f>
        <v>0</v>
      </c>
      <c r="Y50" s="185">
        <f xml:space="preserve"> W50</f>
        <v>0</v>
      </c>
      <c r="Z50" s="42"/>
      <c r="AA50" s="690">
        <v>0.12741754329999999</v>
      </c>
      <c r="AB50" s="690">
        <v>0.93899999999999995</v>
      </c>
      <c r="AC50" s="690">
        <v>5.9344068022000007</v>
      </c>
      <c r="AD50" s="690">
        <v>10.52</v>
      </c>
      <c r="AE50" s="690">
        <v>10.52</v>
      </c>
      <c r="AF50" s="690">
        <v>10.52</v>
      </c>
      <c r="AG50" s="690">
        <v>10.52</v>
      </c>
      <c r="AH50" s="690">
        <v>10.52</v>
      </c>
      <c r="AI50" s="690">
        <v>10.52</v>
      </c>
      <c r="AJ50" s="690">
        <v>10.52</v>
      </c>
      <c r="AK50" s="690">
        <v>10.52</v>
      </c>
      <c r="AL50" s="691">
        <v>10.52</v>
      </c>
      <c r="AM50" s="508">
        <f xml:space="preserve"> AG50</f>
        <v>10.52</v>
      </c>
      <c r="AN50" s="185">
        <f xml:space="preserve"> AL50</f>
        <v>10.52</v>
      </c>
      <c r="AO50" s="548"/>
      <c r="AP50" s="509" t="str">
        <f t="shared" si="2"/>
        <v/>
      </c>
      <c r="AQ50" s="510" t="str">
        <f t="shared" si="2"/>
        <v/>
      </c>
      <c r="AS50" s="551" t="s">
        <v>1194</v>
      </c>
      <c r="AV50" s="552" t="s">
        <v>1195</v>
      </c>
      <c r="AX50" s="553" t="s">
        <v>1196</v>
      </c>
      <c r="AY50" s="554" t="s">
        <v>1196</v>
      </c>
      <c r="AZ50" s="554" t="s">
        <v>1196</v>
      </c>
      <c r="BA50" s="554" t="s">
        <v>1196</v>
      </c>
      <c r="BB50" s="554" t="s">
        <v>1196</v>
      </c>
      <c r="BC50" s="554" t="s">
        <v>1196</v>
      </c>
      <c r="BD50" s="554" t="s">
        <v>1196</v>
      </c>
      <c r="BE50" s="554" t="s">
        <v>1196</v>
      </c>
      <c r="BF50" s="554" t="s">
        <v>1196</v>
      </c>
      <c r="BG50" s="554" t="s">
        <v>1196</v>
      </c>
      <c r="BH50" s="554" t="s">
        <v>1196</v>
      </c>
      <c r="BI50" s="554" t="s">
        <v>1196</v>
      </c>
      <c r="BJ50" s="555" t="s">
        <v>1197</v>
      </c>
      <c r="BK50" s="556" t="s">
        <v>1197</v>
      </c>
      <c r="BM50" s="447" t="s">
        <v>1198</v>
      </c>
      <c r="BN50" s="449" t="s">
        <v>1198</v>
      </c>
      <c r="BO50" s="449" t="s">
        <v>1198</v>
      </c>
      <c r="BP50" s="449" t="s">
        <v>1198</v>
      </c>
      <c r="BQ50" s="449" t="s">
        <v>1198</v>
      </c>
      <c r="BR50" s="449" t="s">
        <v>1198</v>
      </c>
      <c r="BS50" s="449" t="s">
        <v>1198</v>
      </c>
      <c r="BT50" s="449" t="s">
        <v>1198</v>
      </c>
      <c r="BU50" s="449" t="s">
        <v>1198</v>
      </c>
      <c r="BV50" s="449" t="s">
        <v>1198</v>
      </c>
      <c r="BW50" s="449" t="s">
        <v>1198</v>
      </c>
      <c r="BX50" s="449" t="s">
        <v>1198</v>
      </c>
      <c r="BY50" s="450" t="s">
        <v>1199</v>
      </c>
      <c r="BZ50" s="451" t="s">
        <v>1199</v>
      </c>
      <c r="CB50" s="557" t="s">
        <v>1200</v>
      </c>
      <c r="CC50" s="558" t="s">
        <v>1200</v>
      </c>
    </row>
    <row r="51" spans="1:82" ht="30" customHeight="1" x14ac:dyDescent="0.2">
      <c r="A51" t="s">
        <v>1201</v>
      </c>
      <c r="B51" s="559" t="str">
        <f>B50</f>
        <v>TMS</v>
      </c>
      <c r="C51" s="129"/>
      <c r="D51" s="129"/>
      <c r="E51" s="560"/>
      <c r="F51" s="337" t="s">
        <v>1202</v>
      </c>
      <c r="G51" s="337" t="s">
        <v>1202</v>
      </c>
      <c r="H51" s="561" t="s">
        <v>898</v>
      </c>
      <c r="I51" s="487">
        <v>3</v>
      </c>
      <c r="J51" s="562"/>
      <c r="K51" s="563"/>
      <c r="L51" s="490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531"/>
      <c r="X51" s="508">
        <f xml:space="preserve"> R51</f>
        <v>0</v>
      </c>
      <c r="Y51" s="185">
        <f xml:space="preserve"> W51</f>
        <v>0</v>
      </c>
      <c r="Z51" s="42"/>
      <c r="AA51" s="728">
        <v>84.959960195199997</v>
      </c>
      <c r="AB51" s="728">
        <v>205.46181608580002</v>
      </c>
      <c r="AC51" s="728">
        <v>477.18851844299525</v>
      </c>
      <c r="AD51" s="728">
        <v>814.31078389127742</v>
      </c>
      <c r="AE51" s="728">
        <v>1244.7714680908732</v>
      </c>
      <c r="AF51" s="728">
        <v>1734.7610793642498</v>
      </c>
      <c r="AG51" s="728">
        <v>2619.6739379209343</v>
      </c>
      <c r="AH51" s="728">
        <v>2770.9684491243693</v>
      </c>
      <c r="AI51" s="728">
        <v>2832.6740494587693</v>
      </c>
      <c r="AJ51" s="728">
        <v>2841.1959923258692</v>
      </c>
      <c r="AK51" s="728">
        <v>2845.2332783600691</v>
      </c>
      <c r="AL51" s="729">
        <v>2846.215663024369</v>
      </c>
      <c r="AM51" s="508">
        <f xml:space="preserve"> AG51</f>
        <v>2619.6739379209343</v>
      </c>
      <c r="AN51" s="185">
        <f xml:space="preserve"> AL51</f>
        <v>2846.215663024369</v>
      </c>
      <c r="AO51" s="548"/>
      <c r="AP51" s="564" t="str">
        <f t="shared" si="2"/>
        <v/>
      </c>
      <c r="AQ51" s="565" t="str">
        <f t="shared" si="2"/>
        <v/>
      </c>
      <c r="AS51" s="566" t="s">
        <v>1203</v>
      </c>
      <c r="AV51" s="567" t="s">
        <v>1204</v>
      </c>
      <c r="AX51" s="512" t="s">
        <v>1205</v>
      </c>
      <c r="AY51" s="164" t="s">
        <v>1205</v>
      </c>
      <c r="AZ51" s="164" t="s">
        <v>1205</v>
      </c>
      <c r="BA51" s="164" t="s">
        <v>1205</v>
      </c>
      <c r="BB51" s="164" t="s">
        <v>1205</v>
      </c>
      <c r="BC51" s="164" t="s">
        <v>1205</v>
      </c>
      <c r="BD51" s="164" t="s">
        <v>1205</v>
      </c>
      <c r="BE51" s="164" t="s">
        <v>1205</v>
      </c>
      <c r="BF51" s="164" t="s">
        <v>1205</v>
      </c>
      <c r="BG51" s="164" t="s">
        <v>1205</v>
      </c>
      <c r="BH51" s="164" t="s">
        <v>1205</v>
      </c>
      <c r="BI51" s="532" t="s">
        <v>1205</v>
      </c>
      <c r="BJ51" s="513" t="s">
        <v>1206</v>
      </c>
      <c r="BK51" s="151" t="s">
        <v>1206</v>
      </c>
      <c r="BM51" s="234" t="s">
        <v>1207</v>
      </c>
      <c r="BN51" s="234" t="s">
        <v>1207</v>
      </c>
      <c r="BO51" s="234" t="s">
        <v>1207</v>
      </c>
      <c r="BP51" s="234" t="s">
        <v>1207</v>
      </c>
      <c r="BQ51" s="234" t="s">
        <v>1207</v>
      </c>
      <c r="BR51" s="234" t="s">
        <v>1207</v>
      </c>
      <c r="BS51" s="234" t="s">
        <v>1207</v>
      </c>
      <c r="BT51" s="234" t="s">
        <v>1207</v>
      </c>
      <c r="BU51" s="234" t="s">
        <v>1207</v>
      </c>
      <c r="BV51" s="234" t="s">
        <v>1207</v>
      </c>
      <c r="BW51" s="234" t="s">
        <v>1207</v>
      </c>
      <c r="BX51" s="234" t="s">
        <v>1207</v>
      </c>
      <c r="BY51" s="568" t="s">
        <v>1208</v>
      </c>
      <c r="BZ51" s="569" t="s">
        <v>1208</v>
      </c>
      <c r="CA51" s="172"/>
      <c r="CB51" s="570" t="s">
        <v>1209</v>
      </c>
      <c r="CC51" s="571" t="s">
        <v>1209</v>
      </c>
    </row>
    <row r="52" spans="1:82" ht="34.15" customHeight="1" thickBot="1" x14ac:dyDescent="0.25">
      <c r="A52" t="s">
        <v>1210</v>
      </c>
      <c r="B52" s="572" t="str">
        <f t="shared" si="3"/>
        <v>TMS</v>
      </c>
      <c r="C52" s="573"/>
      <c r="D52" s="272"/>
      <c r="E52" s="272"/>
      <c r="F52" s="574" t="s">
        <v>1211</v>
      </c>
      <c r="G52" s="575" t="s">
        <v>1211</v>
      </c>
      <c r="H52" s="576" t="s">
        <v>898</v>
      </c>
      <c r="I52" s="577">
        <v>3</v>
      </c>
      <c r="J52" s="578"/>
      <c r="K52" s="341"/>
      <c r="L52" s="713">
        <f t="shared" ref="L52:W52" si="9">SUM( L8:L51 )</f>
        <v>0</v>
      </c>
      <c r="M52" s="713">
        <f t="shared" si="9"/>
        <v>0</v>
      </c>
      <c r="N52" s="713">
        <f t="shared" si="9"/>
        <v>143.46006234238547</v>
      </c>
      <c r="O52" s="713">
        <f t="shared" si="9"/>
        <v>304.46531416517445</v>
      </c>
      <c r="P52" s="713">
        <f t="shared" si="9"/>
        <v>486.0348411055773</v>
      </c>
      <c r="Q52" s="713">
        <f t="shared" si="9"/>
        <v>675.78661947941214</v>
      </c>
      <c r="R52" s="713">
        <f t="shared" si="9"/>
        <v>878.05459244450333</v>
      </c>
      <c r="S52" s="713">
        <f t="shared" si="9"/>
        <v>186.63017012453943</v>
      </c>
      <c r="T52" s="713">
        <f t="shared" si="9"/>
        <v>186.63017012453943</v>
      </c>
      <c r="U52" s="713">
        <f t="shared" si="9"/>
        <v>186.63017012453943</v>
      </c>
      <c r="V52" s="713">
        <f t="shared" si="9"/>
        <v>186.63017012453943</v>
      </c>
      <c r="W52" s="580">
        <f t="shared" si="9"/>
        <v>186.63017012453943</v>
      </c>
      <c r="X52" s="579">
        <f xml:space="preserve"> R52</f>
        <v>878.05459244450333</v>
      </c>
      <c r="Y52" s="580">
        <f xml:space="preserve"> W52</f>
        <v>186.63017012453943</v>
      </c>
      <c r="Z52" s="42"/>
      <c r="AA52" s="713">
        <f t="shared" ref="AA52:AL52" si="10">SUM( AA8:AA51 )</f>
        <v>87.319573367706241</v>
      </c>
      <c r="AB52" s="713">
        <f t="shared" si="10"/>
        <v>210.88261846151093</v>
      </c>
      <c r="AC52" s="713">
        <f t="shared" si="10"/>
        <v>626.13458844932927</v>
      </c>
      <c r="AD52" s="713">
        <f t="shared" si="10"/>
        <v>1126.709921018969</v>
      </c>
      <c r="AE52" s="713">
        <f t="shared" si="10"/>
        <v>1737.8187873432885</v>
      </c>
      <c r="AF52" s="713">
        <f t="shared" si="10"/>
        <v>2410.1245982093142</v>
      </c>
      <c r="AG52" s="713">
        <f t="shared" si="10"/>
        <v>3451.2297751547421</v>
      </c>
      <c r="AH52" s="713">
        <f t="shared" si="10"/>
        <v>3602.9566072178495</v>
      </c>
      <c r="AI52" s="713">
        <f t="shared" si="10"/>
        <v>3664.8182865213494</v>
      </c>
      <c r="AJ52" s="713">
        <f t="shared" si="10"/>
        <v>3673.3405599593493</v>
      </c>
      <c r="AK52" s="713">
        <f t="shared" si="10"/>
        <v>3677.3778459935493</v>
      </c>
      <c r="AL52" s="580">
        <f t="shared" si="10"/>
        <v>3678.3602306578491</v>
      </c>
      <c r="AM52" s="579">
        <f xml:space="preserve"> AG52</f>
        <v>3451.2297751547421</v>
      </c>
      <c r="AN52" s="580">
        <f xml:space="preserve"> AL52</f>
        <v>3678.3602306578491</v>
      </c>
      <c r="AO52" s="42"/>
      <c r="AP52" s="466">
        <f t="shared" si="2"/>
        <v>3.9305412269942361</v>
      </c>
      <c r="AQ52" s="581">
        <f t="shared" si="2"/>
        <v>19.709354753324487</v>
      </c>
      <c r="AS52" s="582" t="s">
        <v>1212</v>
      </c>
      <c r="AV52" s="583" t="s">
        <v>1213</v>
      </c>
      <c r="AX52" s="584" t="s">
        <v>1214</v>
      </c>
      <c r="AY52" s="584" t="s">
        <v>1214</v>
      </c>
      <c r="AZ52" s="584" t="s">
        <v>1214</v>
      </c>
      <c r="BA52" s="584" t="s">
        <v>1214</v>
      </c>
      <c r="BB52" s="584" t="s">
        <v>1214</v>
      </c>
      <c r="BC52" s="584" t="s">
        <v>1214</v>
      </c>
      <c r="BD52" s="584" t="s">
        <v>1214</v>
      </c>
      <c r="BE52" s="584" t="s">
        <v>1214</v>
      </c>
      <c r="BF52" s="584" t="s">
        <v>1214</v>
      </c>
      <c r="BG52" s="584" t="s">
        <v>1214</v>
      </c>
      <c r="BH52" s="584" t="s">
        <v>1214</v>
      </c>
      <c r="BI52" s="585" t="s">
        <v>1214</v>
      </c>
      <c r="BJ52" s="586" t="s">
        <v>1215</v>
      </c>
      <c r="BK52" s="587" t="s">
        <v>1215</v>
      </c>
      <c r="BM52" s="584" t="s">
        <v>1216</v>
      </c>
      <c r="BN52" s="584" t="s">
        <v>1216</v>
      </c>
      <c r="BO52" s="584" t="s">
        <v>1216</v>
      </c>
      <c r="BP52" s="584" t="s">
        <v>1216</v>
      </c>
      <c r="BQ52" s="584" t="s">
        <v>1216</v>
      </c>
      <c r="BR52" s="584" t="s">
        <v>1216</v>
      </c>
      <c r="BS52" s="584" t="s">
        <v>1216</v>
      </c>
      <c r="BT52" s="584" t="s">
        <v>1216</v>
      </c>
      <c r="BU52" s="584" t="s">
        <v>1216</v>
      </c>
      <c r="BV52" s="584" t="s">
        <v>1216</v>
      </c>
      <c r="BW52" s="584" t="s">
        <v>1216</v>
      </c>
      <c r="BX52" s="585" t="s">
        <v>1216</v>
      </c>
      <c r="BY52" s="450" t="s">
        <v>1217</v>
      </c>
      <c r="BZ52" s="450" t="s">
        <v>1217</v>
      </c>
      <c r="CB52" s="452" t="s">
        <v>1218</v>
      </c>
      <c r="CC52" s="588" t="s">
        <v>1218</v>
      </c>
    </row>
    <row r="53" spans="1:82" x14ac:dyDescent="0.2">
      <c r="AT53" s="6" t="s">
        <v>393</v>
      </c>
      <c r="CD53" s="6" t="s">
        <v>394</v>
      </c>
    </row>
  </sheetData>
  <sheetProtection selectLockedCells="1"/>
  <mergeCells count="34">
    <mergeCell ref="CB5:CC5"/>
    <mergeCell ref="Y5:Y7"/>
    <mergeCell ref="BM6:BN6"/>
    <mergeCell ref="BO6:BS6"/>
    <mergeCell ref="BT6:BX6"/>
    <mergeCell ref="BM5:BX5"/>
    <mergeCell ref="AH6:AL6"/>
    <mergeCell ref="AP6:AP7"/>
    <mergeCell ref="AQ6:AQ7"/>
    <mergeCell ref="AA5:AL5"/>
    <mergeCell ref="AM5:AM7"/>
    <mergeCell ref="AN5:AN7"/>
    <mergeCell ref="AP5:AQ5"/>
    <mergeCell ref="AA6:AB6"/>
    <mergeCell ref="AC6:AG6"/>
    <mergeCell ref="AS5:AS7"/>
    <mergeCell ref="AX5:BI5"/>
    <mergeCell ref="AX6:AY6"/>
    <mergeCell ref="AZ6:BD6"/>
    <mergeCell ref="BE6:BI6"/>
    <mergeCell ref="H5:H7"/>
    <mergeCell ref="I5:I7"/>
    <mergeCell ref="J5:J7"/>
    <mergeCell ref="L5:W5"/>
    <mergeCell ref="X5:X7"/>
    <mergeCell ref="L6:M6"/>
    <mergeCell ref="N6:R6"/>
    <mergeCell ref="S6:W6"/>
    <mergeCell ref="G5:G7"/>
    <mergeCell ref="B5:B7"/>
    <mergeCell ref="C5:C7"/>
    <mergeCell ref="D5:D7"/>
    <mergeCell ref="E5:E7"/>
    <mergeCell ref="F5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C0B71-4608-4604-AC89-C0D1CB9DC0A7}">
  <dimension ref="A1:BZ54"/>
  <sheetViews>
    <sheetView zoomScale="70" zoomScaleNormal="70" workbookViewId="0"/>
  </sheetViews>
  <sheetFormatPr defaultRowHeight="14.25" x14ac:dyDescent="0.2"/>
  <cols>
    <col min="2" max="2" width="15.125" customWidth="1"/>
    <col min="3" max="3" width="52.125" style="186" customWidth="1"/>
    <col min="4" max="5" width="19" customWidth="1"/>
    <col min="6" max="6" width="81.125" customWidth="1"/>
    <col min="7" max="7" width="74.25" customWidth="1"/>
    <col min="8" max="8" width="20.25" customWidth="1"/>
    <col min="9" max="9" width="8.875" customWidth="1"/>
    <col min="10" max="10" width="21.875" customWidth="1"/>
    <col min="11" max="11" width="10.5" customWidth="1"/>
    <col min="12" max="12" width="9.875" customWidth="1"/>
    <col min="13" max="13" width="12.125" customWidth="1"/>
    <col min="14" max="16" width="12.75" bestFit="1" customWidth="1"/>
    <col min="17" max="17" width="13.625" customWidth="1"/>
    <col min="18" max="18" width="12.5" customWidth="1"/>
    <col min="19" max="19" width="10.75" customWidth="1"/>
    <col min="20" max="20" width="11.625" customWidth="1"/>
    <col min="21" max="21" width="10.25" customWidth="1"/>
    <col min="22" max="22" width="13.625" customWidth="1"/>
    <col min="23" max="23" width="16.625" customWidth="1"/>
    <col min="24" max="24" width="16.125" customWidth="1"/>
    <col min="25" max="25" width="9" customWidth="1"/>
    <col min="26" max="26" width="10" customWidth="1"/>
    <col min="27" max="27" width="9.25" bestFit="1" customWidth="1"/>
    <col min="28" max="29" width="9.5" bestFit="1" customWidth="1"/>
    <col min="30" max="30" width="9.625" bestFit="1" customWidth="1"/>
    <col min="31" max="31" width="11.125" customWidth="1"/>
    <col min="32" max="32" width="11.25" customWidth="1"/>
    <col min="33" max="33" width="12" customWidth="1"/>
    <col min="34" max="36" width="13.375" customWidth="1"/>
    <col min="37" max="38" width="13.625" customWidth="1"/>
    <col min="40" max="40" width="19" customWidth="1"/>
    <col min="41" max="41" width="19.25" customWidth="1"/>
    <col min="43" max="44" width="13.625" customWidth="1"/>
    <col min="46" max="46" width="9.25" customWidth="1"/>
    <col min="47" max="47" width="1.375" customWidth="1"/>
    <col min="48" max="48" width="8.625" customWidth="1"/>
    <col min="54" max="54" width="9.625" customWidth="1"/>
    <col min="59" max="59" width="17.375" customWidth="1"/>
    <col min="60" max="60" width="15.25" customWidth="1"/>
    <col min="61" max="61" width="1.375" style="56" customWidth="1"/>
    <col min="62" max="62" width="9.125" customWidth="1"/>
    <col min="73" max="73" width="13.25" customWidth="1"/>
    <col min="74" max="74" width="13.125" customWidth="1"/>
    <col min="75" max="75" width="1" customWidth="1"/>
  </cols>
  <sheetData>
    <row r="1" spans="1:77" ht="18.75" x14ac:dyDescent="0.25">
      <c r="A1" s="1" t="str" cm="1">
        <f t="array" aca="1" ref="A1" ca="1" xml:space="preserve"> RIGHT(CELL("filename", A1), LEN(CELL("filename", A1)) - SEARCH("]", CELL("filename", A1)))</f>
        <v>DPWW2</v>
      </c>
      <c r="B1" s="1"/>
      <c r="C1" s="13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  <c r="R1" s="2"/>
      <c r="S1" s="2"/>
      <c r="T1" s="2"/>
      <c r="U1" s="2"/>
      <c r="V1" s="2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 t="s">
        <v>0</v>
      </c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3"/>
    </row>
    <row r="2" spans="1:77" ht="18.75" x14ac:dyDescent="0.25">
      <c r="A2" s="1"/>
      <c r="B2" s="1"/>
      <c r="C2" s="134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"/>
      <c r="R2" s="2"/>
      <c r="S2" s="2"/>
      <c r="T2" s="2"/>
      <c r="U2" s="2"/>
      <c r="V2" s="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3"/>
    </row>
    <row r="3" spans="1:77" ht="19.5" x14ac:dyDescent="0.3">
      <c r="A3" s="4" t="s">
        <v>1219</v>
      </c>
      <c r="B3" s="4"/>
      <c r="C3" s="135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136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105"/>
      <c r="BX3" s="105"/>
      <c r="BY3" s="105"/>
    </row>
    <row r="5" spans="1:77" ht="59.65" customHeight="1" x14ac:dyDescent="0.25">
      <c r="A5" s="6" t="s">
        <v>2</v>
      </c>
      <c r="B5" s="780" t="s">
        <v>3</v>
      </c>
      <c r="C5" s="780" t="s">
        <v>4</v>
      </c>
      <c r="D5" s="780" t="s">
        <v>5</v>
      </c>
      <c r="E5" s="780" t="s">
        <v>397</v>
      </c>
      <c r="F5" s="780" t="s">
        <v>398</v>
      </c>
      <c r="G5" s="780" t="s">
        <v>8</v>
      </c>
      <c r="H5" s="780" t="s">
        <v>9</v>
      </c>
      <c r="I5" s="780" t="s">
        <v>10</v>
      </c>
      <c r="J5" s="780" t="s">
        <v>1220</v>
      </c>
      <c r="K5" s="8"/>
      <c r="L5" s="780" t="s">
        <v>888</v>
      </c>
      <c r="M5" s="780"/>
      <c r="N5" s="780"/>
      <c r="O5" s="780"/>
      <c r="P5" s="780"/>
      <c r="Q5" s="780"/>
      <c r="R5" s="780"/>
      <c r="S5" s="780"/>
      <c r="T5" s="780"/>
      <c r="U5" s="780"/>
      <c r="V5" s="780"/>
      <c r="W5" s="780" t="s">
        <v>889</v>
      </c>
      <c r="X5" s="780" t="s">
        <v>890</v>
      </c>
      <c r="Z5" s="780" t="s">
        <v>891</v>
      </c>
      <c r="AA5" s="780"/>
      <c r="AB5" s="780"/>
      <c r="AC5" s="780"/>
      <c r="AD5" s="780"/>
      <c r="AE5" s="780"/>
      <c r="AF5" s="780"/>
      <c r="AG5" s="780"/>
      <c r="AH5" s="780"/>
      <c r="AI5" s="780"/>
      <c r="AJ5" s="780"/>
      <c r="AK5" s="780" t="s">
        <v>892</v>
      </c>
      <c r="AL5" s="780" t="s">
        <v>893</v>
      </c>
      <c r="AN5" s="780" t="s">
        <v>17</v>
      </c>
      <c r="AO5" s="780"/>
      <c r="AQ5" s="791" t="s">
        <v>402</v>
      </c>
      <c r="AR5" s="10"/>
      <c r="AT5" s="12" t="s">
        <v>1220</v>
      </c>
      <c r="AV5" s="777" t="s">
        <v>888</v>
      </c>
      <c r="AW5" s="777"/>
      <c r="AX5" s="777"/>
      <c r="AY5" s="777"/>
      <c r="AZ5" s="777"/>
      <c r="BA5" s="777"/>
      <c r="BB5" s="777"/>
      <c r="BC5" s="777"/>
      <c r="BD5" s="777"/>
      <c r="BE5" s="777"/>
      <c r="BF5" s="777"/>
      <c r="BG5" s="12" t="s">
        <v>889</v>
      </c>
      <c r="BH5" s="12" t="s">
        <v>890</v>
      </c>
      <c r="BI5" s="137"/>
      <c r="BJ5" s="782" t="s">
        <v>891</v>
      </c>
      <c r="BK5" s="777"/>
      <c r="BL5" s="777"/>
      <c r="BM5" s="777"/>
      <c r="BN5" s="777"/>
      <c r="BO5" s="777"/>
      <c r="BP5" s="777"/>
      <c r="BQ5" s="777"/>
      <c r="BR5" s="777"/>
      <c r="BS5" s="777"/>
      <c r="BT5" s="777"/>
      <c r="BU5" s="12" t="s">
        <v>892</v>
      </c>
      <c r="BV5" s="12" t="s">
        <v>893</v>
      </c>
      <c r="BX5" s="777" t="s">
        <v>17</v>
      </c>
      <c r="BY5" s="781"/>
    </row>
    <row r="6" spans="1:77" ht="20.65" customHeight="1" x14ac:dyDescent="0.25">
      <c r="B6" s="780"/>
      <c r="C6" s="780"/>
      <c r="D6" s="780"/>
      <c r="E6" s="780"/>
      <c r="F6" s="780"/>
      <c r="G6" s="780"/>
      <c r="H6" s="780"/>
      <c r="I6" s="780"/>
      <c r="J6" s="780"/>
      <c r="K6" s="8"/>
      <c r="L6" s="7" t="s">
        <v>404</v>
      </c>
      <c r="M6" s="780" t="s">
        <v>25</v>
      </c>
      <c r="N6" s="780"/>
      <c r="O6" s="780"/>
      <c r="P6" s="780"/>
      <c r="Q6" s="780"/>
      <c r="R6" s="780" t="s">
        <v>26</v>
      </c>
      <c r="S6" s="780"/>
      <c r="T6" s="780"/>
      <c r="U6" s="780"/>
      <c r="V6" s="780"/>
      <c r="W6" s="780"/>
      <c r="X6" s="780"/>
      <c r="Z6" s="7" t="s">
        <v>404</v>
      </c>
      <c r="AA6" s="780" t="s">
        <v>25</v>
      </c>
      <c r="AB6" s="780"/>
      <c r="AC6" s="780"/>
      <c r="AD6" s="780"/>
      <c r="AE6" s="780"/>
      <c r="AF6" s="780" t="s">
        <v>26</v>
      </c>
      <c r="AG6" s="780"/>
      <c r="AH6" s="780"/>
      <c r="AI6" s="780"/>
      <c r="AJ6" s="780"/>
      <c r="AK6" s="780"/>
      <c r="AL6" s="780"/>
      <c r="AN6" s="780" t="s">
        <v>895</v>
      </c>
      <c r="AO6" s="780" t="s">
        <v>896</v>
      </c>
      <c r="AQ6" s="786"/>
      <c r="AR6" s="10"/>
      <c r="AT6" s="19" t="s">
        <v>1220</v>
      </c>
      <c r="AV6" s="12" t="s">
        <v>24</v>
      </c>
      <c r="AW6" s="777" t="s">
        <v>25</v>
      </c>
      <c r="AX6" s="777"/>
      <c r="AY6" s="777"/>
      <c r="AZ6" s="777"/>
      <c r="BA6" s="777"/>
      <c r="BB6" s="777" t="s">
        <v>26</v>
      </c>
      <c r="BC6" s="777"/>
      <c r="BD6" s="777"/>
      <c r="BE6" s="777"/>
      <c r="BF6" s="777"/>
      <c r="BG6" s="12"/>
      <c r="BH6" s="12"/>
      <c r="BI6" s="137"/>
      <c r="BJ6" s="12" t="s">
        <v>24</v>
      </c>
      <c r="BK6" s="747" t="s">
        <v>25</v>
      </c>
      <c r="BL6" s="777"/>
      <c r="BM6" s="777"/>
      <c r="BN6" s="777"/>
      <c r="BO6" s="777"/>
      <c r="BP6" s="777" t="s">
        <v>26</v>
      </c>
      <c r="BQ6" s="777"/>
      <c r="BR6" s="777"/>
      <c r="BS6" s="777"/>
      <c r="BT6" s="777"/>
      <c r="BU6" s="12"/>
      <c r="BV6" s="12"/>
      <c r="BX6" s="12" t="s">
        <v>895</v>
      </c>
      <c r="BY6" s="12" t="s">
        <v>896</v>
      </c>
    </row>
    <row r="7" spans="1:77" ht="65.25" customHeight="1" x14ac:dyDescent="0.25">
      <c r="A7" s="6" t="s">
        <v>31</v>
      </c>
      <c r="B7" s="780"/>
      <c r="C7" s="780"/>
      <c r="D7" s="780"/>
      <c r="E7" s="780"/>
      <c r="F7" s="780"/>
      <c r="G7" s="780"/>
      <c r="H7" s="780"/>
      <c r="I7" s="780"/>
      <c r="J7" s="780"/>
      <c r="K7" s="8"/>
      <c r="L7" s="15" t="s">
        <v>33</v>
      </c>
      <c r="M7" s="15" t="s">
        <v>34</v>
      </c>
      <c r="N7" s="15" t="s">
        <v>35</v>
      </c>
      <c r="O7" s="15" t="s">
        <v>36</v>
      </c>
      <c r="P7" s="15" t="s">
        <v>37</v>
      </c>
      <c r="Q7" s="15" t="s">
        <v>38</v>
      </c>
      <c r="R7" s="15" t="s">
        <v>39</v>
      </c>
      <c r="S7" s="15" t="s">
        <v>40</v>
      </c>
      <c r="T7" s="15" t="s">
        <v>41</v>
      </c>
      <c r="U7" s="15" t="s">
        <v>42</v>
      </c>
      <c r="V7" s="15" t="s">
        <v>43</v>
      </c>
      <c r="W7" s="819"/>
      <c r="X7" s="819"/>
      <c r="Z7" s="15" t="s">
        <v>33</v>
      </c>
      <c r="AA7" s="15" t="s">
        <v>34</v>
      </c>
      <c r="AB7" s="15" t="s">
        <v>35</v>
      </c>
      <c r="AC7" s="15" t="s">
        <v>36</v>
      </c>
      <c r="AD7" s="15" t="s">
        <v>37</v>
      </c>
      <c r="AE7" s="15" t="s">
        <v>38</v>
      </c>
      <c r="AF7" s="15" t="s">
        <v>39</v>
      </c>
      <c r="AG7" s="15" t="s">
        <v>40</v>
      </c>
      <c r="AH7" s="15" t="s">
        <v>41</v>
      </c>
      <c r="AI7" s="15" t="s">
        <v>42</v>
      </c>
      <c r="AJ7" s="15" t="s">
        <v>43</v>
      </c>
      <c r="AK7" s="814"/>
      <c r="AL7" s="814"/>
      <c r="AN7" s="780"/>
      <c r="AO7" s="780"/>
      <c r="AQ7" s="815"/>
      <c r="AR7" s="10"/>
      <c r="AS7" s="6" t="s">
        <v>44</v>
      </c>
      <c r="AT7" s="19" t="s">
        <v>897</v>
      </c>
      <c r="AV7" s="19" t="s">
        <v>33</v>
      </c>
      <c r="AW7" s="19" t="s">
        <v>34</v>
      </c>
      <c r="AX7" s="19" t="s">
        <v>35</v>
      </c>
      <c r="AY7" s="19" t="s">
        <v>36</v>
      </c>
      <c r="AZ7" s="19" t="s">
        <v>37</v>
      </c>
      <c r="BA7" s="19" t="s">
        <v>38</v>
      </c>
      <c r="BB7" s="19" t="s">
        <v>39</v>
      </c>
      <c r="BC7" s="19" t="s">
        <v>40</v>
      </c>
      <c r="BD7" s="19" t="s">
        <v>41</v>
      </c>
      <c r="BE7" s="19" t="s">
        <v>42</v>
      </c>
      <c r="BF7" s="19" t="s">
        <v>43</v>
      </c>
      <c r="BG7" s="19" t="s">
        <v>38</v>
      </c>
      <c r="BH7" s="19" t="s">
        <v>43</v>
      </c>
      <c r="BI7" s="138"/>
      <c r="BJ7" s="19" t="s">
        <v>33</v>
      </c>
      <c r="BK7" s="107" t="s">
        <v>34</v>
      </c>
      <c r="BL7" s="19" t="s">
        <v>35</v>
      </c>
      <c r="BM7" s="19" t="s">
        <v>36</v>
      </c>
      <c r="BN7" s="19" t="s">
        <v>37</v>
      </c>
      <c r="BO7" s="19" t="s">
        <v>38</v>
      </c>
      <c r="BP7" s="19" t="s">
        <v>39</v>
      </c>
      <c r="BQ7" s="19" t="s">
        <v>40</v>
      </c>
      <c r="BR7" s="19" t="s">
        <v>41</v>
      </c>
      <c r="BS7" s="19" t="s">
        <v>42</v>
      </c>
      <c r="BT7" s="19" t="s">
        <v>43</v>
      </c>
      <c r="BU7" s="19" t="s">
        <v>38</v>
      </c>
      <c r="BV7" s="19" t="s">
        <v>43</v>
      </c>
      <c r="BX7" s="19" t="s">
        <v>38</v>
      </c>
      <c r="BY7" s="19" t="s">
        <v>43</v>
      </c>
    </row>
    <row r="8" spans="1:77" s="42" customFormat="1" ht="15" x14ac:dyDescent="0.2">
      <c r="B8" s="60" t="str">
        <f>rngAcronym</f>
        <v>TMS</v>
      </c>
      <c r="C8" s="818" t="s">
        <v>405</v>
      </c>
      <c r="D8" s="140" t="s">
        <v>406</v>
      </c>
      <c r="E8" s="141">
        <f>IFERROR(INDEX('[1]PCD List'!$E$3:$O$41,MATCH(DPWW2!$D8,'[1]PCD List'!$D$3:$D$41,0),MATCH(DPWW2!$B8,'[1]PCD List'!$E$2:$O$2,0)),"")</f>
        <v>0</v>
      </c>
      <c r="F8" s="142" t="s">
        <v>407</v>
      </c>
      <c r="G8" s="143" t="s">
        <v>408</v>
      </c>
      <c r="H8" s="144" t="s">
        <v>898</v>
      </c>
      <c r="I8" s="145">
        <v>3</v>
      </c>
      <c r="J8" s="131"/>
      <c r="K8" s="38"/>
      <c r="L8" s="733"/>
      <c r="M8" s="733"/>
      <c r="N8" s="733"/>
      <c r="O8" s="733"/>
      <c r="P8" s="733"/>
      <c r="Q8" s="733"/>
      <c r="R8" s="733"/>
      <c r="S8" s="733"/>
      <c r="T8" s="733"/>
      <c r="U8" s="733"/>
      <c r="V8" s="733"/>
      <c r="W8" s="146">
        <f xml:space="preserve"> Q8</f>
        <v>0</v>
      </c>
      <c r="X8" s="147">
        <f t="shared" ref="X8:X53" si="0" xml:space="preserve"> V8</f>
        <v>0</v>
      </c>
      <c r="Z8" s="723">
        <v>0</v>
      </c>
      <c r="AA8" s="723">
        <v>0</v>
      </c>
      <c r="AB8" s="723">
        <v>0</v>
      </c>
      <c r="AC8" s="723">
        <v>0</v>
      </c>
      <c r="AD8" s="723">
        <v>0</v>
      </c>
      <c r="AE8" s="723">
        <v>0</v>
      </c>
      <c r="AF8" s="723">
        <v>0</v>
      </c>
      <c r="AG8" s="723">
        <v>0</v>
      </c>
      <c r="AH8" s="723">
        <v>0</v>
      </c>
      <c r="AI8" s="723">
        <v>0</v>
      </c>
      <c r="AJ8" s="724">
        <v>0</v>
      </c>
      <c r="AK8" s="67">
        <f t="shared" ref="AK8:AK53" si="1" xml:space="preserve"> AE8</f>
        <v>0</v>
      </c>
      <c r="AL8" s="67">
        <f t="shared" ref="AL8:AL53" si="2" xml:space="preserve"> AJ8</f>
        <v>0</v>
      </c>
      <c r="AN8" s="53" t="str">
        <f t="shared" ref="AN8:AO23" si="3" xml:space="preserve"> IFERROR(AK8 / W8, "")</f>
        <v/>
      </c>
      <c r="AO8" s="53" t="str">
        <f t="shared" si="3"/>
        <v/>
      </c>
      <c r="AQ8" s="113" t="s">
        <v>1221</v>
      </c>
      <c r="AR8" s="112"/>
      <c r="AT8" s="132" t="s">
        <v>1222</v>
      </c>
      <c r="AU8" s="51"/>
      <c r="AV8" s="148" t="s">
        <v>1223</v>
      </c>
      <c r="AW8" s="148" t="s">
        <v>1223</v>
      </c>
      <c r="AX8" s="148" t="s">
        <v>1223</v>
      </c>
      <c r="AY8" s="148" t="s">
        <v>1223</v>
      </c>
      <c r="AZ8" s="148" t="s">
        <v>1223</v>
      </c>
      <c r="BA8" s="148" t="s">
        <v>1223</v>
      </c>
      <c r="BB8" s="148" t="s">
        <v>1223</v>
      </c>
      <c r="BC8" s="148" t="s">
        <v>1223</v>
      </c>
      <c r="BD8" s="148" t="s">
        <v>1223</v>
      </c>
      <c r="BE8" s="148" t="s">
        <v>1223</v>
      </c>
      <c r="BF8" s="148" t="s">
        <v>1223</v>
      </c>
      <c r="BG8" s="149" t="s">
        <v>1224</v>
      </c>
      <c r="BH8" s="150" t="s">
        <v>1224</v>
      </c>
      <c r="BI8"/>
      <c r="BJ8" s="77" t="s">
        <v>1225</v>
      </c>
      <c r="BK8" s="77" t="s">
        <v>1225</v>
      </c>
      <c r="BL8" s="77" t="s">
        <v>1225</v>
      </c>
      <c r="BM8" s="77" t="s">
        <v>1225</v>
      </c>
      <c r="BN8" s="77" t="s">
        <v>1225</v>
      </c>
      <c r="BO8" s="77" t="s">
        <v>1225</v>
      </c>
      <c r="BP8" s="77" t="s">
        <v>1225</v>
      </c>
      <c r="BQ8" s="77" t="s">
        <v>1225</v>
      </c>
      <c r="BR8" s="77" t="s">
        <v>1225</v>
      </c>
      <c r="BS8" s="77" t="s">
        <v>1225</v>
      </c>
      <c r="BT8" s="78" t="s">
        <v>1225</v>
      </c>
      <c r="BU8" s="79" t="s">
        <v>1226</v>
      </c>
      <c r="BV8" s="79" t="s">
        <v>1226</v>
      </c>
      <c r="BW8"/>
      <c r="BX8" s="54" t="s">
        <v>1227</v>
      </c>
      <c r="BY8" s="54" t="s">
        <v>1227</v>
      </c>
    </row>
    <row r="9" spans="1:77" s="42" customFormat="1" ht="15" x14ac:dyDescent="0.2">
      <c r="B9" s="60" t="str">
        <f t="shared" ref="B9:B53" si="4">B8</f>
        <v>TMS</v>
      </c>
      <c r="C9" s="783"/>
      <c r="D9" s="24" t="s">
        <v>406</v>
      </c>
      <c r="E9" s="141">
        <f>IFERROR(INDEX('[1]PCD List'!$E$3:$O$41,MATCH(DPWW2!$D9,'[1]PCD List'!$D$3:$D$41,0),MATCH(DPWW2!$B9,'[1]PCD List'!$E$2:$O$2,0)),"")</f>
        <v>0</v>
      </c>
      <c r="F9" s="25" t="s">
        <v>407</v>
      </c>
      <c r="G9" s="26" t="s">
        <v>415</v>
      </c>
      <c r="H9" s="27" t="s">
        <v>898</v>
      </c>
      <c r="I9" s="145">
        <v>3</v>
      </c>
      <c r="J9" s="131"/>
      <c r="K9" s="38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46">
        <f t="shared" ref="W9:W52" si="5" xml:space="preserve"> Q9</f>
        <v>0</v>
      </c>
      <c r="X9" s="147">
        <f t="shared" si="0"/>
        <v>0</v>
      </c>
      <c r="Z9" s="715">
        <v>0</v>
      </c>
      <c r="AA9" s="715">
        <v>0</v>
      </c>
      <c r="AB9" s="715">
        <v>0</v>
      </c>
      <c r="AC9" s="715">
        <v>0</v>
      </c>
      <c r="AD9" s="715">
        <v>0</v>
      </c>
      <c r="AE9" s="715">
        <v>0</v>
      </c>
      <c r="AF9" s="715">
        <v>0</v>
      </c>
      <c r="AG9" s="715">
        <v>0</v>
      </c>
      <c r="AH9" s="715">
        <v>0</v>
      </c>
      <c r="AI9" s="715">
        <v>0</v>
      </c>
      <c r="AJ9" s="716">
        <v>0</v>
      </c>
      <c r="AK9" s="67">
        <f t="shared" si="1"/>
        <v>0</v>
      </c>
      <c r="AL9" s="67">
        <f t="shared" si="2"/>
        <v>0</v>
      </c>
      <c r="AN9" s="53" t="str">
        <f t="shared" si="3"/>
        <v/>
      </c>
      <c r="AO9" s="53" t="str">
        <f t="shared" si="3"/>
        <v/>
      </c>
      <c r="AQ9" s="113" t="s">
        <v>1228</v>
      </c>
      <c r="AR9" s="112"/>
      <c r="AT9" s="132" t="s">
        <v>1229</v>
      </c>
      <c r="AU9" s="51"/>
      <c r="AV9" s="132" t="s">
        <v>1230</v>
      </c>
      <c r="AW9" s="132" t="s">
        <v>1230</v>
      </c>
      <c r="AX9" s="132" t="s">
        <v>1230</v>
      </c>
      <c r="AY9" s="132" t="s">
        <v>1230</v>
      </c>
      <c r="AZ9" s="132" t="s">
        <v>1230</v>
      </c>
      <c r="BA9" s="132" t="s">
        <v>1230</v>
      </c>
      <c r="BB9" s="132" t="s">
        <v>1230</v>
      </c>
      <c r="BC9" s="132" t="s">
        <v>1230</v>
      </c>
      <c r="BD9" s="132" t="s">
        <v>1230</v>
      </c>
      <c r="BE9" s="132" t="s">
        <v>1230</v>
      </c>
      <c r="BF9" s="132" t="s">
        <v>1230</v>
      </c>
      <c r="BG9" s="75" t="s">
        <v>1231</v>
      </c>
      <c r="BH9" s="151" t="s">
        <v>1231</v>
      </c>
      <c r="BI9"/>
      <c r="BJ9" s="85" t="s">
        <v>1232</v>
      </c>
      <c r="BK9" s="85" t="s">
        <v>1232</v>
      </c>
      <c r="BL9" s="85" t="s">
        <v>1232</v>
      </c>
      <c r="BM9" s="85" t="s">
        <v>1232</v>
      </c>
      <c r="BN9" s="85" t="s">
        <v>1232</v>
      </c>
      <c r="BO9" s="85" t="s">
        <v>1232</v>
      </c>
      <c r="BP9" s="85" t="s">
        <v>1232</v>
      </c>
      <c r="BQ9" s="85" t="s">
        <v>1232</v>
      </c>
      <c r="BR9" s="85" t="s">
        <v>1232</v>
      </c>
      <c r="BS9" s="85" t="s">
        <v>1232</v>
      </c>
      <c r="BT9" s="86" t="s">
        <v>1232</v>
      </c>
      <c r="BU9" s="79" t="s">
        <v>1233</v>
      </c>
      <c r="BV9" s="79" t="s">
        <v>1233</v>
      </c>
      <c r="BW9"/>
      <c r="BX9" s="54" t="s">
        <v>1234</v>
      </c>
      <c r="BY9" s="54" t="s">
        <v>1234</v>
      </c>
    </row>
    <row r="10" spans="1:77" s="42" customFormat="1" ht="15" x14ac:dyDescent="0.2">
      <c r="B10" s="60" t="str">
        <f t="shared" si="4"/>
        <v>TMS</v>
      </c>
      <c r="C10" s="783"/>
      <c r="D10" s="24" t="s">
        <v>422</v>
      </c>
      <c r="E10" s="141">
        <f>IFERROR(INDEX('[1]PCD List'!$E$3:$O$41,MATCH(DPWW2!$D10,'[1]PCD List'!$D$3:$D$41,0),MATCH(DPWW2!$B10,'[1]PCD List'!$E$2:$O$2,0)),"")</f>
        <v>0</v>
      </c>
      <c r="F10" s="25" t="s">
        <v>423</v>
      </c>
      <c r="G10" s="26" t="s">
        <v>423</v>
      </c>
      <c r="H10" s="27" t="s">
        <v>898</v>
      </c>
      <c r="I10" s="145">
        <v>3</v>
      </c>
      <c r="J10" s="131"/>
      <c r="K10" s="38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46">
        <f t="shared" si="5"/>
        <v>0</v>
      </c>
      <c r="X10" s="147">
        <f t="shared" si="0"/>
        <v>0</v>
      </c>
      <c r="Z10" s="715">
        <v>0</v>
      </c>
      <c r="AA10" s="715">
        <v>0</v>
      </c>
      <c r="AB10" s="715">
        <v>0</v>
      </c>
      <c r="AC10" s="715">
        <v>0</v>
      </c>
      <c r="AD10" s="715">
        <v>0</v>
      </c>
      <c r="AE10" s="715">
        <v>0</v>
      </c>
      <c r="AF10" s="715">
        <v>0</v>
      </c>
      <c r="AG10" s="715">
        <v>0</v>
      </c>
      <c r="AH10" s="715">
        <v>0</v>
      </c>
      <c r="AI10" s="715">
        <v>0</v>
      </c>
      <c r="AJ10" s="716">
        <v>0</v>
      </c>
      <c r="AK10" s="67">
        <f t="shared" si="1"/>
        <v>0</v>
      </c>
      <c r="AL10" s="67">
        <f t="shared" si="2"/>
        <v>0</v>
      </c>
      <c r="AN10" s="53" t="str">
        <f t="shared" si="3"/>
        <v/>
      </c>
      <c r="AO10" s="53" t="str">
        <f t="shared" si="3"/>
        <v/>
      </c>
      <c r="AQ10" s="113" t="s">
        <v>1235</v>
      </c>
      <c r="AR10" s="112"/>
      <c r="AT10" s="132" t="s">
        <v>1236</v>
      </c>
      <c r="AU10" s="51"/>
      <c r="AV10" s="132" t="s">
        <v>1237</v>
      </c>
      <c r="AW10" s="132" t="s">
        <v>1237</v>
      </c>
      <c r="AX10" s="132" t="s">
        <v>1237</v>
      </c>
      <c r="AY10" s="132" t="s">
        <v>1237</v>
      </c>
      <c r="AZ10" s="132" t="s">
        <v>1237</v>
      </c>
      <c r="BA10" s="132" t="s">
        <v>1237</v>
      </c>
      <c r="BB10" s="132" t="s">
        <v>1237</v>
      </c>
      <c r="BC10" s="132" t="s">
        <v>1237</v>
      </c>
      <c r="BD10" s="132" t="s">
        <v>1237</v>
      </c>
      <c r="BE10" s="132" t="s">
        <v>1237</v>
      </c>
      <c r="BF10" s="132" t="s">
        <v>1237</v>
      </c>
      <c r="BG10" s="152" t="s">
        <v>1238</v>
      </c>
      <c r="BH10" s="151" t="s">
        <v>1238</v>
      </c>
      <c r="BI10"/>
      <c r="BJ10" s="85" t="s">
        <v>1239</v>
      </c>
      <c r="BK10" s="85" t="s">
        <v>1239</v>
      </c>
      <c r="BL10" s="85" t="s">
        <v>1239</v>
      </c>
      <c r="BM10" s="85" t="s">
        <v>1239</v>
      </c>
      <c r="BN10" s="85" t="s">
        <v>1239</v>
      </c>
      <c r="BO10" s="85" t="s">
        <v>1239</v>
      </c>
      <c r="BP10" s="85" t="s">
        <v>1239</v>
      </c>
      <c r="BQ10" s="85" t="s">
        <v>1239</v>
      </c>
      <c r="BR10" s="85" t="s">
        <v>1239</v>
      </c>
      <c r="BS10" s="85" t="s">
        <v>1239</v>
      </c>
      <c r="BT10" s="86" t="s">
        <v>1239</v>
      </c>
      <c r="BU10" s="79" t="s">
        <v>1240</v>
      </c>
      <c r="BV10" s="79" t="s">
        <v>1240</v>
      </c>
      <c r="BW10"/>
      <c r="BX10" s="54" t="s">
        <v>1241</v>
      </c>
      <c r="BY10" s="54" t="s">
        <v>1241</v>
      </c>
    </row>
    <row r="11" spans="1:77" s="42" customFormat="1" ht="30" customHeight="1" x14ac:dyDescent="0.2">
      <c r="B11" s="60" t="str">
        <f t="shared" si="4"/>
        <v>TMS</v>
      </c>
      <c r="C11" s="783"/>
      <c r="D11" s="24" t="s">
        <v>430</v>
      </c>
      <c r="E11" s="141" t="str">
        <f>IFERROR(INDEX('[1]PCD List'!$E$3:$O$41,MATCH(DPWW2!$D11,'[1]PCD List'!$D$3:$D$41,0),MATCH(DPWW2!$B11,'[1]PCD List'!$E$2:$O$2,0)),"")</f>
        <v>Y</v>
      </c>
      <c r="F11" s="25" t="s">
        <v>431</v>
      </c>
      <c r="G11" s="26" t="s">
        <v>432</v>
      </c>
      <c r="H11" s="27" t="s">
        <v>898</v>
      </c>
      <c r="I11" s="145">
        <v>3</v>
      </c>
      <c r="J11" s="131">
        <v>0.142931</v>
      </c>
      <c r="K11" s="38"/>
      <c r="L11" s="100"/>
      <c r="M11" s="706" cm="1">
        <f t="array" ref="M11">INDEX( [1]F_Inputs_WW_EXP!$Y$8:$AE$3125,MATCH(DPWW2!$B11&amp;DPWW2!$F11,[1]F_Inputs_WW_EXP!$A$8:$A$3125&amp;[1]F_Inputs_WW_EXP!$P$8:$P$3125,0),MATCH(DPWW2!M$7, [1]F_Inputs_WW_EXP!$Y$4:$AE$4,0)) * $Q11</f>
        <v>1.4882560614443086</v>
      </c>
      <c r="N11" s="706" cm="1">
        <f t="array" ref="N11">INDEX( [1]F_Inputs_WW_EXP!$Y$8:$AE$3125,MATCH(DPWW2!$B11&amp;DPWW2!$F11,[1]F_Inputs_WW_EXP!$A$8:$A$3125&amp;[1]F_Inputs_WW_EXP!$P$8:$P$3125,0),MATCH(DPWW2!N$7, [1]F_Inputs_WW_EXP!$Y$4:$AE$4,0)) * $Q11</f>
        <v>2.9752666191205996</v>
      </c>
      <c r="O11" s="706" cm="1">
        <f t="array" ref="O11">INDEX( [1]F_Inputs_WW_EXP!$Y$8:$AE$3125,MATCH(DPWW2!$B11&amp;DPWW2!$F11,[1]F_Inputs_WW_EXP!$A$8:$A$3125&amp;[1]F_Inputs_WW_EXP!$P$8:$P$3125,0),MATCH(DPWW2!O$7, [1]F_Inputs_WW_EXP!$Y$4:$AE$4,0)) * $Q11</f>
        <v>3.3463050438963609</v>
      </c>
      <c r="P11" s="706" cm="1">
        <f t="array" ref="P11">INDEX( [1]F_Inputs_WW_EXP!$Y$8:$AE$3125,MATCH(DPWW2!$B11&amp;DPWW2!$F11,[1]F_Inputs_WW_EXP!$A$8:$A$3125&amp;[1]F_Inputs_WW_EXP!$P$8:$P$3125,0),MATCH(DPWW2!P$7, [1]F_Inputs_WW_EXP!$Y$4:$AE$4,0)) * $Q11</f>
        <v>3.5313873622098884</v>
      </c>
      <c r="Q11" s="706">
        <f xml:space="preserve"> DPWW1!O11* $J11</f>
        <v>3.7162060000000001</v>
      </c>
      <c r="R11" s="100"/>
      <c r="S11" s="100"/>
      <c r="T11" s="100"/>
      <c r="U11" s="100"/>
      <c r="V11" s="100"/>
      <c r="W11" s="146">
        <f t="shared" si="5"/>
        <v>3.7162060000000001</v>
      </c>
      <c r="X11" s="147">
        <f t="shared" si="0"/>
        <v>0</v>
      </c>
      <c r="Z11" s="715">
        <v>0</v>
      </c>
      <c r="AA11" s="715">
        <v>0</v>
      </c>
      <c r="AB11" s="715">
        <v>0</v>
      </c>
      <c r="AC11" s="715">
        <v>0</v>
      </c>
      <c r="AD11" s="715">
        <v>0</v>
      </c>
      <c r="AE11" s="715">
        <v>0.21279157000000001</v>
      </c>
      <c r="AF11" s="715">
        <v>0.70486134</v>
      </c>
      <c r="AG11" s="715">
        <v>1.4791275100000001</v>
      </c>
      <c r="AH11" s="715">
        <v>3.9075910700000001</v>
      </c>
      <c r="AI11" s="715">
        <v>4.31196541</v>
      </c>
      <c r="AJ11" s="716">
        <v>4.35499247</v>
      </c>
      <c r="AK11" s="67">
        <f t="shared" si="1"/>
        <v>0.21279157000000001</v>
      </c>
      <c r="AL11" s="67">
        <f t="shared" si="2"/>
        <v>4.35499247</v>
      </c>
      <c r="AN11" s="53">
        <f t="shared" si="3"/>
        <v>5.7260434432321566E-2</v>
      </c>
      <c r="AO11" s="53" t="str">
        <f t="shared" si="3"/>
        <v/>
      </c>
      <c r="AQ11" s="113" t="s">
        <v>1242</v>
      </c>
      <c r="AR11" s="112"/>
      <c r="AT11" s="132" t="s">
        <v>1243</v>
      </c>
      <c r="AU11" s="51"/>
      <c r="AV11" s="132" t="s">
        <v>1244</v>
      </c>
      <c r="AW11" s="132" t="s">
        <v>1244</v>
      </c>
      <c r="AX11" s="132" t="s">
        <v>1244</v>
      </c>
      <c r="AY11" s="132" t="s">
        <v>1244</v>
      </c>
      <c r="AZ11" s="132" t="s">
        <v>1244</v>
      </c>
      <c r="BA11" s="132" t="s">
        <v>1244</v>
      </c>
      <c r="BB11" s="132" t="s">
        <v>1244</v>
      </c>
      <c r="BC11" s="132" t="s">
        <v>1244</v>
      </c>
      <c r="BD11" s="132" t="s">
        <v>1244</v>
      </c>
      <c r="BE11" s="132" t="s">
        <v>1244</v>
      </c>
      <c r="BF11" s="132" t="s">
        <v>1244</v>
      </c>
      <c r="BG11" s="152" t="s">
        <v>1245</v>
      </c>
      <c r="BH11" s="151" t="s">
        <v>1245</v>
      </c>
      <c r="BI11"/>
      <c r="BJ11" s="85" t="s">
        <v>1246</v>
      </c>
      <c r="BK11" s="85" t="s">
        <v>1246</v>
      </c>
      <c r="BL11" s="85" t="s">
        <v>1246</v>
      </c>
      <c r="BM11" s="85" t="s">
        <v>1246</v>
      </c>
      <c r="BN11" s="85" t="s">
        <v>1246</v>
      </c>
      <c r="BO11" s="85" t="s">
        <v>1246</v>
      </c>
      <c r="BP11" s="85" t="s">
        <v>1246</v>
      </c>
      <c r="BQ11" s="85" t="s">
        <v>1246</v>
      </c>
      <c r="BR11" s="85" t="s">
        <v>1246</v>
      </c>
      <c r="BS11" s="85" t="s">
        <v>1246</v>
      </c>
      <c r="BT11" s="86" t="s">
        <v>1246</v>
      </c>
      <c r="BU11" s="79" t="s">
        <v>1247</v>
      </c>
      <c r="BV11" s="79" t="s">
        <v>1247</v>
      </c>
      <c r="BW11"/>
      <c r="BX11" s="54" t="s">
        <v>1248</v>
      </c>
      <c r="BY11" s="54" t="s">
        <v>1248</v>
      </c>
    </row>
    <row r="12" spans="1:77" s="42" customFormat="1" ht="30" customHeight="1" x14ac:dyDescent="0.2">
      <c r="B12" s="60" t="str">
        <f t="shared" si="4"/>
        <v>TMS</v>
      </c>
      <c r="C12" s="783"/>
      <c r="D12" s="24" t="s">
        <v>430</v>
      </c>
      <c r="E12" s="141" t="str">
        <f>IFERROR(INDEX('[1]PCD List'!$E$3:$O$41,MATCH(DPWW2!$D12,'[1]PCD List'!$D$3:$D$41,0),MATCH(DPWW2!$B12,'[1]PCD List'!$E$2:$O$2,0)),"")</f>
        <v>Y</v>
      </c>
      <c r="F12" s="25" t="s">
        <v>431</v>
      </c>
      <c r="G12" s="26" t="s">
        <v>440</v>
      </c>
      <c r="H12" s="27" t="s">
        <v>898</v>
      </c>
      <c r="I12" s="145">
        <v>3</v>
      </c>
      <c r="J12" s="131"/>
      <c r="K12" s="38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46">
        <f t="shared" si="5"/>
        <v>0</v>
      </c>
      <c r="X12" s="147">
        <f t="shared" si="0"/>
        <v>0</v>
      </c>
      <c r="Z12" s="715">
        <v>0</v>
      </c>
      <c r="AA12" s="715">
        <v>0</v>
      </c>
      <c r="AB12" s="715">
        <v>0</v>
      </c>
      <c r="AC12" s="715">
        <v>0</v>
      </c>
      <c r="AD12" s="715">
        <v>0</v>
      </c>
      <c r="AE12" s="715">
        <v>0</v>
      </c>
      <c r="AF12" s="715">
        <v>0</v>
      </c>
      <c r="AG12" s="715">
        <v>0</v>
      </c>
      <c r="AH12" s="715">
        <v>0</v>
      </c>
      <c r="AI12" s="715">
        <v>0</v>
      </c>
      <c r="AJ12" s="716">
        <v>0</v>
      </c>
      <c r="AK12" s="67">
        <f t="shared" si="1"/>
        <v>0</v>
      </c>
      <c r="AL12" s="67">
        <f t="shared" si="2"/>
        <v>0</v>
      </c>
      <c r="AN12" s="53" t="str">
        <f t="shared" si="3"/>
        <v/>
      </c>
      <c r="AO12" s="53" t="str">
        <f t="shared" si="3"/>
        <v/>
      </c>
      <c r="AQ12" s="113" t="s">
        <v>1249</v>
      </c>
      <c r="AR12" s="112"/>
      <c r="AT12" s="132" t="s">
        <v>1250</v>
      </c>
      <c r="AU12" s="51"/>
      <c r="AV12" s="132" t="s">
        <v>1251</v>
      </c>
      <c r="AW12" s="132" t="s">
        <v>1251</v>
      </c>
      <c r="AX12" s="132" t="s">
        <v>1251</v>
      </c>
      <c r="AY12" s="132" t="s">
        <v>1251</v>
      </c>
      <c r="AZ12" s="132" t="s">
        <v>1251</v>
      </c>
      <c r="BA12" s="132" t="s">
        <v>1251</v>
      </c>
      <c r="BB12" s="132" t="s">
        <v>1251</v>
      </c>
      <c r="BC12" s="132" t="s">
        <v>1251</v>
      </c>
      <c r="BD12" s="132" t="s">
        <v>1251</v>
      </c>
      <c r="BE12" s="132" t="s">
        <v>1251</v>
      </c>
      <c r="BF12" s="132" t="s">
        <v>1251</v>
      </c>
      <c r="BG12" s="152" t="s">
        <v>1252</v>
      </c>
      <c r="BH12" s="151" t="s">
        <v>1252</v>
      </c>
      <c r="BI12"/>
      <c r="BJ12" s="85" t="s">
        <v>1253</v>
      </c>
      <c r="BK12" s="85" t="s">
        <v>1253</v>
      </c>
      <c r="BL12" s="85" t="s">
        <v>1253</v>
      </c>
      <c r="BM12" s="85" t="s">
        <v>1253</v>
      </c>
      <c r="BN12" s="85" t="s">
        <v>1253</v>
      </c>
      <c r="BO12" s="85" t="s">
        <v>1253</v>
      </c>
      <c r="BP12" s="85" t="s">
        <v>1253</v>
      </c>
      <c r="BQ12" s="85" t="s">
        <v>1253</v>
      </c>
      <c r="BR12" s="85" t="s">
        <v>1253</v>
      </c>
      <c r="BS12" s="85" t="s">
        <v>1253</v>
      </c>
      <c r="BT12" s="86" t="s">
        <v>1253</v>
      </c>
      <c r="BU12" s="79" t="s">
        <v>1254</v>
      </c>
      <c r="BV12" s="79" t="s">
        <v>1254</v>
      </c>
      <c r="BW12"/>
      <c r="BX12" s="54" t="s">
        <v>1255</v>
      </c>
      <c r="BY12" s="54" t="s">
        <v>1255</v>
      </c>
    </row>
    <row r="13" spans="1:77" s="42" customFormat="1" ht="30" customHeight="1" x14ac:dyDescent="0.2">
      <c r="B13" s="60" t="str">
        <f t="shared" si="4"/>
        <v>TMS</v>
      </c>
      <c r="C13" s="783"/>
      <c r="D13" s="24" t="s">
        <v>430</v>
      </c>
      <c r="E13" s="141" t="str">
        <f>IFERROR(INDEX('[1]PCD List'!$E$3:$O$41,MATCH(DPWW2!$D13,'[1]PCD List'!$D$3:$D$41,0),MATCH(DPWW2!$B13,'[1]PCD List'!$E$2:$O$2,0)),"")</f>
        <v>Y</v>
      </c>
      <c r="F13" s="25" t="s">
        <v>431</v>
      </c>
      <c r="G13" s="26" t="s">
        <v>447</v>
      </c>
      <c r="H13" s="27" t="s">
        <v>898</v>
      </c>
      <c r="I13" s="145">
        <v>3</v>
      </c>
      <c r="J13" s="131"/>
      <c r="K13" s="38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46">
        <f t="shared" si="5"/>
        <v>0</v>
      </c>
      <c r="X13" s="147">
        <f t="shared" si="0"/>
        <v>0</v>
      </c>
      <c r="Z13" s="715">
        <v>0</v>
      </c>
      <c r="AA13" s="715">
        <v>0</v>
      </c>
      <c r="AB13" s="715">
        <v>0</v>
      </c>
      <c r="AC13" s="715">
        <v>0</v>
      </c>
      <c r="AD13" s="715">
        <v>0</v>
      </c>
      <c r="AE13" s="715">
        <v>0</v>
      </c>
      <c r="AF13" s="715">
        <v>0</v>
      </c>
      <c r="AG13" s="715">
        <v>0</v>
      </c>
      <c r="AH13" s="715">
        <v>0</v>
      </c>
      <c r="AI13" s="715">
        <v>0</v>
      </c>
      <c r="AJ13" s="716">
        <v>0</v>
      </c>
      <c r="AK13" s="67">
        <f t="shared" si="1"/>
        <v>0</v>
      </c>
      <c r="AL13" s="67">
        <f t="shared" si="2"/>
        <v>0</v>
      </c>
      <c r="AN13" s="53" t="str">
        <f t="shared" si="3"/>
        <v/>
      </c>
      <c r="AO13" s="53" t="str">
        <f t="shared" si="3"/>
        <v/>
      </c>
      <c r="AQ13" s="113" t="s">
        <v>1256</v>
      </c>
      <c r="AR13" s="112"/>
      <c r="AT13" s="132" t="s">
        <v>1257</v>
      </c>
      <c r="AU13" s="51"/>
      <c r="AV13" s="132" t="s">
        <v>1258</v>
      </c>
      <c r="AW13" s="132" t="s">
        <v>1258</v>
      </c>
      <c r="AX13" s="132" t="s">
        <v>1258</v>
      </c>
      <c r="AY13" s="132" t="s">
        <v>1258</v>
      </c>
      <c r="AZ13" s="132" t="s">
        <v>1258</v>
      </c>
      <c r="BA13" s="132" t="s">
        <v>1258</v>
      </c>
      <c r="BB13" s="132" t="s">
        <v>1258</v>
      </c>
      <c r="BC13" s="132" t="s">
        <v>1258</v>
      </c>
      <c r="BD13" s="132" t="s">
        <v>1258</v>
      </c>
      <c r="BE13" s="132" t="s">
        <v>1258</v>
      </c>
      <c r="BF13" s="132" t="s">
        <v>1258</v>
      </c>
      <c r="BG13" s="152" t="s">
        <v>1259</v>
      </c>
      <c r="BH13" s="151" t="s">
        <v>1259</v>
      </c>
      <c r="BI13"/>
      <c r="BJ13" s="85" t="s">
        <v>1260</v>
      </c>
      <c r="BK13" s="85" t="s">
        <v>1260</v>
      </c>
      <c r="BL13" s="85" t="s">
        <v>1260</v>
      </c>
      <c r="BM13" s="85" t="s">
        <v>1260</v>
      </c>
      <c r="BN13" s="85" t="s">
        <v>1260</v>
      </c>
      <c r="BO13" s="85" t="s">
        <v>1260</v>
      </c>
      <c r="BP13" s="85" t="s">
        <v>1260</v>
      </c>
      <c r="BQ13" s="85" t="s">
        <v>1260</v>
      </c>
      <c r="BR13" s="85" t="s">
        <v>1260</v>
      </c>
      <c r="BS13" s="85" t="s">
        <v>1260</v>
      </c>
      <c r="BT13" s="86" t="s">
        <v>1260</v>
      </c>
      <c r="BU13" s="79" t="s">
        <v>1261</v>
      </c>
      <c r="BV13" s="79" t="s">
        <v>1261</v>
      </c>
      <c r="BW13"/>
      <c r="BX13" s="54" t="s">
        <v>1262</v>
      </c>
      <c r="BY13" s="54" t="s">
        <v>1262</v>
      </c>
    </row>
    <row r="14" spans="1:77" s="42" customFormat="1" ht="30" customHeight="1" x14ac:dyDescent="0.2">
      <c r="B14" s="60" t="str">
        <f t="shared" si="4"/>
        <v>TMS</v>
      </c>
      <c r="C14" s="783"/>
      <c r="D14" s="24" t="s">
        <v>430</v>
      </c>
      <c r="E14" s="141" t="str">
        <f>IFERROR(INDEX('[1]PCD List'!$E$3:$O$41,MATCH(DPWW2!$D14,'[1]PCD List'!$D$3:$D$41,0),MATCH(DPWW2!$B14,'[1]PCD List'!$E$2:$O$2,0)),"")</f>
        <v>Y</v>
      </c>
      <c r="F14" s="25" t="s">
        <v>431</v>
      </c>
      <c r="G14" s="26" t="s">
        <v>454</v>
      </c>
      <c r="H14" s="27" t="s">
        <v>898</v>
      </c>
      <c r="I14" s="145">
        <v>3</v>
      </c>
      <c r="J14" s="131">
        <v>0.25330543</v>
      </c>
      <c r="K14" s="38"/>
      <c r="L14" s="100"/>
      <c r="M14" s="706" cm="1">
        <f t="array" ref="M14">INDEX( [1]F_Inputs_WW_EXP!$Y$8:$AE$3125,MATCH(DPWW2!$B14&amp;DPWW2!$F14,[1]F_Inputs_WW_EXP!$A$8:$A$3125&amp;[1]F_Inputs_WW_EXP!$P$8:$P$3125,0),MATCH(DPWW2!M$7, [1]F_Inputs_WW_EXP!$Y$4:$AE$4,0)) * $Q14</f>
        <v>2.2317475175148132</v>
      </c>
      <c r="N14" s="706" cm="1">
        <f t="array" ref="N14">INDEX( [1]F_Inputs_WW_EXP!$Y$8:$AE$3125,MATCH(DPWW2!$B14&amp;DPWW2!$F14,[1]F_Inputs_WW_EXP!$A$8:$A$3125&amp;[1]F_Inputs_WW_EXP!$P$8:$P$3125,0),MATCH(DPWW2!N$7, [1]F_Inputs_WW_EXP!$Y$4:$AE$4,0)) * $Q14</f>
        <v>4.4616273121193419</v>
      </c>
      <c r="O14" s="706" cm="1">
        <f t="array" ref="O14">INDEX( [1]F_Inputs_WW_EXP!$Y$8:$AE$3125,MATCH(DPWW2!$B14&amp;DPWW2!$F14,[1]F_Inputs_WW_EXP!$A$8:$A$3125&amp;[1]F_Inputs_WW_EXP!$P$8:$P$3125,0),MATCH(DPWW2!O$7, [1]F_Inputs_WW_EXP!$Y$4:$AE$4,0)) * $Q14</f>
        <v>5.0180262442979222</v>
      </c>
      <c r="P14" s="706" cm="1">
        <f t="array" ref="P14">INDEX( [1]F_Inputs_WW_EXP!$Y$8:$AE$3125,MATCH(DPWW2!$B14&amp;DPWW2!$F14,[1]F_Inputs_WW_EXP!$A$8:$A$3125&amp;[1]F_Inputs_WW_EXP!$P$8:$P$3125,0),MATCH(DPWW2!P$7, [1]F_Inputs_WW_EXP!$Y$4:$AE$4,0)) * $Q14</f>
        <v>5.2955705561492321</v>
      </c>
      <c r="Q14" s="706">
        <f xml:space="preserve"> DPWW1!O14* $J14</f>
        <v>5.5727194600000001</v>
      </c>
      <c r="R14" s="100"/>
      <c r="S14" s="100"/>
      <c r="T14" s="100"/>
      <c r="U14" s="100"/>
      <c r="V14" s="100"/>
      <c r="W14" s="146">
        <f t="shared" si="5"/>
        <v>5.5727194600000001</v>
      </c>
      <c r="X14" s="147">
        <f t="shared" si="0"/>
        <v>0</v>
      </c>
      <c r="Z14" s="715">
        <v>0</v>
      </c>
      <c r="AA14" s="715">
        <v>0</v>
      </c>
      <c r="AB14" s="715">
        <v>0</v>
      </c>
      <c r="AC14" s="715">
        <v>0</v>
      </c>
      <c r="AD14" s="715">
        <v>0</v>
      </c>
      <c r="AE14" s="715">
        <v>0.31239632999999994</v>
      </c>
      <c r="AF14" s="715">
        <v>1.0347999699999999</v>
      </c>
      <c r="AG14" s="715">
        <v>2.17149204</v>
      </c>
      <c r="AH14" s="715">
        <v>5.7366992799999998</v>
      </c>
      <c r="AI14" s="715">
        <v>6.3303566399999998</v>
      </c>
      <c r="AJ14" s="716">
        <v>6.3935242099999998</v>
      </c>
      <c r="AK14" s="67">
        <f t="shared" si="1"/>
        <v>0.31239632999999994</v>
      </c>
      <c r="AL14" s="67">
        <f t="shared" si="2"/>
        <v>6.3935242099999998</v>
      </c>
      <c r="AN14" s="53">
        <f t="shared" si="3"/>
        <v>5.6058147596039214E-2</v>
      </c>
      <c r="AO14" s="53" t="str">
        <f t="shared" si="3"/>
        <v/>
      </c>
      <c r="AQ14" s="113" t="s">
        <v>1263</v>
      </c>
      <c r="AR14" s="112"/>
      <c r="AT14" s="132" t="s">
        <v>1264</v>
      </c>
      <c r="AU14" s="51"/>
      <c r="AV14" s="132" t="s">
        <v>1265</v>
      </c>
      <c r="AW14" s="132" t="s">
        <v>1265</v>
      </c>
      <c r="AX14" s="132" t="s">
        <v>1265</v>
      </c>
      <c r="AY14" s="132" t="s">
        <v>1265</v>
      </c>
      <c r="AZ14" s="132" t="s">
        <v>1265</v>
      </c>
      <c r="BA14" s="132" t="s">
        <v>1265</v>
      </c>
      <c r="BB14" s="132" t="s">
        <v>1265</v>
      </c>
      <c r="BC14" s="132" t="s">
        <v>1265</v>
      </c>
      <c r="BD14" s="132" t="s">
        <v>1265</v>
      </c>
      <c r="BE14" s="132" t="s">
        <v>1265</v>
      </c>
      <c r="BF14" s="132" t="s">
        <v>1265</v>
      </c>
      <c r="BG14" s="152" t="s">
        <v>1266</v>
      </c>
      <c r="BH14" s="151" t="s">
        <v>1266</v>
      </c>
      <c r="BI14"/>
      <c r="BJ14" s="85" t="s">
        <v>1267</v>
      </c>
      <c r="BK14" s="85" t="s">
        <v>1267</v>
      </c>
      <c r="BL14" s="85" t="s">
        <v>1267</v>
      </c>
      <c r="BM14" s="85" t="s">
        <v>1267</v>
      </c>
      <c r="BN14" s="85" t="s">
        <v>1267</v>
      </c>
      <c r="BO14" s="85" t="s">
        <v>1267</v>
      </c>
      <c r="BP14" s="85" t="s">
        <v>1267</v>
      </c>
      <c r="BQ14" s="85" t="s">
        <v>1267</v>
      </c>
      <c r="BR14" s="85" t="s">
        <v>1267</v>
      </c>
      <c r="BS14" s="85" t="s">
        <v>1267</v>
      </c>
      <c r="BT14" s="86" t="s">
        <v>1267</v>
      </c>
      <c r="BU14" s="79" t="s">
        <v>1268</v>
      </c>
      <c r="BV14" s="79" t="s">
        <v>1268</v>
      </c>
      <c r="BW14"/>
      <c r="BX14" s="54" t="s">
        <v>1269</v>
      </c>
      <c r="BY14" s="54" t="s">
        <v>1269</v>
      </c>
    </row>
    <row r="15" spans="1:77" s="42" customFormat="1" ht="30" customHeight="1" x14ac:dyDescent="0.2">
      <c r="B15" s="60" t="str">
        <f t="shared" si="4"/>
        <v>TMS</v>
      </c>
      <c r="C15" s="783"/>
      <c r="D15" s="24" t="s">
        <v>430</v>
      </c>
      <c r="E15" s="141" t="str">
        <f>IFERROR(INDEX('[1]PCD List'!$E$3:$O$41,MATCH(DPWW2!$D15,'[1]PCD List'!$D$3:$D$41,0),MATCH(DPWW2!$B15,'[1]PCD List'!$E$2:$O$2,0)),"")</f>
        <v>Y</v>
      </c>
      <c r="F15" s="25" t="s">
        <v>431</v>
      </c>
      <c r="G15" s="26" t="s">
        <v>461</v>
      </c>
      <c r="H15" s="27" t="s">
        <v>898</v>
      </c>
      <c r="I15" s="145">
        <v>3</v>
      </c>
      <c r="J15" s="131"/>
      <c r="K15" s="38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46">
        <f t="shared" si="5"/>
        <v>0</v>
      </c>
      <c r="X15" s="147">
        <f t="shared" si="0"/>
        <v>0</v>
      </c>
      <c r="Z15" s="715">
        <v>0</v>
      </c>
      <c r="AA15" s="715">
        <v>0</v>
      </c>
      <c r="AB15" s="715">
        <v>0</v>
      </c>
      <c r="AC15" s="715">
        <v>0</v>
      </c>
      <c r="AD15" s="715">
        <v>0</v>
      </c>
      <c r="AE15" s="715">
        <v>0</v>
      </c>
      <c r="AF15" s="715">
        <v>0</v>
      </c>
      <c r="AG15" s="715">
        <v>0</v>
      </c>
      <c r="AH15" s="715">
        <v>0</v>
      </c>
      <c r="AI15" s="715">
        <v>0</v>
      </c>
      <c r="AJ15" s="716">
        <v>0</v>
      </c>
      <c r="AK15" s="67">
        <f t="shared" si="1"/>
        <v>0</v>
      </c>
      <c r="AL15" s="67">
        <f t="shared" si="2"/>
        <v>0</v>
      </c>
      <c r="AN15" s="53" t="str">
        <f t="shared" si="3"/>
        <v/>
      </c>
      <c r="AO15" s="53" t="str">
        <f t="shared" si="3"/>
        <v/>
      </c>
      <c r="AQ15" s="113" t="s">
        <v>1270</v>
      </c>
      <c r="AR15" s="112"/>
      <c r="AT15" s="132" t="s">
        <v>1271</v>
      </c>
      <c r="AU15" s="51"/>
      <c r="AV15" s="132" t="s">
        <v>1272</v>
      </c>
      <c r="AW15" s="132" t="s">
        <v>1272</v>
      </c>
      <c r="AX15" s="132" t="s">
        <v>1272</v>
      </c>
      <c r="AY15" s="132" t="s">
        <v>1272</v>
      </c>
      <c r="AZ15" s="132" t="s">
        <v>1272</v>
      </c>
      <c r="BA15" s="132" t="s">
        <v>1272</v>
      </c>
      <c r="BB15" s="132" t="s">
        <v>1272</v>
      </c>
      <c r="BC15" s="132" t="s">
        <v>1272</v>
      </c>
      <c r="BD15" s="132" t="s">
        <v>1272</v>
      </c>
      <c r="BE15" s="132" t="s">
        <v>1272</v>
      </c>
      <c r="BF15" s="132" t="s">
        <v>1272</v>
      </c>
      <c r="BG15" s="152" t="s">
        <v>1273</v>
      </c>
      <c r="BH15" s="151" t="s">
        <v>1273</v>
      </c>
      <c r="BI15"/>
      <c r="BJ15" s="85" t="s">
        <v>1274</v>
      </c>
      <c r="BK15" s="85" t="s">
        <v>1274</v>
      </c>
      <c r="BL15" s="85" t="s">
        <v>1274</v>
      </c>
      <c r="BM15" s="85" t="s">
        <v>1274</v>
      </c>
      <c r="BN15" s="85" t="s">
        <v>1274</v>
      </c>
      <c r="BO15" s="85" t="s">
        <v>1274</v>
      </c>
      <c r="BP15" s="85" t="s">
        <v>1274</v>
      </c>
      <c r="BQ15" s="85" t="s">
        <v>1274</v>
      </c>
      <c r="BR15" s="85" t="s">
        <v>1274</v>
      </c>
      <c r="BS15" s="85" t="s">
        <v>1274</v>
      </c>
      <c r="BT15" s="86" t="s">
        <v>1274</v>
      </c>
      <c r="BU15" s="79" t="s">
        <v>1275</v>
      </c>
      <c r="BV15" s="79" t="s">
        <v>1275</v>
      </c>
      <c r="BW15"/>
      <c r="BX15" s="54" t="s">
        <v>1276</v>
      </c>
      <c r="BY15" s="54" t="s">
        <v>1276</v>
      </c>
    </row>
    <row r="16" spans="1:77" s="42" customFormat="1" ht="15" x14ac:dyDescent="0.2">
      <c r="B16" s="60" t="str">
        <f t="shared" si="4"/>
        <v>TMS</v>
      </c>
      <c r="C16" s="783" t="s">
        <v>468</v>
      </c>
      <c r="D16" s="24" t="s">
        <v>469</v>
      </c>
      <c r="E16" s="141" t="str">
        <f>IFERROR(INDEX('[1]PCD List'!$E$3:$O$41,MATCH(DPWW2!$D16,'[1]PCD List'!$D$3:$D$41,0),MATCH(DPWW2!$B16,'[1]PCD List'!$E$2:$O$2,0)),"")</f>
        <v>Y</v>
      </c>
      <c r="F16" s="26" t="s">
        <v>470</v>
      </c>
      <c r="G16" s="153" t="s">
        <v>471</v>
      </c>
      <c r="H16" s="27" t="s">
        <v>898</v>
      </c>
      <c r="I16" s="145">
        <v>3</v>
      </c>
      <c r="J16" s="131"/>
      <c r="K16" s="38"/>
      <c r="L16" s="100"/>
      <c r="M16" s="706" cm="1">
        <f t="array" ref="M16">INDEX( [1]F_Inputs_WW_EXP!$Y$8:$AE$3125,MATCH(DPWW2!$B16&amp;DPWW2!$F16,[1]F_Inputs_WW_EXP!$A$8:$A$3125&amp;[1]F_Inputs_WW_EXP!$P$8:$P$3125,0),MATCH(DPWW2!M$7, [1]F_Inputs_WW_EXP!$Y$4:$AE$4,0)) * $Q16</f>
        <v>2.2635560675063804</v>
      </c>
      <c r="N16" s="706" cm="1">
        <f t="array" ref="N16">INDEX( [1]F_Inputs_WW_EXP!$Y$8:$AE$3125,MATCH(DPWW2!$B16&amp;DPWW2!$F16,[1]F_Inputs_WW_EXP!$A$8:$A$3125&amp;[1]F_Inputs_WW_EXP!$P$8:$P$3125,0),MATCH(DPWW2!N$7, [1]F_Inputs_WW_EXP!$Y$4:$AE$4,0)) * $Q16</f>
        <v>4.4450246491948029</v>
      </c>
      <c r="O16" s="706" cm="1">
        <f t="array" ref="O16">INDEX( [1]F_Inputs_WW_EXP!$Y$8:$AE$3125,MATCH(DPWW2!$B16&amp;DPWW2!$F16,[1]F_Inputs_WW_EXP!$A$8:$A$3125&amp;[1]F_Inputs_WW_EXP!$P$8:$P$3125,0),MATCH(DPWW2!O$7, [1]F_Inputs_WW_EXP!$Y$4:$AE$4,0)) * $Q16</f>
        <v>13.060539954338765</v>
      </c>
      <c r="P16" s="706" cm="1">
        <f t="array" ref="P16">INDEX( [1]F_Inputs_WW_EXP!$Y$8:$AE$3125,MATCH(DPWW2!$B16&amp;DPWW2!$F16,[1]F_Inputs_WW_EXP!$A$8:$A$3125&amp;[1]F_Inputs_WW_EXP!$P$8:$P$3125,0),MATCH(DPWW2!P$7, [1]F_Inputs_WW_EXP!$Y$4:$AE$4,0)) * $Q16</f>
        <v>30.682886012439504</v>
      </c>
      <c r="Q16" s="100">
        <v>63.110027033969899</v>
      </c>
      <c r="R16" s="100"/>
      <c r="S16" s="100"/>
      <c r="T16" s="100"/>
      <c r="U16" s="100"/>
      <c r="V16" s="100"/>
      <c r="W16" s="146">
        <f t="shared" si="5"/>
        <v>63.110027033969899</v>
      </c>
      <c r="X16" s="147">
        <f t="shared" si="0"/>
        <v>0</v>
      </c>
      <c r="Z16" s="715">
        <v>0</v>
      </c>
      <c r="AA16" s="715">
        <v>0.94616502000000002</v>
      </c>
      <c r="AB16" s="715">
        <v>9.0304319500000005</v>
      </c>
      <c r="AC16" s="715">
        <v>18.900938080000003</v>
      </c>
      <c r="AD16" s="715">
        <v>30.873640130000002</v>
      </c>
      <c r="AE16" s="715">
        <v>44.982292600000001</v>
      </c>
      <c r="AF16" s="715">
        <v>59.939627850000001</v>
      </c>
      <c r="AG16" s="715">
        <v>71.071435019999996</v>
      </c>
      <c r="AH16" s="715">
        <v>76.412343969999995</v>
      </c>
      <c r="AI16" s="715">
        <v>76.412343969999995</v>
      </c>
      <c r="AJ16" s="716">
        <v>76.412343969999995</v>
      </c>
      <c r="AK16" s="67">
        <f t="shared" si="1"/>
        <v>44.982292600000001</v>
      </c>
      <c r="AL16" s="67">
        <f t="shared" si="2"/>
        <v>76.412343969999995</v>
      </c>
      <c r="AN16" s="53">
        <f t="shared" si="3"/>
        <v>0.7127598372884173</v>
      </c>
      <c r="AO16" s="53" t="str">
        <f t="shared" si="3"/>
        <v/>
      </c>
      <c r="AQ16" s="113" t="s">
        <v>1277</v>
      </c>
      <c r="AR16" s="112"/>
      <c r="AT16" s="132" t="s">
        <v>1278</v>
      </c>
      <c r="AU16" s="51"/>
      <c r="AV16" s="132" t="s">
        <v>1279</v>
      </c>
      <c r="AW16" s="132" t="s">
        <v>1279</v>
      </c>
      <c r="AX16" s="132" t="s">
        <v>1279</v>
      </c>
      <c r="AY16" s="132" t="s">
        <v>1279</v>
      </c>
      <c r="AZ16" s="132" t="s">
        <v>1279</v>
      </c>
      <c r="BA16" s="132" t="s">
        <v>1279</v>
      </c>
      <c r="BB16" s="132" t="s">
        <v>1279</v>
      </c>
      <c r="BC16" s="132" t="s">
        <v>1279</v>
      </c>
      <c r="BD16" s="132" t="s">
        <v>1279</v>
      </c>
      <c r="BE16" s="132" t="s">
        <v>1279</v>
      </c>
      <c r="BF16" s="132" t="s">
        <v>1279</v>
      </c>
      <c r="BG16" s="152" t="s">
        <v>1280</v>
      </c>
      <c r="BH16" s="151" t="s">
        <v>1280</v>
      </c>
      <c r="BI16"/>
      <c r="BJ16" s="85" t="s">
        <v>1281</v>
      </c>
      <c r="BK16" s="85" t="s">
        <v>1281</v>
      </c>
      <c r="BL16" s="85" t="s">
        <v>1281</v>
      </c>
      <c r="BM16" s="85" t="s">
        <v>1281</v>
      </c>
      <c r="BN16" s="85" t="s">
        <v>1281</v>
      </c>
      <c r="BO16" s="85" t="s">
        <v>1281</v>
      </c>
      <c r="BP16" s="85" t="s">
        <v>1281</v>
      </c>
      <c r="BQ16" s="85" t="s">
        <v>1281</v>
      </c>
      <c r="BR16" s="85" t="s">
        <v>1281</v>
      </c>
      <c r="BS16" s="85" t="s">
        <v>1281</v>
      </c>
      <c r="BT16" s="86" t="s">
        <v>1281</v>
      </c>
      <c r="BU16" s="79" t="s">
        <v>1282</v>
      </c>
      <c r="BV16" s="79" t="s">
        <v>1282</v>
      </c>
      <c r="BW16"/>
      <c r="BX16" s="54" t="s">
        <v>1283</v>
      </c>
      <c r="BY16" s="54" t="s">
        <v>1283</v>
      </c>
    </row>
    <row r="17" spans="1:77" s="42" customFormat="1" ht="28.5" x14ac:dyDescent="0.2">
      <c r="B17" s="60" t="str">
        <f t="shared" si="4"/>
        <v>TMS</v>
      </c>
      <c r="C17" s="783"/>
      <c r="D17" s="24" t="s">
        <v>485</v>
      </c>
      <c r="E17" s="141">
        <f>IFERROR(INDEX('[1]PCD List'!$E$3:$O$41,MATCH(DPWW2!$D17,'[1]PCD List'!$D$3:$D$41,0),MATCH(DPWW2!$B17,'[1]PCD List'!$E$2:$O$2,0)),"")</f>
        <v>0</v>
      </c>
      <c r="F17" s="26" t="s">
        <v>486</v>
      </c>
      <c r="G17" s="154" t="s">
        <v>487</v>
      </c>
      <c r="H17" s="27" t="s">
        <v>898</v>
      </c>
      <c r="I17" s="145">
        <v>3</v>
      </c>
      <c r="J17" s="131"/>
      <c r="K17" s="38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46">
        <f t="shared" si="5"/>
        <v>0</v>
      </c>
      <c r="X17" s="147">
        <f t="shared" si="0"/>
        <v>0</v>
      </c>
      <c r="Z17" s="715">
        <v>0</v>
      </c>
      <c r="AA17" s="715">
        <v>0</v>
      </c>
      <c r="AB17" s="715">
        <v>0</v>
      </c>
      <c r="AC17" s="715">
        <v>0</v>
      </c>
      <c r="AD17" s="715">
        <v>0</v>
      </c>
      <c r="AE17" s="715">
        <v>0</v>
      </c>
      <c r="AF17" s="715">
        <v>0</v>
      </c>
      <c r="AG17" s="715">
        <v>0</v>
      </c>
      <c r="AH17" s="715">
        <v>0</v>
      </c>
      <c r="AI17" s="715">
        <v>0</v>
      </c>
      <c r="AJ17" s="716">
        <v>0</v>
      </c>
      <c r="AK17" s="67">
        <f t="shared" si="1"/>
        <v>0</v>
      </c>
      <c r="AL17" s="67">
        <f t="shared" si="2"/>
        <v>0</v>
      </c>
      <c r="AN17" s="53" t="str">
        <f t="shared" si="3"/>
        <v/>
      </c>
      <c r="AO17" s="53" t="str">
        <f t="shared" si="3"/>
        <v/>
      </c>
      <c r="AQ17" s="113" t="s">
        <v>1284</v>
      </c>
      <c r="AR17" s="112"/>
      <c r="AT17" s="132" t="s">
        <v>1285</v>
      </c>
      <c r="AU17" s="51"/>
      <c r="AV17" s="132" t="s">
        <v>1286</v>
      </c>
      <c r="AW17" s="132" t="s">
        <v>1286</v>
      </c>
      <c r="AX17" s="132" t="s">
        <v>1286</v>
      </c>
      <c r="AY17" s="132" t="s">
        <v>1286</v>
      </c>
      <c r="AZ17" s="132" t="s">
        <v>1286</v>
      </c>
      <c r="BA17" s="132" t="s">
        <v>1286</v>
      </c>
      <c r="BB17" s="132" t="s">
        <v>1286</v>
      </c>
      <c r="BC17" s="132" t="s">
        <v>1286</v>
      </c>
      <c r="BD17" s="132" t="s">
        <v>1286</v>
      </c>
      <c r="BE17" s="132" t="s">
        <v>1286</v>
      </c>
      <c r="BF17" s="132" t="s">
        <v>1286</v>
      </c>
      <c r="BG17" s="152" t="s">
        <v>1287</v>
      </c>
      <c r="BH17" s="151" t="s">
        <v>1287</v>
      </c>
      <c r="BI17"/>
      <c r="BJ17" s="85" t="s">
        <v>1288</v>
      </c>
      <c r="BK17" s="85" t="s">
        <v>1288</v>
      </c>
      <c r="BL17" s="85" t="s">
        <v>1288</v>
      </c>
      <c r="BM17" s="85" t="s">
        <v>1288</v>
      </c>
      <c r="BN17" s="85" t="s">
        <v>1288</v>
      </c>
      <c r="BO17" s="85" t="s">
        <v>1288</v>
      </c>
      <c r="BP17" s="85" t="s">
        <v>1288</v>
      </c>
      <c r="BQ17" s="85" t="s">
        <v>1288</v>
      </c>
      <c r="BR17" s="85" t="s">
        <v>1288</v>
      </c>
      <c r="BS17" s="85" t="s">
        <v>1288</v>
      </c>
      <c r="BT17" s="86" t="s">
        <v>1288</v>
      </c>
      <c r="BU17" s="79" t="s">
        <v>1289</v>
      </c>
      <c r="BV17" s="79" t="s">
        <v>1289</v>
      </c>
      <c r="BW17"/>
      <c r="BX17" s="54" t="s">
        <v>1290</v>
      </c>
      <c r="BY17" s="54" t="s">
        <v>1290</v>
      </c>
    </row>
    <row r="18" spans="1:77" s="42" customFormat="1" ht="15" x14ac:dyDescent="0.2">
      <c r="B18" s="60" t="str">
        <f t="shared" si="4"/>
        <v>TMS</v>
      </c>
      <c r="C18" s="816" t="s">
        <v>494</v>
      </c>
      <c r="D18" s="156" t="s">
        <v>495</v>
      </c>
      <c r="E18" s="141" t="str">
        <f>IFERROR(INDEX('[1]PCD List'!$E$3:$O$41,MATCH(DPWW2!$D18,'[1]PCD List'!$D$3:$D$41,0),MATCH(DPWW2!$B18,'[1]PCD List'!$E$2:$O$2,0)),"")</f>
        <v>Y</v>
      </c>
      <c r="F18" s="26" t="s">
        <v>496</v>
      </c>
      <c r="G18" s="26" t="s">
        <v>496</v>
      </c>
      <c r="H18" s="27" t="s">
        <v>898</v>
      </c>
      <c r="I18" s="145">
        <v>3</v>
      </c>
      <c r="J18" s="131"/>
      <c r="K18" s="38"/>
      <c r="L18" s="100"/>
      <c r="M18" s="706" cm="1">
        <f t="array" ref="M18">INDEX( [1]F_Inputs_WW_EXP!$Y$8:$AE$3125,MATCH(DPWW2!$B18&amp;DPWW2!$F18,[1]F_Inputs_WW_EXP!$A$8:$A$3125&amp;[1]F_Inputs_WW_EXP!$P$8:$P$3125,0),MATCH(DPWW2!M$7, [1]F_Inputs_WW_EXP!$Y$4:$AE$4,0)) * $Q18</f>
        <v>0.41430837924110564</v>
      </c>
      <c r="N18" s="706" cm="1">
        <f t="array" ref="N18">INDEX( [1]F_Inputs_WW_EXP!$Y$8:$AE$3125,MATCH(DPWW2!$B18&amp;DPWW2!$F18,[1]F_Inputs_WW_EXP!$A$8:$A$3125&amp;[1]F_Inputs_WW_EXP!$P$8:$P$3125,0),MATCH(DPWW2!N$7, [1]F_Inputs_WW_EXP!$Y$4:$AE$4,0)) * $Q18</f>
        <v>0.69140719930142391</v>
      </c>
      <c r="O18" s="706" cm="1">
        <f t="array" ref="O18">INDEX( [1]F_Inputs_WW_EXP!$Y$8:$AE$3125,MATCH(DPWW2!$B18&amp;DPWW2!$F18,[1]F_Inputs_WW_EXP!$A$8:$A$3125&amp;[1]F_Inputs_WW_EXP!$P$8:$P$3125,0),MATCH(DPWW2!O$7, [1]F_Inputs_WW_EXP!$Y$4:$AE$4,0)) * $Q18</f>
        <v>20.272768392054626</v>
      </c>
      <c r="P18" s="706" cm="1">
        <f t="array" ref="P18">INDEX( [1]F_Inputs_WW_EXP!$Y$8:$AE$3125,MATCH(DPWW2!$B18&amp;DPWW2!$F18,[1]F_Inputs_WW_EXP!$A$8:$A$3125&amp;[1]F_Inputs_WW_EXP!$P$8:$P$3125,0),MATCH(DPWW2!P$7, [1]F_Inputs_WW_EXP!$Y$4:$AE$4,0)) * $Q18</f>
        <v>68.670503311944444</v>
      </c>
      <c r="Q18" s="100">
        <v>189.2081088268863</v>
      </c>
      <c r="R18" s="100"/>
      <c r="S18" s="100"/>
      <c r="T18" s="100"/>
      <c r="U18" s="100"/>
      <c r="V18" s="100"/>
      <c r="W18" s="146">
        <f t="shared" si="5"/>
        <v>189.2081088268863</v>
      </c>
      <c r="X18" s="147">
        <f t="shared" si="0"/>
        <v>0</v>
      </c>
      <c r="Z18" s="715">
        <v>0</v>
      </c>
      <c r="AA18" s="715">
        <v>2.3276533699999997</v>
      </c>
      <c r="AB18" s="715">
        <v>19.147176880000004</v>
      </c>
      <c r="AC18" s="715">
        <v>47.740709719999998</v>
      </c>
      <c r="AD18" s="715">
        <v>77.533997220000003</v>
      </c>
      <c r="AE18" s="715">
        <v>115.52980456</v>
      </c>
      <c r="AF18" s="715">
        <v>148.20021829000001</v>
      </c>
      <c r="AG18" s="715">
        <v>165.61823714000002</v>
      </c>
      <c r="AH18" s="715">
        <v>174.25626239000002</v>
      </c>
      <c r="AI18" s="715">
        <v>175.81851619000003</v>
      </c>
      <c r="AJ18" s="716">
        <v>176.43785060000002</v>
      </c>
      <c r="AK18" s="67">
        <f t="shared" si="1"/>
        <v>115.52980456</v>
      </c>
      <c r="AL18" s="67">
        <f t="shared" si="2"/>
        <v>176.43785060000002</v>
      </c>
      <c r="AN18" s="53">
        <f t="shared" si="3"/>
        <v>0.61059647642111692</v>
      </c>
      <c r="AO18" s="53" t="str">
        <f t="shared" si="3"/>
        <v/>
      </c>
      <c r="AQ18" s="113" t="s">
        <v>1291</v>
      </c>
      <c r="AR18" s="112"/>
      <c r="AT18" s="132" t="s">
        <v>1292</v>
      </c>
      <c r="AU18" s="51"/>
      <c r="AV18" s="132" t="s">
        <v>1293</v>
      </c>
      <c r="AW18" s="132" t="s">
        <v>1293</v>
      </c>
      <c r="AX18" s="132" t="s">
        <v>1293</v>
      </c>
      <c r="AY18" s="132" t="s">
        <v>1293</v>
      </c>
      <c r="AZ18" s="132" t="s">
        <v>1293</v>
      </c>
      <c r="BA18" s="132" t="s">
        <v>1293</v>
      </c>
      <c r="BB18" s="132" t="s">
        <v>1293</v>
      </c>
      <c r="BC18" s="132" t="s">
        <v>1293</v>
      </c>
      <c r="BD18" s="132" t="s">
        <v>1293</v>
      </c>
      <c r="BE18" s="132" t="s">
        <v>1293</v>
      </c>
      <c r="BF18" s="132" t="s">
        <v>1293</v>
      </c>
      <c r="BG18" s="152" t="s">
        <v>1294</v>
      </c>
      <c r="BH18" s="151" t="s">
        <v>1294</v>
      </c>
      <c r="BI18"/>
      <c r="BJ18" s="85" t="s">
        <v>1295</v>
      </c>
      <c r="BK18" s="85" t="s">
        <v>1295</v>
      </c>
      <c r="BL18" s="85" t="s">
        <v>1295</v>
      </c>
      <c r="BM18" s="85" t="s">
        <v>1295</v>
      </c>
      <c r="BN18" s="85" t="s">
        <v>1295</v>
      </c>
      <c r="BO18" s="85" t="s">
        <v>1295</v>
      </c>
      <c r="BP18" s="85" t="s">
        <v>1295</v>
      </c>
      <c r="BQ18" s="85" t="s">
        <v>1295</v>
      </c>
      <c r="BR18" s="85" t="s">
        <v>1295</v>
      </c>
      <c r="BS18" s="85" t="s">
        <v>1295</v>
      </c>
      <c r="BT18" s="86" t="s">
        <v>1295</v>
      </c>
      <c r="BU18" s="79" t="s">
        <v>1296</v>
      </c>
      <c r="BV18" s="79" t="s">
        <v>1296</v>
      </c>
      <c r="BW18"/>
      <c r="BX18" s="54" t="s">
        <v>1297</v>
      </c>
      <c r="BY18" s="54" t="s">
        <v>1297</v>
      </c>
    </row>
    <row r="19" spans="1:77" s="42" customFormat="1" ht="15" x14ac:dyDescent="0.2">
      <c r="B19" s="60" t="str">
        <f t="shared" si="4"/>
        <v>TMS</v>
      </c>
      <c r="C19" s="817"/>
      <c r="D19" s="24" t="s">
        <v>511</v>
      </c>
      <c r="E19" s="141">
        <f>IFERROR(INDEX('[1]PCD List'!$E$3:$O$41,MATCH(DPWW2!$D19,'[1]PCD List'!$D$3:$D$41,0),MATCH(DPWW2!$B19,'[1]PCD List'!$E$2:$O$2,0)),"")</f>
        <v>0</v>
      </c>
      <c r="F19" s="62" t="s">
        <v>512</v>
      </c>
      <c r="G19" s="62" t="s">
        <v>512</v>
      </c>
      <c r="H19" s="27" t="s">
        <v>898</v>
      </c>
      <c r="I19" s="145">
        <v>3</v>
      </c>
      <c r="J19" s="131"/>
      <c r="K19" s="38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46">
        <f t="shared" si="5"/>
        <v>0</v>
      </c>
      <c r="X19" s="147">
        <f t="shared" si="0"/>
        <v>0</v>
      </c>
      <c r="Z19" s="715">
        <v>0</v>
      </c>
      <c r="AA19" s="715">
        <v>0</v>
      </c>
      <c r="AB19" s="715">
        <v>0</v>
      </c>
      <c r="AC19" s="715">
        <v>0</v>
      </c>
      <c r="AD19" s="715">
        <v>0</v>
      </c>
      <c r="AE19" s="715">
        <v>0</v>
      </c>
      <c r="AF19" s="715">
        <v>0</v>
      </c>
      <c r="AG19" s="715">
        <v>0</v>
      </c>
      <c r="AH19" s="715">
        <v>0</v>
      </c>
      <c r="AI19" s="715">
        <v>0</v>
      </c>
      <c r="AJ19" s="716">
        <v>0</v>
      </c>
      <c r="AK19" s="67">
        <f t="shared" si="1"/>
        <v>0</v>
      </c>
      <c r="AL19" s="67">
        <f t="shared" si="2"/>
        <v>0</v>
      </c>
      <c r="AN19" s="53" t="str">
        <f t="shared" si="3"/>
        <v/>
      </c>
      <c r="AO19" s="53" t="str">
        <f t="shared" si="3"/>
        <v/>
      </c>
      <c r="AQ19" s="113" t="s">
        <v>1298</v>
      </c>
      <c r="AR19" s="112"/>
      <c r="AT19" s="132" t="s">
        <v>1299</v>
      </c>
      <c r="AU19" s="51"/>
      <c r="AV19" s="132" t="s">
        <v>1300</v>
      </c>
      <c r="AW19" s="132" t="s">
        <v>1300</v>
      </c>
      <c r="AX19" s="132" t="s">
        <v>1300</v>
      </c>
      <c r="AY19" s="132" t="s">
        <v>1300</v>
      </c>
      <c r="AZ19" s="132" t="s">
        <v>1300</v>
      </c>
      <c r="BA19" s="132" t="s">
        <v>1300</v>
      </c>
      <c r="BB19" s="132" t="s">
        <v>1300</v>
      </c>
      <c r="BC19" s="132" t="s">
        <v>1300</v>
      </c>
      <c r="BD19" s="132" t="s">
        <v>1300</v>
      </c>
      <c r="BE19" s="132" t="s">
        <v>1300</v>
      </c>
      <c r="BF19" s="132" t="s">
        <v>1300</v>
      </c>
      <c r="BG19" s="152" t="s">
        <v>1301</v>
      </c>
      <c r="BH19" s="151" t="s">
        <v>1301</v>
      </c>
      <c r="BI19"/>
      <c r="BJ19" s="85" t="s">
        <v>1302</v>
      </c>
      <c r="BK19" s="85" t="s">
        <v>1302</v>
      </c>
      <c r="BL19" s="85" t="s">
        <v>1302</v>
      </c>
      <c r="BM19" s="85" t="s">
        <v>1302</v>
      </c>
      <c r="BN19" s="85" t="s">
        <v>1302</v>
      </c>
      <c r="BO19" s="85" t="s">
        <v>1302</v>
      </c>
      <c r="BP19" s="85" t="s">
        <v>1302</v>
      </c>
      <c r="BQ19" s="85" t="s">
        <v>1302</v>
      </c>
      <c r="BR19" s="85" t="s">
        <v>1302</v>
      </c>
      <c r="BS19" s="85" t="s">
        <v>1302</v>
      </c>
      <c r="BT19" s="86" t="s">
        <v>1302</v>
      </c>
      <c r="BU19" s="79" t="s">
        <v>1303</v>
      </c>
      <c r="BV19" s="79" t="s">
        <v>1303</v>
      </c>
      <c r="BW19"/>
      <c r="BX19" s="54" t="s">
        <v>1304</v>
      </c>
      <c r="BY19" s="54" t="s">
        <v>1304</v>
      </c>
    </row>
    <row r="20" spans="1:77" s="42" customFormat="1" ht="15" x14ac:dyDescent="0.2">
      <c r="B20" s="60" t="str">
        <f t="shared" si="4"/>
        <v>TMS</v>
      </c>
      <c r="C20" s="817"/>
      <c r="D20" s="24" t="s">
        <v>527</v>
      </c>
      <c r="E20" s="141">
        <f>IFERROR(INDEX('[1]PCD List'!$E$3:$O$41,MATCH(DPWW2!$D20,'[1]PCD List'!$D$3:$D$41,0),MATCH(DPWW2!$B20,'[1]PCD List'!$E$2:$O$2,0)),"")</f>
        <v>0</v>
      </c>
      <c r="F20" s="26" t="s">
        <v>528</v>
      </c>
      <c r="G20" s="153" t="s">
        <v>529</v>
      </c>
      <c r="H20" s="27" t="s">
        <v>898</v>
      </c>
      <c r="I20" s="145">
        <v>3</v>
      </c>
      <c r="J20" s="131"/>
      <c r="K20" s="38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46">
        <f t="shared" si="5"/>
        <v>0</v>
      </c>
      <c r="X20" s="147">
        <f t="shared" si="0"/>
        <v>0</v>
      </c>
      <c r="Z20" s="715">
        <v>0</v>
      </c>
      <c r="AA20" s="715">
        <v>0</v>
      </c>
      <c r="AB20" s="715">
        <v>0</v>
      </c>
      <c r="AC20" s="715">
        <v>0</v>
      </c>
      <c r="AD20" s="715">
        <v>0</v>
      </c>
      <c r="AE20" s="715">
        <v>0</v>
      </c>
      <c r="AF20" s="715">
        <v>0</v>
      </c>
      <c r="AG20" s="715">
        <v>0</v>
      </c>
      <c r="AH20" s="715">
        <v>0</v>
      </c>
      <c r="AI20" s="715">
        <v>0</v>
      </c>
      <c r="AJ20" s="716">
        <v>0</v>
      </c>
      <c r="AK20" s="67">
        <f t="shared" si="1"/>
        <v>0</v>
      </c>
      <c r="AL20" s="67">
        <f t="shared" si="2"/>
        <v>0</v>
      </c>
      <c r="AN20" s="53" t="str">
        <f t="shared" si="3"/>
        <v/>
      </c>
      <c r="AO20" s="53" t="str">
        <f t="shared" si="3"/>
        <v/>
      </c>
      <c r="AQ20" s="113" t="s">
        <v>1305</v>
      </c>
      <c r="AR20" s="112"/>
      <c r="AT20" s="132" t="s">
        <v>1306</v>
      </c>
      <c r="AU20" s="51"/>
      <c r="AV20" s="132" t="s">
        <v>1307</v>
      </c>
      <c r="AW20" s="132" t="s">
        <v>1307</v>
      </c>
      <c r="AX20" s="132" t="s">
        <v>1307</v>
      </c>
      <c r="AY20" s="132" t="s">
        <v>1307</v>
      </c>
      <c r="AZ20" s="132" t="s">
        <v>1307</v>
      </c>
      <c r="BA20" s="132" t="s">
        <v>1307</v>
      </c>
      <c r="BB20" s="132" t="s">
        <v>1307</v>
      </c>
      <c r="BC20" s="132" t="s">
        <v>1307</v>
      </c>
      <c r="BD20" s="132" t="s">
        <v>1307</v>
      </c>
      <c r="BE20" s="132" t="s">
        <v>1307</v>
      </c>
      <c r="BF20" s="132" t="s">
        <v>1307</v>
      </c>
      <c r="BG20" s="152" t="s">
        <v>1308</v>
      </c>
      <c r="BH20" s="151" t="s">
        <v>1308</v>
      </c>
      <c r="BI20"/>
      <c r="BJ20" s="85" t="s">
        <v>1309</v>
      </c>
      <c r="BK20" s="85" t="s">
        <v>1309</v>
      </c>
      <c r="BL20" s="85" t="s">
        <v>1309</v>
      </c>
      <c r="BM20" s="85" t="s">
        <v>1309</v>
      </c>
      <c r="BN20" s="85" t="s">
        <v>1309</v>
      </c>
      <c r="BO20" s="85" t="s">
        <v>1309</v>
      </c>
      <c r="BP20" s="85" t="s">
        <v>1309</v>
      </c>
      <c r="BQ20" s="85" t="s">
        <v>1309</v>
      </c>
      <c r="BR20" s="85" t="s">
        <v>1309</v>
      </c>
      <c r="BS20" s="85" t="s">
        <v>1309</v>
      </c>
      <c r="BT20" s="86" t="s">
        <v>1309</v>
      </c>
      <c r="BU20" s="79" t="s">
        <v>1310</v>
      </c>
      <c r="BV20" s="79" t="s">
        <v>1310</v>
      </c>
      <c r="BW20"/>
      <c r="BX20" s="54" t="s">
        <v>1311</v>
      </c>
      <c r="BY20" s="54" t="s">
        <v>1311</v>
      </c>
    </row>
    <row r="21" spans="1:77" s="42" customFormat="1" ht="15" x14ac:dyDescent="0.2">
      <c r="B21" s="60" t="str">
        <f t="shared" si="4"/>
        <v>TMS</v>
      </c>
      <c r="C21" s="817"/>
      <c r="D21" s="24" t="s">
        <v>536</v>
      </c>
      <c r="E21" s="141">
        <f>IFERROR(INDEX('[1]PCD List'!$E$3:$O$41,MATCH(DPWW2!$D21,'[1]PCD List'!$D$3:$D$41,0),MATCH(DPWW2!$B21,'[1]PCD List'!$E$2:$O$2,0)),"")</f>
        <v>0</v>
      </c>
      <c r="F21" s="26" t="s">
        <v>1312</v>
      </c>
      <c r="G21" s="26" t="s">
        <v>1312</v>
      </c>
      <c r="H21" s="27" t="s">
        <v>898</v>
      </c>
      <c r="I21" s="145">
        <v>3</v>
      </c>
      <c r="J21" s="131"/>
      <c r="K21" s="38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46">
        <f t="shared" si="5"/>
        <v>0</v>
      </c>
      <c r="X21" s="147">
        <f t="shared" si="0"/>
        <v>0</v>
      </c>
      <c r="Z21" s="715">
        <v>0</v>
      </c>
      <c r="AA21" s="715">
        <v>0</v>
      </c>
      <c r="AB21" s="715">
        <v>0</v>
      </c>
      <c r="AC21" s="715">
        <v>0</v>
      </c>
      <c r="AD21" s="715">
        <v>0</v>
      </c>
      <c r="AE21" s="715">
        <v>0</v>
      </c>
      <c r="AF21" s="715">
        <v>0</v>
      </c>
      <c r="AG21" s="715">
        <v>0</v>
      </c>
      <c r="AH21" s="715">
        <v>0</v>
      </c>
      <c r="AI21" s="715">
        <v>0</v>
      </c>
      <c r="AJ21" s="716">
        <v>0</v>
      </c>
      <c r="AK21" s="67">
        <f t="shared" si="1"/>
        <v>0</v>
      </c>
      <c r="AL21" s="67">
        <f t="shared" si="2"/>
        <v>0</v>
      </c>
      <c r="AN21" s="53" t="str">
        <f t="shared" si="3"/>
        <v/>
      </c>
      <c r="AO21" s="53" t="str">
        <f t="shared" si="3"/>
        <v/>
      </c>
      <c r="AQ21" s="113" t="s">
        <v>1313</v>
      </c>
      <c r="AR21" s="112"/>
      <c r="AT21" s="132" t="s">
        <v>1314</v>
      </c>
      <c r="AU21" s="51"/>
      <c r="AV21" s="132" t="s">
        <v>1315</v>
      </c>
      <c r="AW21" s="132" t="s">
        <v>1315</v>
      </c>
      <c r="AX21" s="132" t="s">
        <v>1315</v>
      </c>
      <c r="AY21" s="132" t="s">
        <v>1315</v>
      </c>
      <c r="AZ21" s="132" t="s">
        <v>1315</v>
      </c>
      <c r="BA21" s="132" t="s">
        <v>1315</v>
      </c>
      <c r="BB21" s="132" t="s">
        <v>1315</v>
      </c>
      <c r="BC21" s="132" t="s">
        <v>1315</v>
      </c>
      <c r="BD21" s="132" t="s">
        <v>1315</v>
      </c>
      <c r="BE21" s="132" t="s">
        <v>1315</v>
      </c>
      <c r="BF21" s="132" t="s">
        <v>1315</v>
      </c>
      <c r="BG21" s="152" t="s">
        <v>1316</v>
      </c>
      <c r="BH21" s="151" t="s">
        <v>1316</v>
      </c>
      <c r="BI21"/>
      <c r="BJ21" s="85" t="s">
        <v>1317</v>
      </c>
      <c r="BK21" s="85" t="s">
        <v>1317</v>
      </c>
      <c r="BL21" s="85" t="s">
        <v>1317</v>
      </c>
      <c r="BM21" s="85" t="s">
        <v>1317</v>
      </c>
      <c r="BN21" s="85" t="s">
        <v>1317</v>
      </c>
      <c r="BO21" s="85" t="s">
        <v>1317</v>
      </c>
      <c r="BP21" s="85" t="s">
        <v>1317</v>
      </c>
      <c r="BQ21" s="85" t="s">
        <v>1317</v>
      </c>
      <c r="BR21" s="85" t="s">
        <v>1317</v>
      </c>
      <c r="BS21" s="85" t="s">
        <v>1317</v>
      </c>
      <c r="BT21" s="86" t="s">
        <v>1317</v>
      </c>
      <c r="BU21" s="79" t="s">
        <v>1318</v>
      </c>
      <c r="BV21" s="79" t="s">
        <v>1318</v>
      </c>
      <c r="BW21"/>
      <c r="BX21" s="54" t="s">
        <v>1319</v>
      </c>
      <c r="BY21" s="54" t="s">
        <v>1319</v>
      </c>
    </row>
    <row r="22" spans="1:77" s="42" customFormat="1" ht="15" x14ac:dyDescent="0.2">
      <c r="B22" s="60" t="str">
        <f t="shared" si="4"/>
        <v>TMS</v>
      </c>
      <c r="C22" s="817"/>
      <c r="D22" s="24" t="s">
        <v>536</v>
      </c>
      <c r="E22" s="141">
        <f>IFERROR(INDEX('[1]PCD List'!$E$3:$O$41,MATCH(DPWW2!$D22,'[1]PCD List'!$D$3:$D$41,0),MATCH(DPWW2!$B22,'[1]PCD List'!$E$2:$O$2,0)),"")</f>
        <v>0</v>
      </c>
      <c r="F22" s="158" t="s">
        <v>1320</v>
      </c>
      <c r="G22" s="158" t="s">
        <v>1320</v>
      </c>
      <c r="H22" s="27" t="s">
        <v>898</v>
      </c>
      <c r="I22" s="145">
        <v>3</v>
      </c>
      <c r="J22" s="131"/>
      <c r="K22" s="38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46">
        <f t="shared" si="5"/>
        <v>0</v>
      </c>
      <c r="X22" s="147">
        <f t="shared" si="0"/>
        <v>0</v>
      </c>
      <c r="Z22" s="715">
        <v>0</v>
      </c>
      <c r="AA22" s="715">
        <v>0</v>
      </c>
      <c r="AB22" s="715">
        <v>0</v>
      </c>
      <c r="AC22" s="715">
        <v>0</v>
      </c>
      <c r="AD22" s="715">
        <v>0</v>
      </c>
      <c r="AE22" s="715">
        <v>0</v>
      </c>
      <c r="AF22" s="715">
        <v>0</v>
      </c>
      <c r="AG22" s="715">
        <v>0</v>
      </c>
      <c r="AH22" s="715">
        <v>0</v>
      </c>
      <c r="AI22" s="715">
        <v>0</v>
      </c>
      <c r="AJ22" s="716">
        <v>0</v>
      </c>
      <c r="AK22" s="67">
        <f t="shared" si="1"/>
        <v>0</v>
      </c>
      <c r="AL22" s="67">
        <f t="shared" si="2"/>
        <v>0</v>
      </c>
      <c r="AN22" s="53" t="str">
        <f t="shared" si="3"/>
        <v/>
      </c>
      <c r="AO22" s="53" t="str">
        <f t="shared" si="3"/>
        <v/>
      </c>
      <c r="AQ22" s="113" t="s">
        <v>1321</v>
      </c>
      <c r="AR22" s="112"/>
      <c r="AT22" s="132" t="s">
        <v>1322</v>
      </c>
      <c r="AU22" s="51"/>
      <c r="AV22" s="132" t="s">
        <v>1323</v>
      </c>
      <c r="AW22" s="132" t="s">
        <v>1323</v>
      </c>
      <c r="AX22" s="132" t="s">
        <v>1323</v>
      </c>
      <c r="AY22" s="132" t="s">
        <v>1323</v>
      </c>
      <c r="AZ22" s="132" t="s">
        <v>1323</v>
      </c>
      <c r="BA22" s="132" t="s">
        <v>1323</v>
      </c>
      <c r="BB22" s="132" t="s">
        <v>1323</v>
      </c>
      <c r="BC22" s="132" t="s">
        <v>1323</v>
      </c>
      <c r="BD22" s="132" t="s">
        <v>1323</v>
      </c>
      <c r="BE22" s="132" t="s">
        <v>1323</v>
      </c>
      <c r="BF22" s="132" t="s">
        <v>1323</v>
      </c>
      <c r="BG22" s="152" t="s">
        <v>1324</v>
      </c>
      <c r="BH22" s="151" t="s">
        <v>1324</v>
      </c>
      <c r="BI22"/>
      <c r="BJ22" s="85" t="s">
        <v>1325</v>
      </c>
      <c r="BK22" s="85" t="s">
        <v>1325</v>
      </c>
      <c r="BL22" s="85" t="s">
        <v>1325</v>
      </c>
      <c r="BM22" s="85" t="s">
        <v>1325</v>
      </c>
      <c r="BN22" s="85" t="s">
        <v>1325</v>
      </c>
      <c r="BO22" s="85" t="s">
        <v>1325</v>
      </c>
      <c r="BP22" s="85" t="s">
        <v>1325</v>
      </c>
      <c r="BQ22" s="85" t="s">
        <v>1325</v>
      </c>
      <c r="BR22" s="85" t="s">
        <v>1325</v>
      </c>
      <c r="BS22" s="85" t="s">
        <v>1325</v>
      </c>
      <c r="BT22" s="86" t="s">
        <v>1325</v>
      </c>
      <c r="BU22" s="79" t="s">
        <v>1326</v>
      </c>
      <c r="BV22" s="79" t="s">
        <v>1326</v>
      </c>
      <c r="BW22"/>
      <c r="BX22" s="54" t="s">
        <v>1327</v>
      </c>
      <c r="BY22" s="54" t="s">
        <v>1327</v>
      </c>
    </row>
    <row r="23" spans="1:77" s="42" customFormat="1" ht="15" x14ac:dyDescent="0.2">
      <c r="B23" s="60" t="str">
        <f t="shared" si="4"/>
        <v>TMS</v>
      </c>
      <c r="C23" s="817"/>
      <c r="D23" s="60" t="s">
        <v>552</v>
      </c>
      <c r="E23" s="159"/>
      <c r="F23" s="126" t="s">
        <v>553</v>
      </c>
      <c r="G23" s="126" t="s">
        <v>553</v>
      </c>
      <c r="H23" s="24" t="s">
        <v>898</v>
      </c>
      <c r="I23" s="145">
        <v>3</v>
      </c>
      <c r="J23" s="131"/>
      <c r="K23" s="38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46">
        <f t="shared" si="5"/>
        <v>0</v>
      </c>
      <c r="X23" s="147">
        <f t="shared" si="0"/>
        <v>0</v>
      </c>
      <c r="Z23" s="715">
        <v>0</v>
      </c>
      <c r="AA23" s="715">
        <v>0</v>
      </c>
      <c r="AB23" s="715">
        <v>0</v>
      </c>
      <c r="AC23" s="715">
        <v>0</v>
      </c>
      <c r="AD23" s="715">
        <v>0</v>
      </c>
      <c r="AE23" s="715">
        <v>0</v>
      </c>
      <c r="AF23" s="715">
        <v>0</v>
      </c>
      <c r="AG23" s="715">
        <v>0</v>
      </c>
      <c r="AH23" s="715">
        <v>0</v>
      </c>
      <c r="AI23" s="715">
        <v>0</v>
      </c>
      <c r="AJ23" s="716">
        <v>0</v>
      </c>
      <c r="AK23" s="67">
        <f t="shared" si="1"/>
        <v>0</v>
      </c>
      <c r="AL23" s="67">
        <f t="shared" si="2"/>
        <v>0</v>
      </c>
      <c r="AN23" s="53" t="str">
        <f t="shared" si="3"/>
        <v/>
      </c>
      <c r="AO23" s="53" t="str">
        <f t="shared" si="3"/>
        <v/>
      </c>
      <c r="AQ23" s="113" t="s">
        <v>1328</v>
      </c>
      <c r="AR23" s="112"/>
      <c r="AT23" s="132" t="s">
        <v>1329</v>
      </c>
      <c r="AU23" s="51"/>
      <c r="AV23" s="132" t="s">
        <v>1330</v>
      </c>
      <c r="AW23" s="132" t="s">
        <v>1330</v>
      </c>
      <c r="AX23" s="132" t="s">
        <v>1330</v>
      </c>
      <c r="AY23" s="132" t="s">
        <v>1330</v>
      </c>
      <c r="AZ23" s="132" t="s">
        <v>1330</v>
      </c>
      <c r="BA23" s="132" t="s">
        <v>1330</v>
      </c>
      <c r="BB23" s="132" t="s">
        <v>1330</v>
      </c>
      <c r="BC23" s="132" t="s">
        <v>1330</v>
      </c>
      <c r="BD23" s="132" t="s">
        <v>1330</v>
      </c>
      <c r="BE23" s="132" t="s">
        <v>1330</v>
      </c>
      <c r="BF23" s="132" t="s">
        <v>1330</v>
      </c>
      <c r="BG23" s="152" t="s">
        <v>1331</v>
      </c>
      <c r="BH23" s="151" t="s">
        <v>1331</v>
      </c>
      <c r="BI23"/>
      <c r="BJ23" s="85" t="s">
        <v>1332</v>
      </c>
      <c r="BK23" s="85" t="s">
        <v>1332</v>
      </c>
      <c r="BL23" s="85" t="s">
        <v>1332</v>
      </c>
      <c r="BM23" s="85" t="s">
        <v>1332</v>
      </c>
      <c r="BN23" s="85" t="s">
        <v>1332</v>
      </c>
      <c r="BO23" s="85" t="s">
        <v>1332</v>
      </c>
      <c r="BP23" s="85" t="s">
        <v>1332</v>
      </c>
      <c r="BQ23" s="85" t="s">
        <v>1332</v>
      </c>
      <c r="BR23" s="85" t="s">
        <v>1332</v>
      </c>
      <c r="BS23" s="85" t="s">
        <v>1332</v>
      </c>
      <c r="BT23" s="86" t="s">
        <v>1332</v>
      </c>
      <c r="BU23" s="79" t="s">
        <v>1333</v>
      </c>
      <c r="BV23" s="79" t="s">
        <v>1333</v>
      </c>
      <c r="BW23"/>
      <c r="BX23" s="54" t="s">
        <v>1334</v>
      </c>
      <c r="BY23" s="54" t="s">
        <v>1334</v>
      </c>
    </row>
    <row r="24" spans="1:77" s="42" customFormat="1" ht="15" x14ac:dyDescent="0.2">
      <c r="B24" s="60" t="str">
        <f t="shared" si="4"/>
        <v>TMS</v>
      </c>
      <c r="C24" s="817"/>
      <c r="D24" s="24" t="s">
        <v>568</v>
      </c>
      <c r="E24" s="141">
        <f>IFERROR(INDEX('[1]PCD List'!$E$3:$O$41,MATCH(DPWW2!$D24,'[1]PCD List'!$D$3:$D$41,0),MATCH(DPWW2!$B24,'[1]PCD List'!$E$2:$O$2,0)),"")</f>
        <v>0</v>
      </c>
      <c r="F24" s="160" t="s">
        <v>569</v>
      </c>
      <c r="G24" s="161" t="s">
        <v>570</v>
      </c>
      <c r="H24" s="27" t="s">
        <v>898</v>
      </c>
      <c r="I24" s="145">
        <v>3</v>
      </c>
      <c r="J24" s="131"/>
      <c r="K24" s="38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46">
        <f t="shared" si="5"/>
        <v>0</v>
      </c>
      <c r="X24" s="147">
        <f t="shared" si="0"/>
        <v>0</v>
      </c>
      <c r="Z24" s="715">
        <v>0</v>
      </c>
      <c r="AA24" s="715">
        <v>0</v>
      </c>
      <c r="AB24" s="715">
        <v>0</v>
      </c>
      <c r="AC24" s="715">
        <v>0</v>
      </c>
      <c r="AD24" s="715">
        <v>0</v>
      </c>
      <c r="AE24" s="715">
        <v>0</v>
      </c>
      <c r="AF24" s="715">
        <v>0</v>
      </c>
      <c r="AG24" s="715">
        <v>0</v>
      </c>
      <c r="AH24" s="715">
        <v>0</v>
      </c>
      <c r="AI24" s="715">
        <v>0</v>
      </c>
      <c r="AJ24" s="716">
        <v>0</v>
      </c>
      <c r="AK24" s="67">
        <f t="shared" si="1"/>
        <v>0</v>
      </c>
      <c r="AL24" s="67">
        <f t="shared" si="2"/>
        <v>0</v>
      </c>
      <c r="AN24" s="53" t="str">
        <f t="shared" ref="AN24:AO53" si="6" xml:space="preserve"> IFERROR(AK24 / W24, "")</f>
        <v/>
      </c>
      <c r="AO24" s="53" t="str">
        <f t="shared" si="6"/>
        <v/>
      </c>
      <c r="AQ24" s="113" t="s">
        <v>1335</v>
      </c>
      <c r="AR24" s="112"/>
      <c r="AT24" s="132" t="s">
        <v>1336</v>
      </c>
      <c r="AU24" s="51"/>
      <c r="AV24" s="132" t="s">
        <v>1337</v>
      </c>
      <c r="AW24" s="132" t="s">
        <v>1337</v>
      </c>
      <c r="AX24" s="132" t="s">
        <v>1337</v>
      </c>
      <c r="AY24" s="132" t="s">
        <v>1337</v>
      </c>
      <c r="AZ24" s="132" t="s">
        <v>1337</v>
      </c>
      <c r="BA24" s="132" t="s">
        <v>1337</v>
      </c>
      <c r="BB24" s="132" t="s">
        <v>1337</v>
      </c>
      <c r="BC24" s="132" t="s">
        <v>1337</v>
      </c>
      <c r="BD24" s="132" t="s">
        <v>1337</v>
      </c>
      <c r="BE24" s="132" t="s">
        <v>1337</v>
      </c>
      <c r="BF24" s="132" t="s">
        <v>1337</v>
      </c>
      <c r="BG24" s="152" t="s">
        <v>1338</v>
      </c>
      <c r="BH24" s="151" t="s">
        <v>1338</v>
      </c>
      <c r="BI24"/>
      <c r="BJ24" s="85" t="s">
        <v>1339</v>
      </c>
      <c r="BK24" s="85" t="s">
        <v>1339</v>
      </c>
      <c r="BL24" s="85" t="s">
        <v>1339</v>
      </c>
      <c r="BM24" s="85" t="s">
        <v>1339</v>
      </c>
      <c r="BN24" s="85" t="s">
        <v>1339</v>
      </c>
      <c r="BO24" s="85" t="s">
        <v>1339</v>
      </c>
      <c r="BP24" s="85" t="s">
        <v>1339</v>
      </c>
      <c r="BQ24" s="85" t="s">
        <v>1339</v>
      </c>
      <c r="BR24" s="85" t="s">
        <v>1339</v>
      </c>
      <c r="BS24" s="85" t="s">
        <v>1339</v>
      </c>
      <c r="BT24" s="86" t="s">
        <v>1339</v>
      </c>
      <c r="BU24" s="79" t="s">
        <v>1340</v>
      </c>
      <c r="BV24" s="79" t="s">
        <v>1340</v>
      </c>
      <c r="BW24"/>
      <c r="BX24" s="54" t="s">
        <v>1341</v>
      </c>
      <c r="BY24" s="54" t="s">
        <v>1341</v>
      </c>
    </row>
    <row r="25" spans="1:77" s="42" customFormat="1" ht="15" x14ac:dyDescent="0.2">
      <c r="B25" s="60" t="str">
        <f t="shared" si="4"/>
        <v>TMS</v>
      </c>
      <c r="C25" s="818"/>
      <c r="D25" s="24" t="s">
        <v>577</v>
      </c>
      <c r="E25" s="141">
        <f>IFERROR(INDEX('[1]PCD List'!$E$3:$O$41,MATCH(DPWW2!$D25,'[1]PCD List'!$D$3:$D$41,0),MATCH(DPWW2!$B25,'[1]PCD List'!$E$2:$O$2,0)),"")</f>
        <v>0</v>
      </c>
      <c r="F25" s="26" t="s">
        <v>578</v>
      </c>
      <c r="G25" s="153" t="s">
        <v>554</v>
      </c>
      <c r="H25" s="27" t="s">
        <v>898</v>
      </c>
      <c r="I25" s="145">
        <v>3</v>
      </c>
      <c r="J25" s="131"/>
      <c r="K25" s="38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46">
        <f t="shared" si="5"/>
        <v>0</v>
      </c>
      <c r="X25" s="147">
        <f t="shared" si="0"/>
        <v>0</v>
      </c>
      <c r="Z25" s="715">
        <v>0</v>
      </c>
      <c r="AA25" s="715">
        <v>0</v>
      </c>
      <c r="AB25" s="715">
        <v>0</v>
      </c>
      <c r="AC25" s="715">
        <v>0</v>
      </c>
      <c r="AD25" s="715">
        <v>0</v>
      </c>
      <c r="AE25" s="715">
        <v>0</v>
      </c>
      <c r="AF25" s="715">
        <v>0</v>
      </c>
      <c r="AG25" s="715">
        <v>0</v>
      </c>
      <c r="AH25" s="715">
        <v>0</v>
      </c>
      <c r="AI25" s="715">
        <v>0</v>
      </c>
      <c r="AJ25" s="716">
        <v>0</v>
      </c>
      <c r="AK25" s="67">
        <f t="shared" si="1"/>
        <v>0</v>
      </c>
      <c r="AL25" s="67">
        <f t="shared" si="2"/>
        <v>0</v>
      </c>
      <c r="AN25" s="53" t="str">
        <f t="shared" si="6"/>
        <v/>
      </c>
      <c r="AO25" s="53" t="str">
        <f t="shared" si="6"/>
        <v/>
      </c>
      <c r="AQ25" s="113" t="s">
        <v>1342</v>
      </c>
      <c r="AR25" s="112"/>
      <c r="AT25" s="132" t="s">
        <v>1343</v>
      </c>
      <c r="AU25" s="51"/>
      <c r="AV25" s="132" t="s">
        <v>1344</v>
      </c>
      <c r="AW25" s="132" t="s">
        <v>1344</v>
      </c>
      <c r="AX25" s="132" t="s">
        <v>1344</v>
      </c>
      <c r="AY25" s="132" t="s">
        <v>1344</v>
      </c>
      <c r="AZ25" s="132" t="s">
        <v>1344</v>
      </c>
      <c r="BA25" s="132" t="s">
        <v>1344</v>
      </c>
      <c r="BB25" s="132" t="s">
        <v>1344</v>
      </c>
      <c r="BC25" s="132" t="s">
        <v>1344</v>
      </c>
      <c r="BD25" s="132" t="s">
        <v>1344</v>
      </c>
      <c r="BE25" s="132" t="s">
        <v>1344</v>
      </c>
      <c r="BF25" s="132" t="s">
        <v>1344</v>
      </c>
      <c r="BG25" s="152" t="s">
        <v>1345</v>
      </c>
      <c r="BH25" s="151" t="s">
        <v>1345</v>
      </c>
      <c r="BI25"/>
      <c r="BJ25" s="85" t="s">
        <v>1346</v>
      </c>
      <c r="BK25" s="85" t="s">
        <v>1346</v>
      </c>
      <c r="BL25" s="85" t="s">
        <v>1346</v>
      </c>
      <c r="BM25" s="85" t="s">
        <v>1346</v>
      </c>
      <c r="BN25" s="85" t="s">
        <v>1346</v>
      </c>
      <c r="BO25" s="85" t="s">
        <v>1346</v>
      </c>
      <c r="BP25" s="85" t="s">
        <v>1346</v>
      </c>
      <c r="BQ25" s="85" t="s">
        <v>1346</v>
      </c>
      <c r="BR25" s="85" t="s">
        <v>1346</v>
      </c>
      <c r="BS25" s="85" t="s">
        <v>1346</v>
      </c>
      <c r="BT25" s="86" t="s">
        <v>1346</v>
      </c>
      <c r="BU25" s="79" t="s">
        <v>1347</v>
      </c>
      <c r="BV25" s="79" t="s">
        <v>1347</v>
      </c>
      <c r="BW25"/>
      <c r="BX25" s="54" t="s">
        <v>1348</v>
      </c>
      <c r="BY25" s="54" t="s">
        <v>1348</v>
      </c>
    </row>
    <row r="26" spans="1:77" s="42" customFormat="1" ht="15" x14ac:dyDescent="0.2">
      <c r="B26" s="60" t="str">
        <f t="shared" si="4"/>
        <v>TMS</v>
      </c>
      <c r="C26" s="816" t="s">
        <v>585</v>
      </c>
      <c r="D26" s="24" t="s">
        <v>586</v>
      </c>
      <c r="E26" s="141" t="str">
        <f>IFERROR(INDEX('[1]PCD List'!$E$3:$O$41,MATCH(DPWW2!$D26,'[1]PCD List'!$D$3:$D$41,0),MATCH(DPWW2!$B26,'[1]PCD List'!$E$2:$O$2,0)),"")</f>
        <v>Y</v>
      </c>
      <c r="F26" s="26" t="s">
        <v>587</v>
      </c>
      <c r="G26" s="153" t="s">
        <v>588</v>
      </c>
      <c r="H26" s="27" t="s">
        <v>898</v>
      </c>
      <c r="I26" s="145">
        <v>3</v>
      </c>
      <c r="J26" s="131">
        <v>9.3649999999999997E-2</v>
      </c>
      <c r="K26" s="38"/>
      <c r="L26" s="100"/>
      <c r="M26" s="706" cm="1">
        <f t="array" ref="M26">INDEX( [1]F_Inputs_WW_EXP!$Y$8:$AE$3125,MATCH(DPWW2!$B26&amp;DPWW2!$F26,[1]F_Inputs_WW_EXP!$A$8:$A$3125&amp;[1]F_Inputs_WW_EXP!$P$8:$P$3125,0),MATCH(DPWW2!M$7, [1]F_Inputs_WW_EXP!$Y$4:$AE$4,0)) * $Q26</f>
        <v>17.164712031115162</v>
      </c>
      <c r="N26" s="706" cm="1">
        <f t="array" ref="N26">INDEX( [1]F_Inputs_WW_EXP!$Y$8:$AE$3125,MATCH(DPWW2!$B26&amp;DPWW2!$F26,[1]F_Inputs_WW_EXP!$A$8:$A$3125&amp;[1]F_Inputs_WW_EXP!$P$8:$P$3125,0),MATCH(DPWW2!N$7, [1]F_Inputs_WW_EXP!$Y$4:$AE$4,0)) * $Q26</f>
        <v>33.097731590396336</v>
      </c>
      <c r="O26" s="706" cm="1">
        <f t="array" ref="O26">INDEX( [1]F_Inputs_WW_EXP!$Y$8:$AE$3125,MATCH(DPWW2!$B26&amp;DPWW2!$F26,[1]F_Inputs_WW_EXP!$A$8:$A$3125&amp;[1]F_Inputs_WW_EXP!$P$8:$P$3125,0),MATCH(DPWW2!O$7, [1]F_Inputs_WW_EXP!$Y$4:$AE$4,0)) * $Q26</f>
        <v>39.358977682865437</v>
      </c>
      <c r="P26" s="706" cm="1">
        <f t="array" ref="P26">INDEX( [1]F_Inputs_WW_EXP!$Y$8:$AE$3125,MATCH(DPWW2!$B26&amp;DPWW2!$F26,[1]F_Inputs_WW_EXP!$A$8:$A$3125&amp;[1]F_Inputs_WW_EXP!$P$8:$P$3125,0),MATCH(DPWW2!P$7, [1]F_Inputs_WW_EXP!$Y$4:$AE$4,0)) * $Q26</f>
        <v>40.226978992664876</v>
      </c>
      <c r="Q26" s="706">
        <f xml:space="preserve"> DPWW1!O30* $J26</f>
        <v>40.363149999999997</v>
      </c>
      <c r="R26" s="100"/>
      <c r="S26" s="100"/>
      <c r="T26" s="100"/>
      <c r="U26" s="100"/>
      <c r="V26" s="100"/>
      <c r="W26" s="146">
        <f t="shared" si="5"/>
        <v>40.363149999999997</v>
      </c>
      <c r="X26" s="147">
        <f t="shared" si="0"/>
        <v>0</v>
      </c>
      <c r="Z26" s="715">
        <v>9.9522107093069199</v>
      </c>
      <c r="AA26" s="715">
        <v>29.326011987438918</v>
      </c>
      <c r="AB26" s="715">
        <v>45.573439722238916</v>
      </c>
      <c r="AC26" s="715">
        <v>50.514849916727918</v>
      </c>
      <c r="AD26" s="715">
        <v>51.593387426746915</v>
      </c>
      <c r="AE26" s="715">
        <v>52.002420813629918</v>
      </c>
      <c r="AF26" s="715">
        <v>52.022907816729919</v>
      </c>
      <c r="AG26" s="715">
        <v>52.025327455529919</v>
      </c>
      <c r="AH26" s="715">
        <v>52.025418246129917</v>
      </c>
      <c r="AI26" s="715">
        <v>52.025418246129917</v>
      </c>
      <c r="AJ26" s="716">
        <v>52.025418246129917</v>
      </c>
      <c r="AK26" s="67">
        <f t="shared" si="1"/>
        <v>52.002420813629918</v>
      </c>
      <c r="AL26" s="67">
        <f t="shared" si="2"/>
        <v>52.025418246129917</v>
      </c>
      <c r="AN26" s="53">
        <f t="shared" si="6"/>
        <v>1.2883637876040379</v>
      </c>
      <c r="AO26" s="53" t="str">
        <f t="shared" si="6"/>
        <v/>
      </c>
      <c r="AQ26" s="113" t="s">
        <v>1349</v>
      </c>
      <c r="AR26" s="112"/>
      <c r="AT26" s="132" t="s">
        <v>1350</v>
      </c>
      <c r="AU26" s="51"/>
      <c r="AV26" s="132" t="s">
        <v>1351</v>
      </c>
      <c r="AW26" s="132" t="s">
        <v>1351</v>
      </c>
      <c r="AX26" s="132" t="s">
        <v>1351</v>
      </c>
      <c r="AY26" s="132" t="s">
        <v>1351</v>
      </c>
      <c r="AZ26" s="132" t="s">
        <v>1351</v>
      </c>
      <c r="BA26" s="132" t="s">
        <v>1351</v>
      </c>
      <c r="BB26" s="132" t="s">
        <v>1351</v>
      </c>
      <c r="BC26" s="132" t="s">
        <v>1351</v>
      </c>
      <c r="BD26" s="132" t="s">
        <v>1351</v>
      </c>
      <c r="BE26" s="132" t="s">
        <v>1351</v>
      </c>
      <c r="BF26" s="132" t="s">
        <v>1351</v>
      </c>
      <c r="BG26" s="152" t="s">
        <v>1352</v>
      </c>
      <c r="BH26" s="151" t="s">
        <v>1352</v>
      </c>
      <c r="BI26"/>
      <c r="BJ26" s="85" t="s">
        <v>1353</v>
      </c>
      <c r="BK26" s="85" t="s">
        <v>1353</v>
      </c>
      <c r="BL26" s="85" t="s">
        <v>1353</v>
      </c>
      <c r="BM26" s="85" t="s">
        <v>1353</v>
      </c>
      <c r="BN26" s="85" t="s">
        <v>1353</v>
      </c>
      <c r="BO26" s="85" t="s">
        <v>1353</v>
      </c>
      <c r="BP26" s="85" t="s">
        <v>1353</v>
      </c>
      <c r="BQ26" s="85" t="s">
        <v>1353</v>
      </c>
      <c r="BR26" s="85" t="s">
        <v>1353</v>
      </c>
      <c r="BS26" s="85" t="s">
        <v>1353</v>
      </c>
      <c r="BT26" s="86" t="s">
        <v>1353</v>
      </c>
      <c r="BU26" s="79" t="s">
        <v>1354</v>
      </c>
      <c r="BV26" s="79" t="s">
        <v>1354</v>
      </c>
      <c r="BW26"/>
      <c r="BX26" s="54" t="s">
        <v>1355</v>
      </c>
      <c r="BY26" s="54" t="s">
        <v>1355</v>
      </c>
    </row>
    <row r="27" spans="1:77" s="42" customFormat="1" ht="15" x14ac:dyDescent="0.2">
      <c r="B27" s="60" t="str">
        <f t="shared" si="4"/>
        <v>TMS</v>
      </c>
      <c r="C27" s="817"/>
      <c r="D27" s="24" t="s">
        <v>595</v>
      </c>
      <c r="E27" s="141">
        <f>IFERROR(INDEX('[1]PCD List'!$E$3:$O$41,MATCH(DPWW2!$D27,'[1]PCD List'!$D$3:$D$41,0),MATCH(DPWW2!$B27,'[1]PCD List'!$E$2:$O$2,0)),"")</f>
        <v>0</v>
      </c>
      <c r="F27" s="26" t="s">
        <v>596</v>
      </c>
      <c r="G27" s="26" t="s">
        <v>596</v>
      </c>
      <c r="H27" s="27" t="s">
        <v>898</v>
      </c>
      <c r="I27" s="145">
        <v>3</v>
      </c>
      <c r="J27" s="131"/>
      <c r="K27" s="38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46">
        <f t="shared" si="5"/>
        <v>0</v>
      </c>
      <c r="X27" s="147">
        <f t="shared" si="0"/>
        <v>0</v>
      </c>
      <c r="Z27" s="715">
        <v>0</v>
      </c>
      <c r="AA27" s="715">
        <v>0</v>
      </c>
      <c r="AB27" s="715">
        <v>0</v>
      </c>
      <c r="AC27" s="715">
        <v>0</v>
      </c>
      <c r="AD27" s="715">
        <v>0</v>
      </c>
      <c r="AE27" s="715">
        <v>0</v>
      </c>
      <c r="AF27" s="715">
        <v>0</v>
      </c>
      <c r="AG27" s="715">
        <v>0</v>
      </c>
      <c r="AH27" s="715">
        <v>0</v>
      </c>
      <c r="AI27" s="715">
        <v>0</v>
      </c>
      <c r="AJ27" s="716">
        <v>0</v>
      </c>
      <c r="AK27" s="67">
        <f t="shared" si="1"/>
        <v>0</v>
      </c>
      <c r="AL27" s="67">
        <f t="shared" si="2"/>
        <v>0</v>
      </c>
      <c r="AN27" s="53" t="str">
        <f t="shared" si="6"/>
        <v/>
      </c>
      <c r="AO27" s="53" t="str">
        <f t="shared" si="6"/>
        <v/>
      </c>
      <c r="AQ27" s="113" t="s">
        <v>1356</v>
      </c>
      <c r="AR27" s="112"/>
      <c r="AT27" s="132" t="s">
        <v>1357</v>
      </c>
      <c r="AU27" s="51"/>
      <c r="AV27" s="132" t="s">
        <v>1358</v>
      </c>
      <c r="AW27" s="132" t="s">
        <v>1358</v>
      </c>
      <c r="AX27" s="132" t="s">
        <v>1358</v>
      </c>
      <c r="AY27" s="132" t="s">
        <v>1358</v>
      </c>
      <c r="AZ27" s="132" t="s">
        <v>1358</v>
      </c>
      <c r="BA27" s="132" t="s">
        <v>1358</v>
      </c>
      <c r="BB27" s="132" t="s">
        <v>1358</v>
      </c>
      <c r="BC27" s="132" t="s">
        <v>1358</v>
      </c>
      <c r="BD27" s="132" t="s">
        <v>1358</v>
      </c>
      <c r="BE27" s="132" t="s">
        <v>1358</v>
      </c>
      <c r="BF27" s="132" t="s">
        <v>1358</v>
      </c>
      <c r="BG27" s="152" t="s">
        <v>1359</v>
      </c>
      <c r="BH27" s="151" t="s">
        <v>1359</v>
      </c>
      <c r="BI27"/>
      <c r="BJ27" s="85" t="s">
        <v>1360</v>
      </c>
      <c r="BK27" s="85" t="s">
        <v>1360</v>
      </c>
      <c r="BL27" s="85" t="s">
        <v>1360</v>
      </c>
      <c r="BM27" s="85" t="s">
        <v>1360</v>
      </c>
      <c r="BN27" s="85" t="s">
        <v>1360</v>
      </c>
      <c r="BO27" s="85" t="s">
        <v>1360</v>
      </c>
      <c r="BP27" s="85" t="s">
        <v>1360</v>
      </c>
      <c r="BQ27" s="85" t="s">
        <v>1360</v>
      </c>
      <c r="BR27" s="85" t="s">
        <v>1360</v>
      </c>
      <c r="BS27" s="85" t="s">
        <v>1360</v>
      </c>
      <c r="BT27" s="86" t="s">
        <v>1360</v>
      </c>
      <c r="BU27" s="79" t="s">
        <v>1361</v>
      </c>
      <c r="BV27" s="79" t="s">
        <v>1361</v>
      </c>
      <c r="BW27"/>
      <c r="BX27" s="54" t="s">
        <v>1362</v>
      </c>
      <c r="BY27" s="54" t="s">
        <v>1362</v>
      </c>
    </row>
    <row r="28" spans="1:77" s="42" customFormat="1" ht="15" x14ac:dyDescent="0.2">
      <c r="B28" s="60" t="str">
        <f t="shared" si="4"/>
        <v>TMS</v>
      </c>
      <c r="C28" s="818"/>
      <c r="D28" s="24" t="s">
        <v>611</v>
      </c>
      <c r="E28" s="141">
        <f>IFERROR(INDEX('[1]PCD List'!$E$3:$O$41,MATCH(DPWW2!$D28,'[1]PCD List'!$D$3:$D$41,0),MATCH(DPWW2!$B28,'[1]PCD List'!$E$2:$O$2,0)),"")</f>
        <v>0</v>
      </c>
      <c r="F28" s="26" t="s">
        <v>596</v>
      </c>
      <c r="G28" s="153" t="s">
        <v>612</v>
      </c>
      <c r="H28" s="27" t="s">
        <v>898</v>
      </c>
      <c r="I28" s="145">
        <v>3</v>
      </c>
      <c r="J28" s="131"/>
      <c r="K28" s="38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46">
        <f t="shared" si="5"/>
        <v>0</v>
      </c>
      <c r="X28" s="147">
        <f t="shared" si="0"/>
        <v>0</v>
      </c>
      <c r="Z28" s="715">
        <v>0</v>
      </c>
      <c r="AA28" s="715">
        <v>0</v>
      </c>
      <c r="AB28" s="715">
        <v>0</v>
      </c>
      <c r="AC28" s="715">
        <v>0</v>
      </c>
      <c r="AD28" s="715">
        <v>0</v>
      </c>
      <c r="AE28" s="715">
        <v>0</v>
      </c>
      <c r="AF28" s="715">
        <v>0</v>
      </c>
      <c r="AG28" s="715">
        <v>0</v>
      </c>
      <c r="AH28" s="715">
        <v>0</v>
      </c>
      <c r="AI28" s="715">
        <v>0</v>
      </c>
      <c r="AJ28" s="716">
        <v>0</v>
      </c>
      <c r="AK28" s="67">
        <f t="shared" si="1"/>
        <v>0</v>
      </c>
      <c r="AL28" s="67">
        <f t="shared" si="2"/>
        <v>0</v>
      </c>
      <c r="AN28" s="53" t="str">
        <f t="shared" si="6"/>
        <v/>
      </c>
      <c r="AO28" s="53" t="str">
        <f t="shared" si="6"/>
        <v/>
      </c>
      <c r="AQ28" s="113" t="s">
        <v>1363</v>
      </c>
      <c r="AR28" s="112"/>
      <c r="AT28" s="132" t="s">
        <v>1364</v>
      </c>
      <c r="AU28" s="51"/>
      <c r="AV28" s="132" t="s">
        <v>1365</v>
      </c>
      <c r="AW28" s="132" t="s">
        <v>1365</v>
      </c>
      <c r="AX28" s="132" t="s">
        <v>1365</v>
      </c>
      <c r="AY28" s="132" t="s">
        <v>1365</v>
      </c>
      <c r="AZ28" s="132" t="s">
        <v>1365</v>
      </c>
      <c r="BA28" s="132" t="s">
        <v>1365</v>
      </c>
      <c r="BB28" s="132" t="s">
        <v>1365</v>
      </c>
      <c r="BC28" s="132" t="s">
        <v>1365</v>
      </c>
      <c r="BD28" s="132" t="s">
        <v>1365</v>
      </c>
      <c r="BE28" s="132" t="s">
        <v>1365</v>
      </c>
      <c r="BF28" s="132" t="s">
        <v>1365</v>
      </c>
      <c r="BG28" s="152" t="s">
        <v>1366</v>
      </c>
      <c r="BH28" s="151" t="s">
        <v>1366</v>
      </c>
      <c r="BI28"/>
      <c r="BJ28" s="85" t="s">
        <v>1367</v>
      </c>
      <c r="BK28" s="85" t="s">
        <v>1367</v>
      </c>
      <c r="BL28" s="85" t="s">
        <v>1367</v>
      </c>
      <c r="BM28" s="85" t="s">
        <v>1367</v>
      </c>
      <c r="BN28" s="85" t="s">
        <v>1367</v>
      </c>
      <c r="BO28" s="85" t="s">
        <v>1367</v>
      </c>
      <c r="BP28" s="85" t="s">
        <v>1367</v>
      </c>
      <c r="BQ28" s="85" t="s">
        <v>1367</v>
      </c>
      <c r="BR28" s="85" t="s">
        <v>1367</v>
      </c>
      <c r="BS28" s="85" t="s">
        <v>1367</v>
      </c>
      <c r="BT28" s="86" t="s">
        <v>1367</v>
      </c>
      <c r="BU28" s="79" t="s">
        <v>1368</v>
      </c>
      <c r="BV28" s="79" t="s">
        <v>1368</v>
      </c>
      <c r="BW28"/>
      <c r="BX28" s="54" t="s">
        <v>1369</v>
      </c>
      <c r="BY28" s="54" t="s">
        <v>1369</v>
      </c>
    </row>
    <row r="29" spans="1:77" s="42" customFormat="1" ht="15" x14ac:dyDescent="0.2">
      <c r="A29" s="162"/>
      <c r="B29" s="60" t="str">
        <f t="shared" si="4"/>
        <v>TMS</v>
      </c>
      <c r="C29" s="816" t="s">
        <v>620</v>
      </c>
      <c r="D29" s="24" t="s">
        <v>621</v>
      </c>
      <c r="E29" s="141">
        <f>IFERROR(INDEX('[1]PCD List'!$E$3:$O$41,MATCH(DPWW2!$D29,'[1]PCD List'!$D$3:$D$41,0),MATCH(DPWW2!$B29,'[1]PCD List'!$E$2:$O$2,0)),"")</f>
        <v>0</v>
      </c>
      <c r="F29" s="26" t="s">
        <v>622</v>
      </c>
      <c r="G29" s="153" t="s">
        <v>623</v>
      </c>
      <c r="H29" s="27" t="s">
        <v>898</v>
      </c>
      <c r="I29" s="145">
        <v>3</v>
      </c>
      <c r="J29" s="131"/>
      <c r="K29" s="38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46">
        <f t="shared" si="5"/>
        <v>0</v>
      </c>
      <c r="X29" s="147">
        <f t="shared" si="0"/>
        <v>0</v>
      </c>
      <c r="Z29" s="715">
        <v>0</v>
      </c>
      <c r="AA29" s="715">
        <v>0</v>
      </c>
      <c r="AB29" s="715">
        <v>0</v>
      </c>
      <c r="AC29" s="715">
        <v>0</v>
      </c>
      <c r="AD29" s="715">
        <v>0</v>
      </c>
      <c r="AE29" s="715">
        <v>0</v>
      </c>
      <c r="AF29" s="715">
        <v>0</v>
      </c>
      <c r="AG29" s="715">
        <v>0</v>
      </c>
      <c r="AH29" s="715">
        <v>0</v>
      </c>
      <c r="AI29" s="715">
        <v>0</v>
      </c>
      <c r="AJ29" s="716">
        <v>0</v>
      </c>
      <c r="AK29" s="67">
        <f t="shared" si="1"/>
        <v>0</v>
      </c>
      <c r="AL29" s="67">
        <f t="shared" si="2"/>
        <v>0</v>
      </c>
      <c r="AN29" s="53" t="str">
        <f t="shared" si="6"/>
        <v/>
      </c>
      <c r="AO29" s="53" t="str">
        <f t="shared" si="6"/>
        <v/>
      </c>
      <c r="AQ29" s="113" t="s">
        <v>1370</v>
      </c>
      <c r="AR29" s="112"/>
      <c r="AT29" s="132" t="s">
        <v>1371</v>
      </c>
      <c r="AU29" s="51"/>
      <c r="AV29" s="132" t="s">
        <v>1372</v>
      </c>
      <c r="AW29" s="132" t="s">
        <v>1372</v>
      </c>
      <c r="AX29" s="132" t="s">
        <v>1372</v>
      </c>
      <c r="AY29" s="132" t="s">
        <v>1372</v>
      </c>
      <c r="AZ29" s="132" t="s">
        <v>1372</v>
      </c>
      <c r="BA29" s="132" t="s">
        <v>1372</v>
      </c>
      <c r="BB29" s="132" t="s">
        <v>1372</v>
      </c>
      <c r="BC29" s="132" t="s">
        <v>1372</v>
      </c>
      <c r="BD29" s="132" t="s">
        <v>1372</v>
      </c>
      <c r="BE29" s="132" t="s">
        <v>1372</v>
      </c>
      <c r="BF29" s="132" t="s">
        <v>1372</v>
      </c>
      <c r="BG29" s="152" t="s">
        <v>1373</v>
      </c>
      <c r="BH29" s="151" t="s">
        <v>1373</v>
      </c>
      <c r="BI29"/>
      <c r="BJ29" s="85" t="s">
        <v>1374</v>
      </c>
      <c r="BK29" s="85" t="s">
        <v>1374</v>
      </c>
      <c r="BL29" s="85" t="s">
        <v>1374</v>
      </c>
      <c r="BM29" s="85" t="s">
        <v>1374</v>
      </c>
      <c r="BN29" s="85" t="s">
        <v>1374</v>
      </c>
      <c r="BO29" s="85" t="s">
        <v>1374</v>
      </c>
      <c r="BP29" s="85" t="s">
        <v>1374</v>
      </c>
      <c r="BQ29" s="85" t="s">
        <v>1374</v>
      </c>
      <c r="BR29" s="85" t="s">
        <v>1374</v>
      </c>
      <c r="BS29" s="85" t="s">
        <v>1374</v>
      </c>
      <c r="BT29" s="86" t="s">
        <v>1374</v>
      </c>
      <c r="BU29" s="79" t="s">
        <v>1375</v>
      </c>
      <c r="BV29" s="79" t="s">
        <v>1375</v>
      </c>
      <c r="BW29"/>
      <c r="BX29" s="54" t="s">
        <v>1376</v>
      </c>
      <c r="BY29" s="54" t="s">
        <v>1376</v>
      </c>
    </row>
    <row r="30" spans="1:77" s="42" customFormat="1" ht="15" x14ac:dyDescent="0.2">
      <c r="B30" s="60" t="str">
        <f t="shared" si="4"/>
        <v>TMS</v>
      </c>
      <c r="C30" s="817"/>
      <c r="D30" s="24" t="s">
        <v>630</v>
      </c>
      <c r="E30" s="141">
        <f>IFERROR(INDEX('[1]PCD List'!$E$3:$O$41,MATCH(DPWW2!$D30,'[1]PCD List'!$D$3:$D$41,0),MATCH(DPWW2!$B30,'[1]PCD List'!$E$2:$O$2,0)),"")</f>
        <v>0</v>
      </c>
      <c r="F30" s="26" t="s">
        <v>631</v>
      </c>
      <c r="G30" s="153" t="s">
        <v>632</v>
      </c>
      <c r="H30" s="27" t="s">
        <v>898</v>
      </c>
      <c r="I30" s="145">
        <v>3</v>
      </c>
      <c r="J30" s="163"/>
      <c r="K30" s="38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46">
        <f t="shared" si="5"/>
        <v>0</v>
      </c>
      <c r="X30" s="147">
        <f t="shared" si="0"/>
        <v>0</v>
      </c>
      <c r="Z30" s="715">
        <v>0</v>
      </c>
      <c r="AA30" s="715">
        <v>0</v>
      </c>
      <c r="AB30" s="715">
        <v>0</v>
      </c>
      <c r="AC30" s="715">
        <v>0</v>
      </c>
      <c r="AD30" s="715">
        <v>0</v>
      </c>
      <c r="AE30" s="715">
        <v>0</v>
      </c>
      <c r="AF30" s="715">
        <v>0</v>
      </c>
      <c r="AG30" s="715">
        <v>0</v>
      </c>
      <c r="AH30" s="715">
        <v>0</v>
      </c>
      <c r="AI30" s="715">
        <v>0</v>
      </c>
      <c r="AJ30" s="716">
        <v>0</v>
      </c>
      <c r="AK30" s="67">
        <f t="shared" si="1"/>
        <v>0</v>
      </c>
      <c r="AL30" s="67">
        <f t="shared" si="2"/>
        <v>0</v>
      </c>
      <c r="AN30" s="53" t="str">
        <f t="shared" si="6"/>
        <v/>
      </c>
      <c r="AO30" s="53" t="str">
        <f t="shared" si="6"/>
        <v/>
      </c>
      <c r="AQ30" s="113" t="s">
        <v>1377</v>
      </c>
      <c r="AR30" s="112"/>
      <c r="AT30" s="164" t="s">
        <v>1378</v>
      </c>
      <c r="AU30" s="51"/>
      <c r="AV30" s="132" t="s">
        <v>1379</v>
      </c>
      <c r="AW30" s="132" t="s">
        <v>1379</v>
      </c>
      <c r="AX30" s="132" t="s">
        <v>1379</v>
      </c>
      <c r="AY30" s="132" t="s">
        <v>1379</v>
      </c>
      <c r="AZ30" s="132" t="s">
        <v>1379</v>
      </c>
      <c r="BA30" s="132" t="s">
        <v>1379</v>
      </c>
      <c r="BB30" s="132" t="s">
        <v>1379</v>
      </c>
      <c r="BC30" s="132" t="s">
        <v>1379</v>
      </c>
      <c r="BD30" s="132" t="s">
        <v>1379</v>
      </c>
      <c r="BE30" s="132" t="s">
        <v>1379</v>
      </c>
      <c r="BF30" s="132" t="s">
        <v>1379</v>
      </c>
      <c r="BG30" s="152" t="s">
        <v>1380</v>
      </c>
      <c r="BH30" s="151" t="s">
        <v>1380</v>
      </c>
      <c r="BI30"/>
      <c r="BJ30" s="85" t="s">
        <v>1381</v>
      </c>
      <c r="BK30" s="85" t="s">
        <v>1381</v>
      </c>
      <c r="BL30" s="85" t="s">
        <v>1381</v>
      </c>
      <c r="BM30" s="85" t="s">
        <v>1381</v>
      </c>
      <c r="BN30" s="85" t="s">
        <v>1381</v>
      </c>
      <c r="BO30" s="85" t="s">
        <v>1381</v>
      </c>
      <c r="BP30" s="85" t="s">
        <v>1381</v>
      </c>
      <c r="BQ30" s="85" t="s">
        <v>1381</v>
      </c>
      <c r="BR30" s="85" t="s">
        <v>1381</v>
      </c>
      <c r="BS30" s="85" t="s">
        <v>1381</v>
      </c>
      <c r="BT30" s="86" t="s">
        <v>1381</v>
      </c>
      <c r="BU30" s="79" t="s">
        <v>1382</v>
      </c>
      <c r="BV30" s="79" t="s">
        <v>1382</v>
      </c>
      <c r="BW30"/>
      <c r="BX30" s="54" t="s">
        <v>1383</v>
      </c>
      <c r="BY30" s="54" t="s">
        <v>1383</v>
      </c>
    </row>
    <row r="31" spans="1:77" s="42" customFormat="1" ht="15" x14ac:dyDescent="0.2">
      <c r="B31" s="60" t="str">
        <f t="shared" si="4"/>
        <v>TMS</v>
      </c>
      <c r="C31" s="817"/>
      <c r="D31" s="24" t="s">
        <v>640</v>
      </c>
      <c r="E31" s="141">
        <f>IFERROR(INDEX('[1]PCD List'!$E$3:$O$41,MATCH(DPWW2!$D31,'[1]PCD List'!$D$3:$D$41,0),MATCH(DPWW2!$B31,'[1]PCD List'!$E$2:$O$2,0)),"")</f>
        <v>0</v>
      </c>
      <c r="F31" s="26" t="s">
        <v>641</v>
      </c>
      <c r="G31" s="153" t="s">
        <v>642</v>
      </c>
      <c r="H31" s="27" t="s">
        <v>898</v>
      </c>
      <c r="I31" s="145">
        <v>3</v>
      </c>
      <c r="J31" s="131"/>
      <c r="K31" s="38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46">
        <f t="shared" si="5"/>
        <v>0</v>
      </c>
      <c r="X31" s="147">
        <f t="shared" si="0"/>
        <v>0</v>
      </c>
      <c r="Z31" s="715">
        <v>0</v>
      </c>
      <c r="AA31" s="715">
        <v>0</v>
      </c>
      <c r="AB31" s="715">
        <v>0</v>
      </c>
      <c r="AC31" s="715">
        <v>0</v>
      </c>
      <c r="AD31" s="715">
        <v>0</v>
      </c>
      <c r="AE31" s="715">
        <v>0</v>
      </c>
      <c r="AF31" s="715">
        <v>0</v>
      </c>
      <c r="AG31" s="715">
        <v>0</v>
      </c>
      <c r="AH31" s="715">
        <v>0</v>
      </c>
      <c r="AI31" s="715">
        <v>0</v>
      </c>
      <c r="AJ31" s="716">
        <v>0</v>
      </c>
      <c r="AK31" s="67">
        <f t="shared" si="1"/>
        <v>0</v>
      </c>
      <c r="AL31" s="67">
        <f t="shared" si="2"/>
        <v>0</v>
      </c>
      <c r="AN31" s="53" t="str">
        <f t="shared" si="6"/>
        <v/>
      </c>
      <c r="AO31" s="53" t="str">
        <f t="shared" si="6"/>
        <v/>
      </c>
      <c r="AQ31" s="113" t="s">
        <v>1384</v>
      </c>
      <c r="AR31" s="112"/>
      <c r="AT31" s="132" t="s">
        <v>1385</v>
      </c>
      <c r="AU31" s="51"/>
      <c r="AV31" s="132" t="s">
        <v>1386</v>
      </c>
      <c r="AW31" s="132" t="s">
        <v>1386</v>
      </c>
      <c r="AX31" s="132" t="s">
        <v>1386</v>
      </c>
      <c r="AY31" s="132" t="s">
        <v>1386</v>
      </c>
      <c r="AZ31" s="132" t="s">
        <v>1386</v>
      </c>
      <c r="BA31" s="132" t="s">
        <v>1386</v>
      </c>
      <c r="BB31" s="132" t="s">
        <v>1386</v>
      </c>
      <c r="BC31" s="132" t="s">
        <v>1386</v>
      </c>
      <c r="BD31" s="132" t="s">
        <v>1386</v>
      </c>
      <c r="BE31" s="132" t="s">
        <v>1386</v>
      </c>
      <c r="BF31" s="132" t="s">
        <v>1386</v>
      </c>
      <c r="BG31" s="152" t="s">
        <v>1387</v>
      </c>
      <c r="BH31" s="151" t="s">
        <v>1387</v>
      </c>
      <c r="BI31"/>
      <c r="BJ31" s="85" t="s">
        <v>1388</v>
      </c>
      <c r="BK31" s="85" t="s">
        <v>1388</v>
      </c>
      <c r="BL31" s="85" t="s">
        <v>1388</v>
      </c>
      <c r="BM31" s="85" t="s">
        <v>1388</v>
      </c>
      <c r="BN31" s="85" t="s">
        <v>1388</v>
      </c>
      <c r="BO31" s="85" t="s">
        <v>1388</v>
      </c>
      <c r="BP31" s="85" t="s">
        <v>1388</v>
      </c>
      <c r="BQ31" s="85" t="s">
        <v>1388</v>
      </c>
      <c r="BR31" s="85" t="s">
        <v>1388</v>
      </c>
      <c r="BS31" s="85" t="s">
        <v>1388</v>
      </c>
      <c r="BT31" s="86" t="s">
        <v>1388</v>
      </c>
      <c r="BU31" s="79" t="s">
        <v>1389</v>
      </c>
      <c r="BV31" s="79" t="s">
        <v>1389</v>
      </c>
      <c r="BW31"/>
      <c r="BX31" s="54" t="s">
        <v>1390</v>
      </c>
      <c r="BY31" s="54" t="s">
        <v>1390</v>
      </c>
    </row>
    <row r="32" spans="1:77" s="42" customFormat="1" ht="15" x14ac:dyDescent="0.2">
      <c r="B32" s="60" t="str">
        <f t="shared" si="4"/>
        <v>TMS</v>
      </c>
      <c r="C32" s="817"/>
      <c r="D32" s="24" t="s">
        <v>650</v>
      </c>
      <c r="E32" s="141">
        <f>IFERROR(INDEX('[1]PCD List'!$E$3:$O$41,MATCH(DPWW2!$D32,'[1]PCD List'!$D$3:$D$41,0),MATCH(DPWW2!$B32,'[1]PCD List'!$E$2:$O$2,0)),"")</f>
        <v>0</v>
      </c>
      <c r="F32" s="26" t="s">
        <v>651</v>
      </c>
      <c r="G32" s="26" t="s">
        <v>652</v>
      </c>
      <c r="H32" s="27" t="s">
        <v>898</v>
      </c>
      <c r="I32" s="145">
        <v>3</v>
      </c>
      <c r="J32" s="131"/>
      <c r="K32" s="38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46">
        <f t="shared" si="5"/>
        <v>0</v>
      </c>
      <c r="X32" s="147">
        <f t="shared" si="0"/>
        <v>0</v>
      </c>
      <c r="Z32" s="715">
        <v>0</v>
      </c>
      <c r="AA32" s="715">
        <v>0</v>
      </c>
      <c r="AB32" s="715">
        <v>0</v>
      </c>
      <c r="AC32" s="715">
        <v>0</v>
      </c>
      <c r="AD32" s="715">
        <v>0</v>
      </c>
      <c r="AE32" s="715">
        <v>0</v>
      </c>
      <c r="AF32" s="715">
        <v>0</v>
      </c>
      <c r="AG32" s="715">
        <v>0</v>
      </c>
      <c r="AH32" s="715">
        <v>0</v>
      </c>
      <c r="AI32" s="715">
        <v>0</v>
      </c>
      <c r="AJ32" s="716">
        <v>0</v>
      </c>
      <c r="AK32" s="67">
        <f t="shared" si="1"/>
        <v>0</v>
      </c>
      <c r="AL32" s="67">
        <f t="shared" si="2"/>
        <v>0</v>
      </c>
      <c r="AN32" s="53" t="str">
        <f t="shared" si="6"/>
        <v/>
      </c>
      <c r="AO32" s="53" t="str">
        <f t="shared" si="6"/>
        <v/>
      </c>
      <c r="AQ32" s="113" t="s">
        <v>1391</v>
      </c>
      <c r="AR32" s="112"/>
      <c r="AT32" s="132" t="s">
        <v>1392</v>
      </c>
      <c r="AU32" s="51"/>
      <c r="AV32" s="132" t="s">
        <v>1393</v>
      </c>
      <c r="AW32" s="132" t="s">
        <v>1393</v>
      </c>
      <c r="AX32" s="132" t="s">
        <v>1393</v>
      </c>
      <c r="AY32" s="132" t="s">
        <v>1393</v>
      </c>
      <c r="AZ32" s="132" t="s">
        <v>1393</v>
      </c>
      <c r="BA32" s="132" t="s">
        <v>1393</v>
      </c>
      <c r="BB32" s="132" t="s">
        <v>1393</v>
      </c>
      <c r="BC32" s="132" t="s">
        <v>1393</v>
      </c>
      <c r="BD32" s="132" t="s">
        <v>1393</v>
      </c>
      <c r="BE32" s="132" t="s">
        <v>1393</v>
      </c>
      <c r="BF32" s="132" t="s">
        <v>1393</v>
      </c>
      <c r="BG32" s="152" t="s">
        <v>1394</v>
      </c>
      <c r="BH32" s="151" t="s">
        <v>1394</v>
      </c>
      <c r="BI32"/>
      <c r="BJ32" s="85" t="s">
        <v>1395</v>
      </c>
      <c r="BK32" s="85" t="s">
        <v>1395</v>
      </c>
      <c r="BL32" s="85" t="s">
        <v>1395</v>
      </c>
      <c r="BM32" s="85" t="s">
        <v>1395</v>
      </c>
      <c r="BN32" s="85" t="s">
        <v>1395</v>
      </c>
      <c r="BO32" s="85" t="s">
        <v>1395</v>
      </c>
      <c r="BP32" s="85" t="s">
        <v>1395</v>
      </c>
      <c r="BQ32" s="85" t="s">
        <v>1395</v>
      </c>
      <c r="BR32" s="85" t="s">
        <v>1395</v>
      </c>
      <c r="BS32" s="85" t="s">
        <v>1395</v>
      </c>
      <c r="BT32" s="86" t="s">
        <v>1395</v>
      </c>
      <c r="BU32" s="79" t="s">
        <v>1396</v>
      </c>
      <c r="BV32" s="79" t="s">
        <v>1396</v>
      </c>
      <c r="BW32"/>
      <c r="BX32" s="54" t="s">
        <v>1397</v>
      </c>
      <c r="BY32" s="54" t="s">
        <v>1397</v>
      </c>
    </row>
    <row r="33" spans="2:77" s="42" customFormat="1" ht="15" x14ac:dyDescent="0.2">
      <c r="B33" s="60" t="str">
        <f t="shared" si="4"/>
        <v>TMS</v>
      </c>
      <c r="C33" s="817"/>
      <c r="D33" s="24" t="s">
        <v>650</v>
      </c>
      <c r="E33" s="141">
        <f>IFERROR(INDEX('[1]PCD List'!$E$3:$O$41,MATCH(DPWW2!$D33,'[1]PCD List'!$D$3:$D$41,0),MATCH(DPWW2!$B33,'[1]PCD List'!$E$2:$O$2,0)),"")</f>
        <v>0</v>
      </c>
      <c r="F33" s="26" t="s">
        <v>651</v>
      </c>
      <c r="G33" s="26" t="s">
        <v>659</v>
      </c>
      <c r="H33" s="27" t="s">
        <v>898</v>
      </c>
      <c r="I33" s="145">
        <v>3</v>
      </c>
      <c r="J33" s="131"/>
      <c r="K33" s="38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46">
        <f t="shared" si="5"/>
        <v>0</v>
      </c>
      <c r="X33" s="147">
        <f t="shared" si="0"/>
        <v>0</v>
      </c>
      <c r="Z33" s="715">
        <v>0</v>
      </c>
      <c r="AA33" s="715">
        <v>0</v>
      </c>
      <c r="AB33" s="715">
        <v>0</v>
      </c>
      <c r="AC33" s="715">
        <v>0</v>
      </c>
      <c r="AD33" s="715">
        <v>0</v>
      </c>
      <c r="AE33" s="715">
        <v>0</v>
      </c>
      <c r="AF33" s="715">
        <v>0</v>
      </c>
      <c r="AG33" s="715">
        <v>0</v>
      </c>
      <c r="AH33" s="715">
        <v>0</v>
      </c>
      <c r="AI33" s="715">
        <v>0</v>
      </c>
      <c r="AJ33" s="716">
        <v>0</v>
      </c>
      <c r="AK33" s="67">
        <f t="shared" si="1"/>
        <v>0</v>
      </c>
      <c r="AL33" s="67">
        <f t="shared" si="2"/>
        <v>0</v>
      </c>
      <c r="AN33" s="53" t="str">
        <f t="shared" si="6"/>
        <v/>
      </c>
      <c r="AO33" s="53" t="str">
        <f t="shared" si="6"/>
        <v/>
      </c>
      <c r="AQ33" s="113" t="s">
        <v>1398</v>
      </c>
      <c r="AR33" s="112"/>
      <c r="AT33" s="132" t="s">
        <v>1399</v>
      </c>
      <c r="AU33" s="51"/>
      <c r="AV33" s="132" t="s">
        <v>1400</v>
      </c>
      <c r="AW33" s="132" t="s">
        <v>1400</v>
      </c>
      <c r="AX33" s="132" t="s">
        <v>1400</v>
      </c>
      <c r="AY33" s="132" t="s">
        <v>1400</v>
      </c>
      <c r="AZ33" s="132" t="s">
        <v>1400</v>
      </c>
      <c r="BA33" s="132" t="s">
        <v>1400</v>
      </c>
      <c r="BB33" s="132" t="s">
        <v>1400</v>
      </c>
      <c r="BC33" s="132" t="s">
        <v>1400</v>
      </c>
      <c r="BD33" s="132" t="s">
        <v>1400</v>
      </c>
      <c r="BE33" s="132" t="s">
        <v>1400</v>
      </c>
      <c r="BF33" s="132" t="s">
        <v>1400</v>
      </c>
      <c r="BG33" s="152" t="s">
        <v>1401</v>
      </c>
      <c r="BH33" s="151" t="s">
        <v>1401</v>
      </c>
      <c r="BI33"/>
      <c r="BJ33" s="85" t="s">
        <v>1402</v>
      </c>
      <c r="BK33" s="85" t="s">
        <v>1402</v>
      </c>
      <c r="BL33" s="85" t="s">
        <v>1402</v>
      </c>
      <c r="BM33" s="85" t="s">
        <v>1402</v>
      </c>
      <c r="BN33" s="85" t="s">
        <v>1402</v>
      </c>
      <c r="BO33" s="85" t="s">
        <v>1402</v>
      </c>
      <c r="BP33" s="85" t="s">
        <v>1402</v>
      </c>
      <c r="BQ33" s="85" t="s">
        <v>1402</v>
      </c>
      <c r="BR33" s="85" t="s">
        <v>1402</v>
      </c>
      <c r="BS33" s="85" t="s">
        <v>1402</v>
      </c>
      <c r="BT33" s="86" t="s">
        <v>1402</v>
      </c>
      <c r="BU33" s="79" t="s">
        <v>1403</v>
      </c>
      <c r="BV33" s="79" t="s">
        <v>1403</v>
      </c>
      <c r="BW33"/>
      <c r="BX33" s="54" t="s">
        <v>1404</v>
      </c>
      <c r="BY33" s="54" t="s">
        <v>1404</v>
      </c>
    </row>
    <row r="34" spans="2:77" s="42" customFormat="1" ht="15" x14ac:dyDescent="0.2">
      <c r="B34" s="60" t="str">
        <f t="shared" si="4"/>
        <v>TMS</v>
      </c>
      <c r="C34" s="818"/>
      <c r="D34" s="24" t="s">
        <v>667</v>
      </c>
      <c r="E34" s="141" t="str">
        <f>IFERROR(INDEX('[1]PCD List'!$E$3:$O$41,MATCH(DPWW2!$D34,'[1]PCD List'!$D$3:$D$41,0),MATCH(DPWW2!$B34,'[1]PCD List'!$E$2:$O$2,0)),"")</f>
        <v>Y</v>
      </c>
      <c r="F34" s="26" t="s">
        <v>668</v>
      </c>
      <c r="G34" s="153" t="s">
        <v>669</v>
      </c>
      <c r="H34" s="27" t="s">
        <v>898</v>
      </c>
      <c r="I34" s="145">
        <v>3</v>
      </c>
      <c r="J34" s="131"/>
      <c r="K34" s="38"/>
      <c r="L34" s="100"/>
      <c r="M34" s="706" cm="1">
        <f t="array" ref="M34">INDEX( [1]F_Inputs_WW_EXP!$Y$8:$AE$3125,MATCH(DPWW2!$B34&amp;DPWW2!$F34,[1]F_Inputs_WW_EXP!$A$8:$A$3125&amp;[1]F_Inputs_WW_EXP!$P$8:$P$3125,0),MATCH(DPWW2!M$7, [1]F_Inputs_WW_EXP!$Y$4:$AE$4,0)) * $Q34</f>
        <v>18.579381616107771</v>
      </c>
      <c r="N34" s="706" cm="1">
        <f t="array" ref="N34">INDEX( [1]F_Inputs_WW_EXP!$Y$8:$AE$3125,MATCH(DPWW2!$B34&amp;DPWW2!$F34,[1]F_Inputs_WW_EXP!$A$8:$A$3125&amp;[1]F_Inputs_WW_EXP!$P$8:$P$3125,0),MATCH(DPWW2!N$7, [1]F_Inputs_WW_EXP!$Y$4:$AE$4,0)) * $Q34</f>
        <v>36.627299512144397</v>
      </c>
      <c r="O34" s="706" cm="1">
        <f t="array" ref="O34">INDEX( [1]F_Inputs_WW_EXP!$Y$8:$AE$3125,MATCH(DPWW2!$B34&amp;DPWW2!$F34,[1]F_Inputs_WW_EXP!$A$8:$A$3125&amp;[1]F_Inputs_WW_EXP!$P$8:$P$3125,0),MATCH(DPWW2!O$7, [1]F_Inputs_WW_EXP!$Y$4:$AE$4,0)) * $Q34</f>
        <v>80.848574626613498</v>
      </c>
      <c r="P34" s="706" cm="1">
        <f t="array" ref="P34">INDEX( [1]F_Inputs_WW_EXP!$Y$8:$AE$3125,MATCH(DPWW2!$B34&amp;DPWW2!$F34,[1]F_Inputs_WW_EXP!$A$8:$A$3125&amp;[1]F_Inputs_WW_EXP!$P$8:$P$3125,0),MATCH(DPWW2!P$7, [1]F_Inputs_WW_EXP!$Y$4:$AE$4,0)) * $Q34</f>
        <v>152.78662289092998</v>
      </c>
      <c r="Q34" s="100">
        <v>290.49161596926893</v>
      </c>
      <c r="R34" s="100"/>
      <c r="S34" s="100"/>
      <c r="T34" s="100"/>
      <c r="U34" s="100"/>
      <c r="V34" s="100"/>
      <c r="W34" s="146">
        <f t="shared" si="5"/>
        <v>290.49161596926893</v>
      </c>
      <c r="X34" s="147">
        <f t="shared" si="0"/>
        <v>0</v>
      </c>
      <c r="Z34" s="715">
        <v>0</v>
      </c>
      <c r="AA34" s="715">
        <v>25.965583369999994</v>
      </c>
      <c r="AB34" s="715">
        <v>53.147061689999994</v>
      </c>
      <c r="AC34" s="715">
        <v>80.229722960000004</v>
      </c>
      <c r="AD34" s="715">
        <v>111.44478125000001</v>
      </c>
      <c r="AE34" s="715">
        <v>151.59409540000001</v>
      </c>
      <c r="AF34" s="715">
        <v>201.69940801000001</v>
      </c>
      <c r="AG34" s="715">
        <v>274.26380404000008</v>
      </c>
      <c r="AH34" s="715">
        <v>348.92624498000009</v>
      </c>
      <c r="AI34" s="715">
        <v>392.20567454000008</v>
      </c>
      <c r="AJ34" s="716">
        <v>418.00300219000007</v>
      </c>
      <c r="AK34" s="67">
        <f t="shared" si="1"/>
        <v>151.59409540000001</v>
      </c>
      <c r="AL34" s="67">
        <f t="shared" si="2"/>
        <v>418.00300219000007</v>
      </c>
      <c r="AN34" s="53">
        <f t="shared" si="6"/>
        <v>0.52185359943757248</v>
      </c>
      <c r="AO34" s="53" t="str">
        <f t="shared" si="6"/>
        <v/>
      </c>
      <c r="AQ34" s="113" t="s">
        <v>1405</v>
      </c>
      <c r="AR34" s="112"/>
      <c r="AT34" s="132" t="s">
        <v>1406</v>
      </c>
      <c r="AU34" s="51"/>
      <c r="AV34" s="132" t="s">
        <v>1407</v>
      </c>
      <c r="AW34" s="132" t="s">
        <v>1407</v>
      </c>
      <c r="AX34" s="132" t="s">
        <v>1407</v>
      </c>
      <c r="AY34" s="132" t="s">
        <v>1407</v>
      </c>
      <c r="AZ34" s="132" t="s">
        <v>1407</v>
      </c>
      <c r="BA34" s="132" t="s">
        <v>1407</v>
      </c>
      <c r="BB34" s="132" t="s">
        <v>1407</v>
      </c>
      <c r="BC34" s="132" t="s">
        <v>1407</v>
      </c>
      <c r="BD34" s="132" t="s">
        <v>1407</v>
      </c>
      <c r="BE34" s="132" t="s">
        <v>1407</v>
      </c>
      <c r="BF34" s="132" t="s">
        <v>1407</v>
      </c>
      <c r="BG34" s="152" t="s">
        <v>1408</v>
      </c>
      <c r="BH34" s="151" t="s">
        <v>1408</v>
      </c>
      <c r="BI34"/>
      <c r="BJ34" s="85" t="s">
        <v>1409</v>
      </c>
      <c r="BK34" s="85" t="s">
        <v>1409</v>
      </c>
      <c r="BL34" s="85" t="s">
        <v>1409</v>
      </c>
      <c r="BM34" s="85" t="s">
        <v>1409</v>
      </c>
      <c r="BN34" s="85" t="s">
        <v>1409</v>
      </c>
      <c r="BO34" s="85" t="s">
        <v>1409</v>
      </c>
      <c r="BP34" s="85" t="s">
        <v>1409</v>
      </c>
      <c r="BQ34" s="85" t="s">
        <v>1409</v>
      </c>
      <c r="BR34" s="85" t="s">
        <v>1409</v>
      </c>
      <c r="BS34" s="85" t="s">
        <v>1409</v>
      </c>
      <c r="BT34" s="86" t="s">
        <v>1409</v>
      </c>
      <c r="BU34" s="79" t="s">
        <v>1410</v>
      </c>
      <c r="BV34" s="79" t="s">
        <v>1410</v>
      </c>
      <c r="BW34"/>
      <c r="BX34" s="54" t="s">
        <v>1411</v>
      </c>
      <c r="BY34" s="54" t="s">
        <v>1411</v>
      </c>
    </row>
    <row r="35" spans="2:77" s="42" customFormat="1" ht="15" x14ac:dyDescent="0.2">
      <c r="B35" s="60" t="str">
        <f t="shared" si="4"/>
        <v>TMS</v>
      </c>
      <c r="C35" s="816" t="s">
        <v>676</v>
      </c>
      <c r="D35" s="24" t="s">
        <v>149</v>
      </c>
      <c r="E35" s="141" t="str">
        <f>IFERROR(INDEX('[1]PCD List'!$E$3:$O$41,MATCH(DPWW2!$D35,'[1]PCD List'!$D$3:$D$41,0),MATCH(DPWW2!$B35,'[1]PCD List'!$E$2:$O$2,0)),"")</f>
        <v>Y</v>
      </c>
      <c r="F35" s="26" t="s">
        <v>677</v>
      </c>
      <c r="G35" s="153" t="s">
        <v>678</v>
      </c>
      <c r="H35" s="27" t="s">
        <v>898</v>
      </c>
      <c r="I35" s="145">
        <v>3</v>
      </c>
      <c r="J35" s="131">
        <v>0.31203120305036802</v>
      </c>
      <c r="K35" s="38"/>
      <c r="L35" s="100"/>
      <c r="M35" s="706" cm="1">
        <f t="array" ref="M35">INDEX( [1]F_Inputs_WW_EXP!$Y$8:$AE$3125,MATCH(DPWW2!$B35&amp;DPWW2!$F35,[1]F_Inputs_WW_EXP!$A$8:$A$3125&amp;[1]F_Inputs_WW_EXP!$P$8:$P$3125,0),MATCH(DPWW2!M$7, [1]F_Inputs_WW_EXP!$Y$4:$AE$4,0)) * $Q35</f>
        <v>1.2545545217336644</v>
      </c>
      <c r="N35" s="706" cm="1">
        <f t="array" ref="N35">INDEX( [1]F_Inputs_WW_EXP!$Y$8:$AE$3125,MATCH(DPWW2!$B35&amp;DPWW2!$F35,[1]F_Inputs_WW_EXP!$A$8:$A$3125&amp;[1]F_Inputs_WW_EXP!$P$8:$P$3125,0),MATCH(DPWW2!N$7, [1]F_Inputs_WW_EXP!$Y$4:$AE$4,0)) * $Q35</f>
        <v>2.2252829090484125</v>
      </c>
      <c r="O35" s="706" cm="1">
        <f t="array" ref="O35">INDEX( [1]F_Inputs_WW_EXP!$Y$8:$AE$3125,MATCH(DPWW2!$B35&amp;DPWW2!$F35,[1]F_Inputs_WW_EXP!$A$8:$A$3125&amp;[1]F_Inputs_WW_EXP!$P$8:$P$3125,0),MATCH(DPWW2!O$7, [1]F_Inputs_WW_EXP!$Y$4:$AE$4,0)) * $Q35</f>
        <v>7.1046768392488469</v>
      </c>
      <c r="P35" s="706" cm="1">
        <f t="array" ref="P35">INDEX( [1]F_Inputs_WW_EXP!$Y$8:$AE$3125,MATCH(DPWW2!$B35&amp;DPWW2!$F35,[1]F_Inputs_WW_EXP!$A$8:$A$3125&amp;[1]F_Inputs_WW_EXP!$P$8:$P$3125,0),MATCH(DPWW2!P$7, [1]F_Inputs_WW_EXP!$Y$4:$AE$4,0)) * $Q35</f>
        <v>15.264131677225306</v>
      </c>
      <c r="Q35" s="706">
        <f xml:space="preserve"> DPWW1!O40* $J35</f>
        <v>31.203120305036801</v>
      </c>
      <c r="R35" s="100"/>
      <c r="S35" s="100"/>
      <c r="T35" s="100"/>
      <c r="U35" s="100"/>
      <c r="V35" s="100"/>
      <c r="W35" s="146">
        <f t="shared" si="5"/>
        <v>31.203120305036801</v>
      </c>
      <c r="X35" s="147">
        <f t="shared" si="0"/>
        <v>0</v>
      </c>
      <c r="Z35" s="715">
        <v>0</v>
      </c>
      <c r="AA35" s="715">
        <v>1.132777752</v>
      </c>
      <c r="AB35" s="715">
        <v>3.7025945794999995</v>
      </c>
      <c r="AC35" s="715">
        <v>8.088260824599999</v>
      </c>
      <c r="AD35" s="715">
        <v>19.000511680699997</v>
      </c>
      <c r="AE35" s="715">
        <v>27.904417474999999</v>
      </c>
      <c r="AF35" s="715">
        <v>28.5929893966</v>
      </c>
      <c r="AG35" s="715">
        <v>28.6246006276</v>
      </c>
      <c r="AH35" s="715">
        <v>28.6246006276</v>
      </c>
      <c r="AI35" s="715">
        <v>28.6246006276</v>
      </c>
      <c r="AJ35" s="716">
        <v>28.6246006276</v>
      </c>
      <c r="AK35" s="67">
        <f t="shared" si="1"/>
        <v>27.904417474999999</v>
      </c>
      <c r="AL35" s="67">
        <f t="shared" si="2"/>
        <v>28.6246006276</v>
      </c>
      <c r="AN35" s="53">
        <f t="shared" si="6"/>
        <v>0.89428291793291181</v>
      </c>
      <c r="AO35" s="53" t="str">
        <f t="shared" si="6"/>
        <v/>
      </c>
      <c r="AQ35" s="113" t="s">
        <v>1412</v>
      </c>
      <c r="AR35" s="112"/>
      <c r="AT35" s="132" t="s">
        <v>1413</v>
      </c>
      <c r="AU35" s="51"/>
      <c r="AV35" s="132" t="s">
        <v>1414</v>
      </c>
      <c r="AW35" s="132" t="s">
        <v>1414</v>
      </c>
      <c r="AX35" s="132" t="s">
        <v>1414</v>
      </c>
      <c r="AY35" s="132" t="s">
        <v>1414</v>
      </c>
      <c r="AZ35" s="132" t="s">
        <v>1414</v>
      </c>
      <c r="BA35" s="132" t="s">
        <v>1414</v>
      </c>
      <c r="BB35" s="132" t="s">
        <v>1414</v>
      </c>
      <c r="BC35" s="132" t="s">
        <v>1414</v>
      </c>
      <c r="BD35" s="132" t="s">
        <v>1414</v>
      </c>
      <c r="BE35" s="132" t="s">
        <v>1414</v>
      </c>
      <c r="BF35" s="132" t="s">
        <v>1414</v>
      </c>
      <c r="BG35" s="152" t="s">
        <v>1415</v>
      </c>
      <c r="BH35" s="151" t="s">
        <v>1415</v>
      </c>
      <c r="BI35"/>
      <c r="BJ35" s="85" t="s">
        <v>1416</v>
      </c>
      <c r="BK35" s="85" t="s">
        <v>1416</v>
      </c>
      <c r="BL35" s="85" t="s">
        <v>1416</v>
      </c>
      <c r="BM35" s="85" t="s">
        <v>1416</v>
      </c>
      <c r="BN35" s="85" t="s">
        <v>1416</v>
      </c>
      <c r="BO35" s="85" t="s">
        <v>1416</v>
      </c>
      <c r="BP35" s="85" t="s">
        <v>1416</v>
      </c>
      <c r="BQ35" s="85" t="s">
        <v>1416</v>
      </c>
      <c r="BR35" s="85" t="s">
        <v>1416</v>
      </c>
      <c r="BS35" s="85" t="s">
        <v>1416</v>
      </c>
      <c r="BT35" s="86" t="s">
        <v>1416</v>
      </c>
      <c r="BU35" s="79" t="s">
        <v>1417</v>
      </c>
      <c r="BV35" s="79" t="s">
        <v>1417</v>
      </c>
      <c r="BW35"/>
      <c r="BX35" s="54" t="s">
        <v>1418</v>
      </c>
      <c r="BY35" s="54" t="s">
        <v>1418</v>
      </c>
    </row>
    <row r="36" spans="2:77" s="42" customFormat="1" ht="15" x14ac:dyDescent="0.2">
      <c r="B36" s="60" t="str">
        <f t="shared" si="4"/>
        <v>TMS</v>
      </c>
      <c r="C36" s="817"/>
      <c r="D36" s="24" t="s">
        <v>685</v>
      </c>
      <c r="E36" s="141">
        <f>IFERROR(INDEX('[1]PCD List'!$E$3:$O$41,MATCH(DPWW2!$D36,'[1]PCD List'!$D$3:$D$41,0),MATCH(DPWW2!$B36,'[1]PCD List'!$E$2:$O$2,0)),"")</f>
        <v>0</v>
      </c>
      <c r="F36" s="26" t="s">
        <v>686</v>
      </c>
      <c r="G36" s="26" t="s">
        <v>686</v>
      </c>
      <c r="H36" s="27" t="s">
        <v>898</v>
      </c>
      <c r="I36" s="145">
        <v>3</v>
      </c>
      <c r="J36" s="131"/>
      <c r="K36" s="38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46">
        <f t="shared" si="5"/>
        <v>0</v>
      </c>
      <c r="X36" s="147">
        <f t="shared" si="0"/>
        <v>0</v>
      </c>
      <c r="Z36" s="715">
        <v>0</v>
      </c>
      <c r="AA36" s="715">
        <v>0</v>
      </c>
      <c r="AB36" s="715">
        <v>0</v>
      </c>
      <c r="AC36" s="715">
        <v>0</v>
      </c>
      <c r="AD36" s="715">
        <v>0</v>
      </c>
      <c r="AE36" s="715">
        <v>0</v>
      </c>
      <c r="AF36" s="715">
        <v>0</v>
      </c>
      <c r="AG36" s="715">
        <v>0</v>
      </c>
      <c r="AH36" s="715">
        <v>0</v>
      </c>
      <c r="AI36" s="715">
        <v>0</v>
      </c>
      <c r="AJ36" s="716">
        <v>0</v>
      </c>
      <c r="AK36" s="67">
        <f t="shared" si="1"/>
        <v>0</v>
      </c>
      <c r="AL36" s="67">
        <f t="shared" si="2"/>
        <v>0</v>
      </c>
      <c r="AN36" s="53" t="str">
        <f t="shared" si="6"/>
        <v/>
      </c>
      <c r="AO36" s="53" t="str">
        <f t="shared" si="6"/>
        <v/>
      </c>
      <c r="AQ36" s="113" t="s">
        <v>1419</v>
      </c>
      <c r="AR36" s="112"/>
      <c r="AT36" s="132" t="s">
        <v>1420</v>
      </c>
      <c r="AU36" s="51"/>
      <c r="AV36" s="132" t="s">
        <v>1421</v>
      </c>
      <c r="AW36" s="132" t="s">
        <v>1421</v>
      </c>
      <c r="AX36" s="132" t="s">
        <v>1421</v>
      </c>
      <c r="AY36" s="132" t="s">
        <v>1421</v>
      </c>
      <c r="AZ36" s="132" t="s">
        <v>1421</v>
      </c>
      <c r="BA36" s="132" t="s">
        <v>1421</v>
      </c>
      <c r="BB36" s="132" t="s">
        <v>1421</v>
      </c>
      <c r="BC36" s="132" t="s">
        <v>1421</v>
      </c>
      <c r="BD36" s="132" t="s">
        <v>1421</v>
      </c>
      <c r="BE36" s="132" t="s">
        <v>1421</v>
      </c>
      <c r="BF36" s="132" t="s">
        <v>1421</v>
      </c>
      <c r="BG36" s="152" t="s">
        <v>1422</v>
      </c>
      <c r="BH36" s="151" t="s">
        <v>1422</v>
      </c>
      <c r="BI36"/>
      <c r="BJ36" s="85" t="s">
        <v>1423</v>
      </c>
      <c r="BK36" s="85" t="s">
        <v>1423</v>
      </c>
      <c r="BL36" s="85" t="s">
        <v>1423</v>
      </c>
      <c r="BM36" s="85" t="s">
        <v>1423</v>
      </c>
      <c r="BN36" s="85" t="s">
        <v>1423</v>
      </c>
      <c r="BO36" s="85" t="s">
        <v>1423</v>
      </c>
      <c r="BP36" s="85" t="s">
        <v>1423</v>
      </c>
      <c r="BQ36" s="85" t="s">
        <v>1423</v>
      </c>
      <c r="BR36" s="85" t="s">
        <v>1423</v>
      </c>
      <c r="BS36" s="85" t="s">
        <v>1423</v>
      </c>
      <c r="BT36" s="86" t="s">
        <v>1423</v>
      </c>
      <c r="BU36" s="79" t="s">
        <v>1424</v>
      </c>
      <c r="BV36" s="79" t="s">
        <v>1424</v>
      </c>
      <c r="BW36"/>
      <c r="BX36" s="54" t="s">
        <v>1425</v>
      </c>
      <c r="BY36" s="54" t="s">
        <v>1425</v>
      </c>
    </row>
    <row r="37" spans="2:77" s="42" customFormat="1" ht="15" x14ac:dyDescent="0.2">
      <c r="B37" s="60" t="str">
        <f t="shared" si="4"/>
        <v>TMS</v>
      </c>
      <c r="C37" s="817"/>
      <c r="D37" s="24" t="s">
        <v>729</v>
      </c>
      <c r="E37" s="141">
        <f>IFERROR(INDEX('[1]PCD List'!$E$3:$O$41,MATCH(DPWW2!$D37,'[1]PCD List'!$D$3:$D$41,0),MATCH(DPWW2!$B37,'[1]PCD List'!$E$2:$O$2,0)),"")</f>
        <v>0</v>
      </c>
      <c r="F37" s="26" t="s">
        <v>730</v>
      </c>
      <c r="G37" s="153" t="s">
        <v>731</v>
      </c>
      <c r="H37" s="27" t="s">
        <v>898</v>
      </c>
      <c r="I37" s="145">
        <v>3</v>
      </c>
      <c r="J37" s="131"/>
      <c r="K37" s="38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46">
        <f t="shared" si="5"/>
        <v>0</v>
      </c>
      <c r="X37" s="147">
        <f t="shared" si="0"/>
        <v>0</v>
      </c>
      <c r="Z37" s="715">
        <v>0</v>
      </c>
      <c r="AA37" s="715">
        <v>0</v>
      </c>
      <c r="AB37" s="715">
        <v>0</v>
      </c>
      <c r="AC37" s="715">
        <v>0</v>
      </c>
      <c r="AD37" s="715">
        <v>0</v>
      </c>
      <c r="AE37" s="715">
        <v>0</v>
      </c>
      <c r="AF37" s="715">
        <v>0</v>
      </c>
      <c r="AG37" s="715">
        <v>0</v>
      </c>
      <c r="AH37" s="715">
        <v>0</v>
      </c>
      <c r="AI37" s="715">
        <v>0</v>
      </c>
      <c r="AJ37" s="716">
        <v>0</v>
      </c>
      <c r="AK37" s="67">
        <f t="shared" si="1"/>
        <v>0</v>
      </c>
      <c r="AL37" s="67">
        <f t="shared" si="2"/>
        <v>0</v>
      </c>
      <c r="AN37" s="53" t="str">
        <f t="shared" si="6"/>
        <v/>
      </c>
      <c r="AO37" s="53" t="str">
        <f t="shared" si="6"/>
        <v/>
      </c>
      <c r="AQ37" s="113" t="s">
        <v>1426</v>
      </c>
      <c r="AR37" s="112"/>
      <c r="AT37" s="132" t="s">
        <v>1427</v>
      </c>
      <c r="AU37" s="51"/>
      <c r="AV37" s="132" t="s">
        <v>1428</v>
      </c>
      <c r="AW37" s="132" t="s">
        <v>1428</v>
      </c>
      <c r="AX37" s="132" t="s">
        <v>1428</v>
      </c>
      <c r="AY37" s="132" t="s">
        <v>1428</v>
      </c>
      <c r="AZ37" s="132" t="s">
        <v>1428</v>
      </c>
      <c r="BA37" s="132" t="s">
        <v>1428</v>
      </c>
      <c r="BB37" s="132" t="s">
        <v>1428</v>
      </c>
      <c r="BC37" s="132" t="s">
        <v>1428</v>
      </c>
      <c r="BD37" s="132" t="s">
        <v>1428</v>
      </c>
      <c r="BE37" s="132" t="s">
        <v>1428</v>
      </c>
      <c r="BF37" s="132" t="s">
        <v>1428</v>
      </c>
      <c r="BG37" s="152" t="s">
        <v>1429</v>
      </c>
      <c r="BH37" s="151" t="s">
        <v>1429</v>
      </c>
      <c r="BI37"/>
      <c r="BJ37" s="85" t="s">
        <v>1430</v>
      </c>
      <c r="BK37" s="85" t="s">
        <v>1430</v>
      </c>
      <c r="BL37" s="85" t="s">
        <v>1430</v>
      </c>
      <c r="BM37" s="85" t="s">
        <v>1430</v>
      </c>
      <c r="BN37" s="85" t="s">
        <v>1430</v>
      </c>
      <c r="BO37" s="85" t="s">
        <v>1430</v>
      </c>
      <c r="BP37" s="85" t="s">
        <v>1430</v>
      </c>
      <c r="BQ37" s="85" t="s">
        <v>1430</v>
      </c>
      <c r="BR37" s="85" t="s">
        <v>1430</v>
      </c>
      <c r="BS37" s="85" t="s">
        <v>1430</v>
      </c>
      <c r="BT37" s="86" t="s">
        <v>1430</v>
      </c>
      <c r="BU37" s="79" t="s">
        <v>1431</v>
      </c>
      <c r="BV37" s="79" t="s">
        <v>1431</v>
      </c>
      <c r="BW37"/>
      <c r="BX37" s="54" t="s">
        <v>1432</v>
      </c>
      <c r="BY37" s="54" t="s">
        <v>1432</v>
      </c>
    </row>
    <row r="38" spans="2:77" s="42" customFormat="1" ht="15" x14ac:dyDescent="0.2">
      <c r="B38" s="60" t="str">
        <f t="shared" si="4"/>
        <v>TMS</v>
      </c>
      <c r="C38" s="817"/>
      <c r="D38" s="24" t="s">
        <v>739</v>
      </c>
      <c r="E38" s="141">
        <f>IFERROR(INDEX('[1]PCD List'!$E$3:$O$41,MATCH(DPWW2!$D38,'[1]PCD List'!$D$3:$D$41,0),MATCH(DPWW2!$B38,'[1]PCD List'!$E$2:$O$2,0)),"")</f>
        <v>0</v>
      </c>
      <c r="F38" s="26" t="s">
        <v>740</v>
      </c>
      <c r="G38" s="26" t="s">
        <v>740</v>
      </c>
      <c r="H38" s="27" t="s">
        <v>898</v>
      </c>
      <c r="I38" s="145">
        <v>3</v>
      </c>
      <c r="J38" s="131"/>
      <c r="K38" s="38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46">
        <f t="shared" si="5"/>
        <v>0</v>
      </c>
      <c r="X38" s="147">
        <f t="shared" si="0"/>
        <v>0</v>
      </c>
      <c r="Z38" s="715">
        <v>0</v>
      </c>
      <c r="AA38" s="715">
        <v>0</v>
      </c>
      <c r="AB38" s="715">
        <v>0</v>
      </c>
      <c r="AC38" s="715">
        <v>0</v>
      </c>
      <c r="AD38" s="715">
        <v>0</v>
      </c>
      <c r="AE38" s="715">
        <v>0</v>
      </c>
      <c r="AF38" s="715">
        <v>0</v>
      </c>
      <c r="AG38" s="715">
        <v>0</v>
      </c>
      <c r="AH38" s="715">
        <v>0</v>
      </c>
      <c r="AI38" s="715">
        <v>0</v>
      </c>
      <c r="AJ38" s="716">
        <v>0</v>
      </c>
      <c r="AK38" s="67">
        <f t="shared" si="1"/>
        <v>0</v>
      </c>
      <c r="AL38" s="67">
        <f t="shared" si="2"/>
        <v>0</v>
      </c>
      <c r="AN38" s="53" t="str">
        <f t="shared" si="6"/>
        <v/>
      </c>
      <c r="AO38" s="53" t="str">
        <f t="shared" si="6"/>
        <v/>
      </c>
      <c r="AQ38" s="113" t="s">
        <v>1433</v>
      </c>
      <c r="AR38" s="112"/>
      <c r="AT38" s="132" t="s">
        <v>1434</v>
      </c>
      <c r="AU38" s="51"/>
      <c r="AV38" s="132" t="s">
        <v>1435</v>
      </c>
      <c r="AW38" s="132" t="s">
        <v>1435</v>
      </c>
      <c r="AX38" s="132" t="s">
        <v>1435</v>
      </c>
      <c r="AY38" s="132" t="s">
        <v>1435</v>
      </c>
      <c r="AZ38" s="132" t="s">
        <v>1435</v>
      </c>
      <c r="BA38" s="132" t="s">
        <v>1435</v>
      </c>
      <c r="BB38" s="132" t="s">
        <v>1435</v>
      </c>
      <c r="BC38" s="132" t="s">
        <v>1435</v>
      </c>
      <c r="BD38" s="132" t="s">
        <v>1435</v>
      </c>
      <c r="BE38" s="132" t="s">
        <v>1435</v>
      </c>
      <c r="BF38" s="132" t="s">
        <v>1435</v>
      </c>
      <c r="BG38" s="152" t="s">
        <v>1436</v>
      </c>
      <c r="BH38" s="151" t="s">
        <v>1436</v>
      </c>
      <c r="BI38"/>
      <c r="BJ38" s="85" t="s">
        <v>1437</v>
      </c>
      <c r="BK38" s="85" t="s">
        <v>1437</v>
      </c>
      <c r="BL38" s="85" t="s">
        <v>1437</v>
      </c>
      <c r="BM38" s="85" t="s">
        <v>1437</v>
      </c>
      <c r="BN38" s="85" t="s">
        <v>1437</v>
      </c>
      <c r="BO38" s="85" t="s">
        <v>1437</v>
      </c>
      <c r="BP38" s="85" t="s">
        <v>1437</v>
      </c>
      <c r="BQ38" s="85" t="s">
        <v>1437</v>
      </c>
      <c r="BR38" s="85" t="s">
        <v>1437</v>
      </c>
      <c r="BS38" s="85" t="s">
        <v>1437</v>
      </c>
      <c r="BT38" s="86" t="s">
        <v>1437</v>
      </c>
      <c r="BU38" s="79" t="s">
        <v>1438</v>
      </c>
      <c r="BV38" s="79" t="s">
        <v>1438</v>
      </c>
      <c r="BW38"/>
      <c r="BX38" s="54" t="s">
        <v>1439</v>
      </c>
      <c r="BY38" s="54" t="s">
        <v>1439</v>
      </c>
    </row>
    <row r="39" spans="2:77" s="42" customFormat="1" ht="15" x14ac:dyDescent="0.2">
      <c r="B39" s="60" t="str">
        <f t="shared" si="4"/>
        <v>TMS</v>
      </c>
      <c r="C39" s="817"/>
      <c r="D39" s="24" t="s">
        <v>755</v>
      </c>
      <c r="E39" s="141">
        <f>IFERROR(INDEX('[1]PCD List'!$E$3:$O$41,MATCH(DPWW2!$D39,'[1]PCD List'!$D$3:$D$41,0),MATCH(DPWW2!$B39,'[1]PCD List'!$E$2:$O$2,0)),"")</f>
        <v>0</v>
      </c>
      <c r="F39" s="26" t="s">
        <v>756</v>
      </c>
      <c r="G39" s="26" t="s">
        <v>756</v>
      </c>
      <c r="H39" s="27" t="s">
        <v>898</v>
      </c>
      <c r="I39" s="145">
        <v>3</v>
      </c>
      <c r="J39" s="131"/>
      <c r="K39" s="38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46">
        <f t="shared" si="5"/>
        <v>0</v>
      </c>
      <c r="X39" s="147">
        <f t="shared" si="0"/>
        <v>0</v>
      </c>
      <c r="Z39" s="715">
        <v>0</v>
      </c>
      <c r="AA39" s="715">
        <v>0</v>
      </c>
      <c r="AB39" s="715">
        <v>0</v>
      </c>
      <c r="AC39" s="715">
        <v>0</v>
      </c>
      <c r="AD39" s="715">
        <v>0</v>
      </c>
      <c r="AE39" s="715">
        <v>0</v>
      </c>
      <c r="AF39" s="715">
        <v>0</v>
      </c>
      <c r="AG39" s="715">
        <v>0</v>
      </c>
      <c r="AH39" s="715">
        <v>0</v>
      </c>
      <c r="AI39" s="715">
        <v>0</v>
      </c>
      <c r="AJ39" s="716">
        <v>0</v>
      </c>
      <c r="AK39" s="67">
        <f t="shared" si="1"/>
        <v>0</v>
      </c>
      <c r="AL39" s="67">
        <f t="shared" si="2"/>
        <v>0</v>
      </c>
      <c r="AN39" s="53" t="str">
        <f t="shared" si="6"/>
        <v/>
      </c>
      <c r="AO39" s="53" t="str">
        <f t="shared" si="6"/>
        <v/>
      </c>
      <c r="AQ39" s="113" t="s">
        <v>1440</v>
      </c>
      <c r="AR39" s="112"/>
      <c r="AT39" s="132" t="s">
        <v>1441</v>
      </c>
      <c r="AU39" s="51"/>
      <c r="AV39" s="132" t="s">
        <v>1442</v>
      </c>
      <c r="AW39" s="132" t="s">
        <v>1442</v>
      </c>
      <c r="AX39" s="132" t="s">
        <v>1442</v>
      </c>
      <c r="AY39" s="132" t="s">
        <v>1442</v>
      </c>
      <c r="AZ39" s="132" t="s">
        <v>1442</v>
      </c>
      <c r="BA39" s="132" t="s">
        <v>1442</v>
      </c>
      <c r="BB39" s="132" t="s">
        <v>1442</v>
      </c>
      <c r="BC39" s="132" t="s">
        <v>1442</v>
      </c>
      <c r="BD39" s="132" t="s">
        <v>1442</v>
      </c>
      <c r="BE39" s="132" t="s">
        <v>1442</v>
      </c>
      <c r="BF39" s="132" t="s">
        <v>1442</v>
      </c>
      <c r="BG39" s="152" t="s">
        <v>1443</v>
      </c>
      <c r="BH39" s="151" t="s">
        <v>1443</v>
      </c>
      <c r="BI39"/>
      <c r="BJ39" s="85" t="s">
        <v>1444</v>
      </c>
      <c r="BK39" s="85" t="s">
        <v>1444</v>
      </c>
      <c r="BL39" s="85" t="s">
        <v>1444</v>
      </c>
      <c r="BM39" s="85" t="s">
        <v>1444</v>
      </c>
      <c r="BN39" s="85" t="s">
        <v>1444</v>
      </c>
      <c r="BO39" s="85" t="s">
        <v>1444</v>
      </c>
      <c r="BP39" s="85" t="s">
        <v>1444</v>
      </c>
      <c r="BQ39" s="85" t="s">
        <v>1444</v>
      </c>
      <c r="BR39" s="85" t="s">
        <v>1444</v>
      </c>
      <c r="BS39" s="85" t="s">
        <v>1444</v>
      </c>
      <c r="BT39" s="86" t="s">
        <v>1444</v>
      </c>
      <c r="BU39" s="79" t="s">
        <v>1445</v>
      </c>
      <c r="BV39" s="79" t="s">
        <v>1445</v>
      </c>
      <c r="BW39"/>
      <c r="BX39" s="54" t="s">
        <v>1446</v>
      </c>
      <c r="BY39" s="54" t="s">
        <v>1446</v>
      </c>
    </row>
    <row r="40" spans="2:77" s="42" customFormat="1" ht="15" x14ac:dyDescent="0.2">
      <c r="B40" s="60" t="str">
        <f t="shared" si="4"/>
        <v>TMS</v>
      </c>
      <c r="C40" s="817"/>
      <c r="D40" s="24" t="s">
        <v>772</v>
      </c>
      <c r="E40" s="141">
        <f>IFERROR(INDEX('[1]PCD List'!$E$3:$O$41,MATCH(DPWW2!$D40,'[1]PCD List'!$D$3:$D$41,0),MATCH(DPWW2!$B40,'[1]PCD List'!$E$2:$O$2,0)),"")</f>
        <v>0</v>
      </c>
      <c r="F40" s="26" t="s">
        <v>773</v>
      </c>
      <c r="G40" s="26" t="s">
        <v>774</v>
      </c>
      <c r="H40" s="27" t="s">
        <v>898</v>
      </c>
      <c r="I40" s="145">
        <v>3</v>
      </c>
      <c r="J40" s="131"/>
      <c r="K40" s="38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46">
        <f t="shared" si="5"/>
        <v>0</v>
      </c>
      <c r="X40" s="147">
        <f t="shared" si="0"/>
        <v>0</v>
      </c>
      <c r="Z40" s="715">
        <v>0</v>
      </c>
      <c r="AA40" s="715">
        <v>0</v>
      </c>
      <c r="AB40" s="715">
        <v>0</v>
      </c>
      <c r="AC40" s="715">
        <v>0</v>
      </c>
      <c r="AD40" s="715">
        <v>0</v>
      </c>
      <c r="AE40" s="715">
        <v>0</v>
      </c>
      <c r="AF40" s="715">
        <v>0</v>
      </c>
      <c r="AG40" s="715">
        <v>0</v>
      </c>
      <c r="AH40" s="715">
        <v>0</v>
      </c>
      <c r="AI40" s="715">
        <v>0</v>
      </c>
      <c r="AJ40" s="716">
        <v>0</v>
      </c>
      <c r="AK40" s="67">
        <f t="shared" si="1"/>
        <v>0</v>
      </c>
      <c r="AL40" s="67">
        <f t="shared" si="2"/>
        <v>0</v>
      </c>
      <c r="AN40" s="53" t="str">
        <f t="shared" si="6"/>
        <v/>
      </c>
      <c r="AO40" s="53" t="str">
        <f t="shared" si="6"/>
        <v/>
      </c>
      <c r="AQ40" s="113" t="s">
        <v>1447</v>
      </c>
      <c r="AR40" s="112"/>
      <c r="AT40" s="132" t="s">
        <v>1448</v>
      </c>
      <c r="AU40" s="51"/>
      <c r="AV40" s="132" t="s">
        <v>1449</v>
      </c>
      <c r="AW40" s="132" t="s">
        <v>1449</v>
      </c>
      <c r="AX40" s="132" t="s">
        <v>1449</v>
      </c>
      <c r="AY40" s="132" t="s">
        <v>1449</v>
      </c>
      <c r="AZ40" s="132" t="s">
        <v>1449</v>
      </c>
      <c r="BA40" s="132" t="s">
        <v>1449</v>
      </c>
      <c r="BB40" s="132" t="s">
        <v>1449</v>
      </c>
      <c r="BC40" s="132" t="s">
        <v>1449</v>
      </c>
      <c r="BD40" s="132" t="s">
        <v>1449</v>
      </c>
      <c r="BE40" s="132" t="s">
        <v>1449</v>
      </c>
      <c r="BF40" s="132" t="s">
        <v>1449</v>
      </c>
      <c r="BG40" s="152" t="s">
        <v>1450</v>
      </c>
      <c r="BH40" s="151" t="s">
        <v>1450</v>
      </c>
      <c r="BI40"/>
      <c r="BJ40" s="85" t="s">
        <v>1451</v>
      </c>
      <c r="BK40" s="85" t="s">
        <v>1451</v>
      </c>
      <c r="BL40" s="85" t="s">
        <v>1451</v>
      </c>
      <c r="BM40" s="85" t="s">
        <v>1451</v>
      </c>
      <c r="BN40" s="85" t="s">
        <v>1451</v>
      </c>
      <c r="BO40" s="85" t="s">
        <v>1451</v>
      </c>
      <c r="BP40" s="85" t="s">
        <v>1451</v>
      </c>
      <c r="BQ40" s="85" t="s">
        <v>1451</v>
      </c>
      <c r="BR40" s="85" t="s">
        <v>1451</v>
      </c>
      <c r="BS40" s="85" t="s">
        <v>1451</v>
      </c>
      <c r="BT40" s="86" t="s">
        <v>1451</v>
      </c>
      <c r="BU40" s="79" t="s">
        <v>1452</v>
      </c>
      <c r="BV40" s="79" t="s">
        <v>1452</v>
      </c>
      <c r="BW40"/>
      <c r="BX40" s="54" t="s">
        <v>1453</v>
      </c>
      <c r="BY40" s="54" t="s">
        <v>1453</v>
      </c>
    </row>
    <row r="41" spans="2:77" s="42" customFormat="1" ht="15" x14ac:dyDescent="0.2">
      <c r="B41" s="60" t="str">
        <f t="shared" si="4"/>
        <v>TMS</v>
      </c>
      <c r="C41" s="817"/>
      <c r="D41" s="24" t="s">
        <v>772</v>
      </c>
      <c r="E41" s="141">
        <f>IFERROR(INDEX('[1]PCD List'!$E$3:$O$41,MATCH(DPWW2!$D41,'[1]PCD List'!$D$3:$D$41,0),MATCH(DPWW2!$B41,'[1]PCD List'!$E$2:$O$2,0)),"")</f>
        <v>0</v>
      </c>
      <c r="F41" s="26" t="s">
        <v>773</v>
      </c>
      <c r="G41" s="26" t="s">
        <v>781</v>
      </c>
      <c r="H41" s="27" t="s">
        <v>898</v>
      </c>
      <c r="I41" s="145">
        <v>3</v>
      </c>
      <c r="J41" s="131"/>
      <c r="K41" s="38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46">
        <f t="shared" si="5"/>
        <v>0</v>
      </c>
      <c r="X41" s="147">
        <f t="shared" si="0"/>
        <v>0</v>
      </c>
      <c r="Z41" s="715">
        <v>0</v>
      </c>
      <c r="AA41" s="715">
        <v>0</v>
      </c>
      <c r="AB41" s="715">
        <v>0</v>
      </c>
      <c r="AC41" s="715">
        <v>0</v>
      </c>
      <c r="AD41" s="715">
        <v>0</v>
      </c>
      <c r="AE41" s="715">
        <v>0</v>
      </c>
      <c r="AF41" s="715">
        <v>0</v>
      </c>
      <c r="AG41" s="715">
        <v>0</v>
      </c>
      <c r="AH41" s="715">
        <v>0</v>
      </c>
      <c r="AI41" s="715">
        <v>0</v>
      </c>
      <c r="AJ41" s="716">
        <v>0</v>
      </c>
      <c r="AK41" s="67">
        <f t="shared" si="1"/>
        <v>0</v>
      </c>
      <c r="AL41" s="67">
        <f t="shared" si="2"/>
        <v>0</v>
      </c>
      <c r="AN41" s="53" t="str">
        <f t="shared" si="6"/>
        <v/>
      </c>
      <c r="AO41" s="53" t="str">
        <f t="shared" si="6"/>
        <v/>
      </c>
      <c r="AQ41" s="113" t="s">
        <v>1454</v>
      </c>
      <c r="AR41" s="112"/>
      <c r="AT41" s="132" t="s">
        <v>1455</v>
      </c>
      <c r="AU41" s="51"/>
      <c r="AV41" s="132" t="s">
        <v>1456</v>
      </c>
      <c r="AW41" s="132" t="s">
        <v>1456</v>
      </c>
      <c r="AX41" s="132" t="s">
        <v>1456</v>
      </c>
      <c r="AY41" s="132" t="s">
        <v>1456</v>
      </c>
      <c r="AZ41" s="132" t="s">
        <v>1456</v>
      </c>
      <c r="BA41" s="132" t="s">
        <v>1456</v>
      </c>
      <c r="BB41" s="132" t="s">
        <v>1456</v>
      </c>
      <c r="BC41" s="132" t="s">
        <v>1456</v>
      </c>
      <c r="BD41" s="132" t="s">
        <v>1456</v>
      </c>
      <c r="BE41" s="132" t="s">
        <v>1456</v>
      </c>
      <c r="BF41" s="132" t="s">
        <v>1456</v>
      </c>
      <c r="BG41" s="152" t="s">
        <v>1457</v>
      </c>
      <c r="BH41" s="151" t="s">
        <v>1457</v>
      </c>
      <c r="BI41"/>
      <c r="BJ41" s="85" t="s">
        <v>1458</v>
      </c>
      <c r="BK41" s="85" t="s">
        <v>1458</v>
      </c>
      <c r="BL41" s="85" t="s">
        <v>1458</v>
      </c>
      <c r="BM41" s="85" t="s">
        <v>1458</v>
      </c>
      <c r="BN41" s="85" t="s">
        <v>1458</v>
      </c>
      <c r="BO41" s="85" t="s">
        <v>1458</v>
      </c>
      <c r="BP41" s="85" t="s">
        <v>1458</v>
      </c>
      <c r="BQ41" s="85" t="s">
        <v>1458</v>
      </c>
      <c r="BR41" s="85" t="s">
        <v>1458</v>
      </c>
      <c r="BS41" s="85" t="s">
        <v>1458</v>
      </c>
      <c r="BT41" s="86" t="s">
        <v>1458</v>
      </c>
      <c r="BU41" s="79" t="s">
        <v>1459</v>
      </c>
      <c r="BV41" s="79" t="s">
        <v>1459</v>
      </c>
      <c r="BW41"/>
      <c r="BX41" s="54" t="s">
        <v>1460</v>
      </c>
      <c r="BY41" s="54" t="s">
        <v>1460</v>
      </c>
    </row>
    <row r="42" spans="2:77" s="42" customFormat="1" ht="15" x14ac:dyDescent="0.2">
      <c r="B42" s="60" t="str">
        <f t="shared" si="4"/>
        <v>TMS</v>
      </c>
      <c r="C42" s="818"/>
      <c r="D42" s="24" t="s">
        <v>788</v>
      </c>
      <c r="E42" s="141">
        <f>IFERROR(INDEX('[1]PCD List'!$E$3:$O$41,MATCH(DPWW2!$D42,'[1]PCD List'!$D$3:$D$41,0),MATCH(DPWW2!$B42,'[1]PCD List'!$E$2:$O$2,0)),"")</f>
        <v>0</v>
      </c>
      <c r="F42" s="26" t="s">
        <v>789</v>
      </c>
      <c r="G42" s="153" t="s">
        <v>790</v>
      </c>
      <c r="H42" s="27" t="s">
        <v>898</v>
      </c>
      <c r="I42" s="145">
        <v>3</v>
      </c>
      <c r="J42" s="131"/>
      <c r="K42" s="38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46">
        <f t="shared" si="5"/>
        <v>0</v>
      </c>
      <c r="X42" s="147">
        <f t="shared" si="0"/>
        <v>0</v>
      </c>
      <c r="Z42" s="715">
        <v>0</v>
      </c>
      <c r="AA42" s="715">
        <v>0</v>
      </c>
      <c r="AB42" s="715">
        <v>0</v>
      </c>
      <c r="AC42" s="715">
        <v>0</v>
      </c>
      <c r="AD42" s="715">
        <v>0</v>
      </c>
      <c r="AE42" s="715">
        <v>0</v>
      </c>
      <c r="AF42" s="715">
        <v>0</v>
      </c>
      <c r="AG42" s="715">
        <v>0</v>
      </c>
      <c r="AH42" s="715">
        <v>0</v>
      </c>
      <c r="AI42" s="715">
        <v>0</v>
      </c>
      <c r="AJ42" s="716">
        <v>0</v>
      </c>
      <c r="AK42" s="67">
        <f t="shared" si="1"/>
        <v>0</v>
      </c>
      <c r="AL42" s="67">
        <f t="shared" si="2"/>
        <v>0</v>
      </c>
      <c r="AN42" s="53" t="str">
        <f t="shared" si="6"/>
        <v/>
      </c>
      <c r="AO42" s="53" t="str">
        <f t="shared" si="6"/>
        <v/>
      </c>
      <c r="AQ42" s="113" t="s">
        <v>1461</v>
      </c>
      <c r="AR42" s="112"/>
      <c r="AT42" s="132" t="s">
        <v>1462</v>
      </c>
      <c r="AU42" s="51"/>
      <c r="AV42" s="132" t="s">
        <v>1463</v>
      </c>
      <c r="AW42" s="132" t="s">
        <v>1463</v>
      </c>
      <c r="AX42" s="132" t="s">
        <v>1463</v>
      </c>
      <c r="AY42" s="132" t="s">
        <v>1463</v>
      </c>
      <c r="AZ42" s="132" t="s">
        <v>1463</v>
      </c>
      <c r="BA42" s="132" t="s">
        <v>1463</v>
      </c>
      <c r="BB42" s="132" t="s">
        <v>1463</v>
      </c>
      <c r="BC42" s="132" t="s">
        <v>1463</v>
      </c>
      <c r="BD42" s="132" t="s">
        <v>1463</v>
      </c>
      <c r="BE42" s="132" t="s">
        <v>1463</v>
      </c>
      <c r="BF42" s="132" t="s">
        <v>1463</v>
      </c>
      <c r="BG42" s="152" t="s">
        <v>1464</v>
      </c>
      <c r="BH42" s="151" t="s">
        <v>1464</v>
      </c>
      <c r="BI42"/>
      <c r="BJ42" s="85" t="s">
        <v>1465</v>
      </c>
      <c r="BK42" s="85" t="s">
        <v>1465</v>
      </c>
      <c r="BL42" s="85" t="s">
        <v>1465</v>
      </c>
      <c r="BM42" s="85" t="s">
        <v>1465</v>
      </c>
      <c r="BN42" s="85" t="s">
        <v>1465</v>
      </c>
      <c r="BO42" s="85" t="s">
        <v>1465</v>
      </c>
      <c r="BP42" s="85" t="s">
        <v>1465</v>
      </c>
      <c r="BQ42" s="85" t="s">
        <v>1465</v>
      </c>
      <c r="BR42" s="85" t="s">
        <v>1465</v>
      </c>
      <c r="BS42" s="85" t="s">
        <v>1465</v>
      </c>
      <c r="BT42" s="86" t="s">
        <v>1465</v>
      </c>
      <c r="BU42" s="79" t="s">
        <v>1466</v>
      </c>
      <c r="BV42" s="79" t="s">
        <v>1466</v>
      </c>
      <c r="BW42"/>
      <c r="BX42" s="54" t="s">
        <v>1467</v>
      </c>
      <c r="BY42" s="54" t="s">
        <v>1467</v>
      </c>
    </row>
    <row r="43" spans="2:77" s="42" customFormat="1" ht="15" x14ac:dyDescent="0.2">
      <c r="B43" s="60" t="str">
        <f t="shared" si="4"/>
        <v>TMS</v>
      </c>
      <c r="C43" s="61" t="s">
        <v>797</v>
      </c>
      <c r="D43" s="24" t="s">
        <v>798</v>
      </c>
      <c r="E43" s="141">
        <f>IFERROR(INDEX('[1]PCD List'!$E$3:$O$41,MATCH(DPWW2!$D43,'[1]PCD List'!$D$3:$D$41,0),MATCH(DPWW2!$B43,'[1]PCD List'!$E$2:$O$2,0)),"")</f>
        <v>0</v>
      </c>
      <c r="F43" s="26" t="s">
        <v>799</v>
      </c>
      <c r="G43" s="26" t="s">
        <v>799</v>
      </c>
      <c r="H43" s="27" t="s">
        <v>898</v>
      </c>
      <c r="I43" s="145">
        <v>3</v>
      </c>
      <c r="J43" s="131"/>
      <c r="K43" s="38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46">
        <f t="shared" si="5"/>
        <v>0</v>
      </c>
      <c r="X43" s="147">
        <f t="shared" si="0"/>
        <v>0</v>
      </c>
      <c r="Z43" s="715">
        <v>0</v>
      </c>
      <c r="AA43" s="715">
        <v>0</v>
      </c>
      <c r="AB43" s="715">
        <v>0</v>
      </c>
      <c r="AC43" s="715">
        <v>0</v>
      </c>
      <c r="AD43" s="715">
        <v>0</v>
      </c>
      <c r="AE43" s="715">
        <v>0</v>
      </c>
      <c r="AF43" s="715">
        <v>0</v>
      </c>
      <c r="AG43" s="715">
        <v>0</v>
      </c>
      <c r="AH43" s="715">
        <v>0</v>
      </c>
      <c r="AI43" s="715">
        <v>0</v>
      </c>
      <c r="AJ43" s="716">
        <v>0</v>
      </c>
      <c r="AK43" s="67">
        <f t="shared" si="1"/>
        <v>0</v>
      </c>
      <c r="AL43" s="67">
        <f t="shared" si="2"/>
        <v>0</v>
      </c>
      <c r="AN43" s="53" t="str">
        <f t="shared" si="6"/>
        <v/>
      </c>
      <c r="AO43" s="53" t="str">
        <f t="shared" si="6"/>
        <v/>
      </c>
      <c r="AQ43" s="113" t="s">
        <v>1468</v>
      </c>
      <c r="AR43" s="112"/>
      <c r="AT43" s="132" t="s">
        <v>1469</v>
      </c>
      <c r="AU43" s="51"/>
      <c r="AV43" s="132" t="s">
        <v>1470</v>
      </c>
      <c r="AW43" s="132" t="s">
        <v>1470</v>
      </c>
      <c r="AX43" s="132" t="s">
        <v>1470</v>
      </c>
      <c r="AY43" s="132" t="s">
        <v>1470</v>
      </c>
      <c r="AZ43" s="132" t="s">
        <v>1470</v>
      </c>
      <c r="BA43" s="132" t="s">
        <v>1470</v>
      </c>
      <c r="BB43" s="132" t="s">
        <v>1470</v>
      </c>
      <c r="BC43" s="132" t="s">
        <v>1470</v>
      </c>
      <c r="BD43" s="132" t="s">
        <v>1470</v>
      </c>
      <c r="BE43" s="132" t="s">
        <v>1470</v>
      </c>
      <c r="BF43" s="132" t="s">
        <v>1470</v>
      </c>
      <c r="BG43" s="152" t="s">
        <v>1471</v>
      </c>
      <c r="BH43" s="151" t="s">
        <v>1471</v>
      </c>
      <c r="BI43"/>
      <c r="BJ43" s="85" t="s">
        <v>1472</v>
      </c>
      <c r="BK43" s="85" t="s">
        <v>1472</v>
      </c>
      <c r="BL43" s="85" t="s">
        <v>1472</v>
      </c>
      <c r="BM43" s="85" t="s">
        <v>1472</v>
      </c>
      <c r="BN43" s="85" t="s">
        <v>1472</v>
      </c>
      <c r="BO43" s="85" t="s">
        <v>1472</v>
      </c>
      <c r="BP43" s="85" t="s">
        <v>1472</v>
      </c>
      <c r="BQ43" s="85" t="s">
        <v>1472</v>
      </c>
      <c r="BR43" s="85" t="s">
        <v>1472</v>
      </c>
      <c r="BS43" s="85" t="s">
        <v>1472</v>
      </c>
      <c r="BT43" s="86" t="s">
        <v>1472</v>
      </c>
      <c r="BU43" s="79" t="s">
        <v>1473</v>
      </c>
      <c r="BV43" s="79" t="s">
        <v>1473</v>
      </c>
      <c r="BW43"/>
      <c r="BX43" s="54" t="s">
        <v>1474</v>
      </c>
      <c r="BY43" s="54" t="s">
        <v>1474</v>
      </c>
    </row>
    <row r="44" spans="2:77" ht="15" x14ac:dyDescent="0.2">
      <c r="B44" s="60" t="str">
        <f t="shared" si="4"/>
        <v>TMS</v>
      </c>
      <c r="C44" s="165" t="s">
        <v>814</v>
      </c>
      <c r="D44" s="126" t="s">
        <v>815</v>
      </c>
      <c r="E44" s="141" t="str">
        <f>IFERROR(INDEX('[1]PCD List'!$E$3:$O$41,MATCH(DPWW2!$D44,'[1]PCD List'!$D$3:$D$41,0),MATCH(DPWW2!$B44,'[1]PCD List'!$E$2:$O$2,0)),"")</f>
        <v>Y</v>
      </c>
      <c r="F44" s="62" t="s">
        <v>816</v>
      </c>
      <c r="G44" s="166" t="s">
        <v>817</v>
      </c>
      <c r="H44" s="27" t="s">
        <v>898</v>
      </c>
      <c r="I44" s="167">
        <v>3</v>
      </c>
      <c r="J44" s="168"/>
      <c r="L44" s="100"/>
      <c r="M44" s="706" cm="1">
        <f t="array" ref="M44">INDEX( [1]F_Inputs_WW_EXP!$Y$8:$AE$3125,MATCH(DPWW2!$B44&amp;DPWW2!$F44,[1]F_Inputs_WW_EXP!$A$8:$A$3125&amp;[1]F_Inputs_WW_EXP!$P$8:$P$3125,0),MATCH(DPWW2!M$7, [1]F_Inputs_WW_EXP!$Y$4:$AE$4,0)) * $Q44</f>
        <v>18.704444092177091</v>
      </c>
      <c r="N44" s="706" cm="1">
        <f t="array" ref="N44">INDEX( [1]F_Inputs_WW_EXP!$Y$8:$AE$3125,MATCH(DPWW2!$B44&amp;DPWW2!$F44,[1]F_Inputs_WW_EXP!$A$8:$A$3125&amp;[1]F_Inputs_WW_EXP!$P$8:$P$3125,0),MATCH(DPWW2!N$7, [1]F_Inputs_WW_EXP!$Y$4:$AE$4,0)) * $Q44</f>
        <v>36.730574617842521</v>
      </c>
      <c r="O44" s="706" cm="1">
        <f t="array" ref="O44">INDEX( [1]F_Inputs_WW_EXP!$Y$8:$AE$3125,MATCH(DPWW2!$B44&amp;DPWW2!$F44,[1]F_Inputs_WW_EXP!$A$8:$A$3125&amp;[1]F_Inputs_WW_EXP!$P$8:$P$3125,0),MATCH(DPWW2!O$7, [1]F_Inputs_WW_EXP!$Y$4:$AE$4,0)) * $Q44</f>
        <v>107.92316695680259</v>
      </c>
      <c r="P44" s="706" cm="1">
        <f t="array" ref="P44">INDEX( [1]F_Inputs_WW_EXP!$Y$8:$AE$3125,MATCH(DPWW2!$B44&amp;DPWW2!$F44,[1]F_Inputs_WW_EXP!$A$8:$A$3125&amp;[1]F_Inputs_WW_EXP!$P$8:$P$3125,0),MATCH(DPWW2!P$7, [1]F_Inputs_WW_EXP!$Y$4:$AE$4,0)) * $Q44</f>
        <v>253.54190878892356</v>
      </c>
      <c r="Q44" s="100">
        <v>521.49712094964377</v>
      </c>
      <c r="R44" s="100"/>
      <c r="S44" s="100"/>
      <c r="T44" s="100"/>
      <c r="U44" s="100"/>
      <c r="V44" s="100"/>
      <c r="W44" s="146">
        <f t="shared" si="5"/>
        <v>521.49712094964377</v>
      </c>
      <c r="X44" s="147">
        <f t="shared" si="0"/>
        <v>0</v>
      </c>
      <c r="Y44" s="42"/>
      <c r="Z44" s="715">
        <v>0</v>
      </c>
      <c r="AA44" s="715">
        <v>8.8282434400000032</v>
      </c>
      <c r="AB44" s="715">
        <v>88.917572290000081</v>
      </c>
      <c r="AC44" s="715">
        <v>189.2832372200001</v>
      </c>
      <c r="AD44" s="715">
        <v>335.18776840999999</v>
      </c>
      <c r="AE44" s="715">
        <v>437.39987998999999</v>
      </c>
      <c r="AF44" s="715">
        <v>488.33816797000003</v>
      </c>
      <c r="AG44" s="715">
        <v>509.81297874000006</v>
      </c>
      <c r="AH44" s="715">
        <v>518.14024590000008</v>
      </c>
      <c r="AI44" s="715">
        <v>518.13163336000014</v>
      </c>
      <c r="AJ44" s="716">
        <v>518.13163336000014</v>
      </c>
      <c r="AK44" s="67">
        <f t="shared" si="1"/>
        <v>437.39987998999999</v>
      </c>
      <c r="AL44" s="67">
        <f t="shared" si="2"/>
        <v>518.13163336000014</v>
      </c>
      <c r="AM44" s="42"/>
      <c r="AN44" s="53">
        <f t="shared" si="6"/>
        <v>0.83873882025177227</v>
      </c>
      <c r="AO44" s="53" t="str">
        <f t="shared" si="6"/>
        <v/>
      </c>
      <c r="AQ44" s="113" t="s">
        <v>1475</v>
      </c>
      <c r="AR44" s="112"/>
      <c r="AT44" s="132" t="s">
        <v>1476</v>
      </c>
      <c r="AV44" s="132" t="s">
        <v>1477</v>
      </c>
      <c r="AW44" s="132" t="s">
        <v>1477</v>
      </c>
      <c r="AX44" s="132" t="s">
        <v>1477</v>
      </c>
      <c r="AY44" s="132" t="s">
        <v>1477</v>
      </c>
      <c r="AZ44" s="132" t="s">
        <v>1477</v>
      </c>
      <c r="BA44" s="132" t="s">
        <v>1477</v>
      </c>
      <c r="BB44" s="132" t="s">
        <v>1477</v>
      </c>
      <c r="BC44" s="132" t="s">
        <v>1477</v>
      </c>
      <c r="BD44" s="132" t="s">
        <v>1477</v>
      </c>
      <c r="BE44" s="132" t="s">
        <v>1477</v>
      </c>
      <c r="BF44" s="132" t="s">
        <v>1477</v>
      </c>
      <c r="BG44" s="152" t="s">
        <v>1478</v>
      </c>
      <c r="BH44" s="151" t="s">
        <v>1478</v>
      </c>
      <c r="BI44"/>
      <c r="BJ44" s="85" t="s">
        <v>1479</v>
      </c>
      <c r="BK44" s="85" t="s">
        <v>1479</v>
      </c>
      <c r="BL44" s="85" t="s">
        <v>1479</v>
      </c>
      <c r="BM44" s="85" t="s">
        <v>1479</v>
      </c>
      <c r="BN44" s="85" t="s">
        <v>1479</v>
      </c>
      <c r="BO44" s="85" t="s">
        <v>1479</v>
      </c>
      <c r="BP44" s="85" t="s">
        <v>1479</v>
      </c>
      <c r="BQ44" s="85" t="s">
        <v>1479</v>
      </c>
      <c r="BR44" s="85" t="s">
        <v>1479</v>
      </c>
      <c r="BS44" s="85" t="s">
        <v>1479</v>
      </c>
      <c r="BT44" s="86" t="s">
        <v>1479</v>
      </c>
      <c r="BU44" s="79" t="s">
        <v>1480</v>
      </c>
      <c r="BV44" s="79" t="s">
        <v>1480</v>
      </c>
      <c r="BX44" s="54" t="s">
        <v>1481</v>
      </c>
      <c r="BY44" s="54" t="s">
        <v>1481</v>
      </c>
    </row>
    <row r="45" spans="2:77" ht="15" x14ac:dyDescent="0.2">
      <c r="B45" s="60" t="str">
        <f t="shared" si="4"/>
        <v>TMS</v>
      </c>
      <c r="C45" s="165" t="s">
        <v>814</v>
      </c>
      <c r="D45" s="126" t="s">
        <v>824</v>
      </c>
      <c r="E45" s="141" t="str">
        <f>IFERROR(INDEX('[1]PCD List'!$E$3:$O$41,MATCH(DPWW2!$D45,'[1]PCD List'!$D$3:$D$41,0),MATCH(DPWW2!$B45,'[1]PCD List'!$E$2:$O$2,0)),"")</f>
        <v>Y</v>
      </c>
      <c r="F45" s="126" t="s">
        <v>825</v>
      </c>
      <c r="G45" s="97" t="s">
        <v>826</v>
      </c>
      <c r="H45" s="169" t="s">
        <v>898</v>
      </c>
      <c r="I45" s="63">
        <v>3</v>
      </c>
      <c r="J45" s="168"/>
      <c r="L45" s="100"/>
      <c r="M45" s="706" cm="1">
        <f t="array" ref="M45">INDEX( [1]F_Inputs_WW_EXP!$Y$8:$AE$3125,MATCH(DPWW2!$B45&amp;DPWW2!$F45,[1]F_Inputs_WW_EXP!$A$8:$A$3125&amp;[1]F_Inputs_WW_EXP!$P$8:$P$3125,0),MATCH(DPWW2!M$7, [1]F_Inputs_WW_EXP!$Y$4:$AE$4,0)) * $Q45</f>
        <v>4.8531939170338703</v>
      </c>
      <c r="N45" s="706" cm="1">
        <f t="array" ref="N45">INDEX( [1]F_Inputs_WW_EXP!$Y$8:$AE$3125,MATCH(DPWW2!$B45&amp;DPWW2!$F45,[1]F_Inputs_WW_EXP!$A$8:$A$3125&amp;[1]F_Inputs_WW_EXP!$P$8:$P$3125,0),MATCH(DPWW2!N$7, [1]F_Inputs_WW_EXP!$Y$4:$AE$4,0)) * $Q45</f>
        <v>9.5303875606240194</v>
      </c>
      <c r="O45" s="706" cm="1">
        <f t="array" ref="O45">INDEX( [1]F_Inputs_WW_EXP!$Y$8:$AE$3125,MATCH(DPWW2!$B45&amp;DPWW2!$F45,[1]F_Inputs_WW_EXP!$A$8:$A$3125&amp;[1]F_Inputs_WW_EXP!$P$8:$P$3125,0),MATCH(DPWW2!O$7, [1]F_Inputs_WW_EXP!$Y$4:$AE$4,0)) * $Q45</f>
        <v>28.002546068762687</v>
      </c>
      <c r="P45" s="706" cm="1">
        <f t="array" ref="P45">INDEX( [1]F_Inputs_WW_EXP!$Y$8:$AE$3125,MATCH(DPWW2!$B45&amp;DPWW2!$F45,[1]F_Inputs_WW_EXP!$A$8:$A$3125&amp;[1]F_Inputs_WW_EXP!$P$8:$P$3125,0),MATCH(DPWW2!P$7, [1]F_Inputs_WW_EXP!$Y$4:$AE$4,0)) * $Q45</f>
        <v>65.785865828656043</v>
      </c>
      <c r="Q45" s="100">
        <v>135.31151434765266</v>
      </c>
      <c r="R45" s="100"/>
      <c r="S45" s="100"/>
      <c r="T45" s="100"/>
      <c r="U45" s="100"/>
      <c r="V45" s="100"/>
      <c r="W45" s="146">
        <f t="shared" si="5"/>
        <v>135.31151434765266</v>
      </c>
      <c r="X45" s="147">
        <f t="shared" si="0"/>
        <v>0</v>
      </c>
      <c r="Y45" s="42"/>
      <c r="Z45" s="715">
        <v>0</v>
      </c>
      <c r="AA45" s="715">
        <v>1.8462982699999999</v>
      </c>
      <c r="AB45" s="715">
        <v>8.8060497299999998</v>
      </c>
      <c r="AC45" s="715">
        <v>24.26918697</v>
      </c>
      <c r="AD45" s="715">
        <v>63.263493789999998</v>
      </c>
      <c r="AE45" s="715">
        <v>98.564835340000002</v>
      </c>
      <c r="AF45" s="715">
        <v>119.82178432000001</v>
      </c>
      <c r="AG45" s="715">
        <v>135.16106976</v>
      </c>
      <c r="AH45" s="715">
        <v>141.61214004000001</v>
      </c>
      <c r="AI45" s="715">
        <v>141.61214004000001</v>
      </c>
      <c r="AJ45" s="716">
        <v>141.61214004000001</v>
      </c>
      <c r="AK45" s="67">
        <f t="shared" si="1"/>
        <v>98.564835340000002</v>
      </c>
      <c r="AL45" s="67">
        <f t="shared" si="2"/>
        <v>141.61214004000001</v>
      </c>
      <c r="AM45" s="42"/>
      <c r="AN45" s="53">
        <f t="shared" si="6"/>
        <v>0.72842903144783167</v>
      </c>
      <c r="AO45" s="53" t="str">
        <f t="shared" si="6"/>
        <v/>
      </c>
      <c r="AQ45" s="113" t="s">
        <v>1482</v>
      </c>
      <c r="AR45" s="112"/>
      <c r="AT45" s="132" t="s">
        <v>1483</v>
      </c>
      <c r="AV45" s="132" t="s">
        <v>1484</v>
      </c>
      <c r="AW45" s="132" t="s">
        <v>1484</v>
      </c>
      <c r="AX45" s="132" t="s">
        <v>1484</v>
      </c>
      <c r="AY45" s="132" t="s">
        <v>1484</v>
      </c>
      <c r="AZ45" s="132" t="s">
        <v>1484</v>
      </c>
      <c r="BA45" s="132" t="s">
        <v>1484</v>
      </c>
      <c r="BB45" s="132" t="s">
        <v>1484</v>
      </c>
      <c r="BC45" s="132" t="s">
        <v>1484</v>
      </c>
      <c r="BD45" s="132" t="s">
        <v>1484</v>
      </c>
      <c r="BE45" s="132" t="s">
        <v>1484</v>
      </c>
      <c r="BF45" s="132" t="s">
        <v>1484</v>
      </c>
      <c r="BG45" s="152" t="s">
        <v>1485</v>
      </c>
      <c r="BH45" s="151" t="s">
        <v>1485</v>
      </c>
      <c r="BI45"/>
      <c r="BJ45" s="85" t="s">
        <v>1486</v>
      </c>
      <c r="BK45" s="85" t="s">
        <v>1486</v>
      </c>
      <c r="BL45" s="85" t="s">
        <v>1486</v>
      </c>
      <c r="BM45" s="85" t="s">
        <v>1486</v>
      </c>
      <c r="BN45" s="85" t="s">
        <v>1486</v>
      </c>
      <c r="BO45" s="85" t="s">
        <v>1486</v>
      </c>
      <c r="BP45" s="85" t="s">
        <v>1486</v>
      </c>
      <c r="BQ45" s="85" t="s">
        <v>1486</v>
      </c>
      <c r="BR45" s="85" t="s">
        <v>1486</v>
      </c>
      <c r="BS45" s="85" t="s">
        <v>1486</v>
      </c>
      <c r="BT45" s="86" t="s">
        <v>1486</v>
      </c>
      <c r="BU45" s="79" t="s">
        <v>1487</v>
      </c>
      <c r="BV45" s="79" t="s">
        <v>1487</v>
      </c>
      <c r="BX45" s="54" t="s">
        <v>1488</v>
      </c>
      <c r="BY45" s="54" t="s">
        <v>1488</v>
      </c>
    </row>
    <row r="46" spans="2:77" ht="15" x14ac:dyDescent="0.2">
      <c r="B46" s="60" t="str">
        <f t="shared" si="4"/>
        <v>TMS</v>
      </c>
      <c r="C46" s="165" t="s">
        <v>814</v>
      </c>
      <c r="D46" s="126" t="s">
        <v>834</v>
      </c>
      <c r="E46" s="141" t="str">
        <f>IFERROR(INDEX('[1]PCD List'!$E$3:$O$41,MATCH(DPWW2!$D46,'[1]PCD List'!$D$3:$D$41,0),MATCH(DPWW2!$B46,'[1]PCD List'!$E$2:$O$2,0)),"")</f>
        <v>Y</v>
      </c>
      <c r="F46" s="62" t="s">
        <v>835</v>
      </c>
      <c r="G46" s="97" t="s">
        <v>836</v>
      </c>
      <c r="H46" s="169" t="s">
        <v>898</v>
      </c>
      <c r="I46" s="63">
        <v>3</v>
      </c>
      <c r="J46" s="168"/>
      <c r="L46" s="100"/>
      <c r="M46" s="706" cm="1">
        <f t="array" ref="M46">INDEX( [1]F_Inputs_WW_EXP!$Y$8:$AE$3125,MATCH(DPWW2!$B46&amp;DPWW2!$F46,[1]F_Inputs_WW_EXP!$A$8:$A$3125&amp;[1]F_Inputs_WW_EXP!$P$8:$P$3125,0),MATCH(DPWW2!M$7, [1]F_Inputs_WW_EXP!$Y$4:$AE$4,0)) * $Q46</f>
        <v>26.168602438039347</v>
      </c>
      <c r="N46" s="706" cm="1">
        <f t="array" ref="N46">INDEX( [1]F_Inputs_WW_EXP!$Y$8:$AE$3125,MATCH(DPWW2!$B46&amp;DPWW2!$F46,[1]F_Inputs_WW_EXP!$A$8:$A$3125&amp;[1]F_Inputs_WW_EXP!$P$8:$P$3125,0),MATCH(DPWW2!N$7, [1]F_Inputs_WW_EXP!$Y$4:$AE$4,0)) * $Q46</f>
        <v>64.243123012236239</v>
      </c>
      <c r="O46" s="706" cm="1">
        <f t="array" ref="O46">INDEX( [1]F_Inputs_WW_EXP!$Y$8:$AE$3125,MATCH(DPWW2!$B46&amp;DPWW2!$F46,[1]F_Inputs_WW_EXP!$A$8:$A$3125&amp;[1]F_Inputs_WW_EXP!$P$8:$P$3125,0),MATCH(DPWW2!O$7, [1]F_Inputs_WW_EXP!$Y$4:$AE$4,0)) * $Q46</f>
        <v>231.83186488127959</v>
      </c>
      <c r="P46" s="706" cm="1">
        <f t="array" ref="P46">INDEX( [1]F_Inputs_WW_EXP!$Y$8:$AE$3125,MATCH(DPWW2!$B46&amp;DPWW2!$F46,[1]F_Inputs_WW_EXP!$A$8:$A$3125&amp;[1]F_Inputs_WW_EXP!$P$8:$P$3125,0),MATCH(DPWW2!P$7, [1]F_Inputs_WW_EXP!$Y$4:$AE$4,0)) * $Q46</f>
        <v>594.70644835570465</v>
      </c>
      <c r="Q46" s="100">
        <v>1183.2158096759313</v>
      </c>
      <c r="R46" s="100"/>
      <c r="S46" s="100"/>
      <c r="T46" s="100"/>
      <c r="U46" s="100"/>
      <c r="V46" s="100"/>
      <c r="W46" s="146">
        <f t="shared" si="5"/>
        <v>1183.2158096759313</v>
      </c>
      <c r="X46" s="147">
        <f t="shared" si="0"/>
        <v>0</v>
      </c>
      <c r="Y46" s="42"/>
      <c r="Z46" s="715">
        <v>1.36001714E-2</v>
      </c>
      <c r="AA46" s="715">
        <v>29.060177547764315</v>
      </c>
      <c r="AB46" s="715">
        <v>81.647856611861883</v>
      </c>
      <c r="AC46" s="715">
        <v>188.68149431673655</v>
      </c>
      <c r="AD46" s="715">
        <v>397.88186919673319</v>
      </c>
      <c r="AE46" s="715">
        <v>659.02782046382742</v>
      </c>
      <c r="AF46" s="715">
        <v>1217.7706645758549</v>
      </c>
      <c r="AG46" s="715">
        <v>1217.7706645758549</v>
      </c>
      <c r="AH46" s="715">
        <v>1217.7706645758549</v>
      </c>
      <c r="AI46" s="715">
        <v>1217.7706645758549</v>
      </c>
      <c r="AJ46" s="716">
        <v>1217.7706645758549</v>
      </c>
      <c r="AK46" s="67">
        <f t="shared" si="1"/>
        <v>659.02782046382742</v>
      </c>
      <c r="AL46" s="67">
        <f t="shared" si="2"/>
        <v>1217.7706645758549</v>
      </c>
      <c r="AM46" s="42"/>
      <c r="AN46" s="53">
        <f t="shared" si="6"/>
        <v>0.5569802356210295</v>
      </c>
      <c r="AO46" s="53" t="str">
        <f t="shared" si="6"/>
        <v/>
      </c>
      <c r="AQ46" s="113" t="s">
        <v>1489</v>
      </c>
      <c r="AR46" s="112"/>
      <c r="AT46" s="132" t="s">
        <v>1490</v>
      </c>
      <c r="AV46" s="132" t="s">
        <v>1491</v>
      </c>
      <c r="AW46" s="132" t="s">
        <v>1491</v>
      </c>
      <c r="AX46" s="132" t="s">
        <v>1491</v>
      </c>
      <c r="AY46" s="132" t="s">
        <v>1491</v>
      </c>
      <c r="AZ46" s="132" t="s">
        <v>1491</v>
      </c>
      <c r="BA46" s="132" t="s">
        <v>1491</v>
      </c>
      <c r="BB46" s="132" t="s">
        <v>1491</v>
      </c>
      <c r="BC46" s="132" t="s">
        <v>1491</v>
      </c>
      <c r="BD46" s="132" t="s">
        <v>1491</v>
      </c>
      <c r="BE46" s="132" t="s">
        <v>1491</v>
      </c>
      <c r="BF46" s="132" t="s">
        <v>1491</v>
      </c>
      <c r="BG46" s="152" t="s">
        <v>1492</v>
      </c>
      <c r="BH46" s="151" t="s">
        <v>1492</v>
      </c>
      <c r="BI46"/>
      <c r="BJ46" s="85" t="s">
        <v>1493</v>
      </c>
      <c r="BK46" s="85" t="s">
        <v>1493</v>
      </c>
      <c r="BL46" s="85" t="s">
        <v>1493</v>
      </c>
      <c r="BM46" s="85" t="s">
        <v>1493</v>
      </c>
      <c r="BN46" s="85" t="s">
        <v>1493</v>
      </c>
      <c r="BO46" s="85" t="s">
        <v>1493</v>
      </c>
      <c r="BP46" s="85" t="s">
        <v>1493</v>
      </c>
      <c r="BQ46" s="85" t="s">
        <v>1493</v>
      </c>
      <c r="BR46" s="85" t="s">
        <v>1493</v>
      </c>
      <c r="BS46" s="85" t="s">
        <v>1493</v>
      </c>
      <c r="BT46" s="86" t="s">
        <v>1493</v>
      </c>
      <c r="BU46" s="79" t="s">
        <v>1494</v>
      </c>
      <c r="BV46" s="79" t="s">
        <v>1494</v>
      </c>
      <c r="BX46" s="54" t="s">
        <v>1495</v>
      </c>
      <c r="BY46" s="54" t="s">
        <v>1495</v>
      </c>
    </row>
    <row r="47" spans="2:77" ht="15" x14ac:dyDescent="0.2">
      <c r="B47" s="60" t="str">
        <f t="shared" si="4"/>
        <v>TMS</v>
      </c>
      <c r="C47" s="165" t="s">
        <v>814</v>
      </c>
      <c r="D47" s="126" t="s">
        <v>844</v>
      </c>
      <c r="E47" s="141" t="str">
        <f>IFERROR(INDEX('[1]PCD List'!$E$3:$O$41,MATCH(DPWW2!$D47,'[1]PCD List'!$D$3:$D$41,0),MATCH(DPWW2!$B47,'[1]PCD List'!$E$2:$O$2,0)),"")</f>
        <v>Y</v>
      </c>
      <c r="F47" s="126" t="s">
        <v>845</v>
      </c>
      <c r="G47" s="97" t="s">
        <v>846</v>
      </c>
      <c r="H47" s="169" t="s">
        <v>898</v>
      </c>
      <c r="I47" s="63">
        <v>3</v>
      </c>
      <c r="J47" s="168"/>
      <c r="L47" s="100"/>
      <c r="M47" s="706" cm="1">
        <f t="array" ref="M47">INDEX( [1]F_Inputs_WW_EXP!$Y$8:$AE$3125,MATCH(DPWW2!$B47&amp;DPWW2!$F47,[1]F_Inputs_WW_EXP!$A$8:$A$3125&amp;[1]F_Inputs_WW_EXP!$P$8:$P$3125,0),MATCH(DPWW2!M$7, [1]F_Inputs_WW_EXP!$Y$4:$AE$4,0)) * $Q47</f>
        <v>0</v>
      </c>
      <c r="N47" s="706" cm="1">
        <f t="array" ref="N47">INDEX( [1]F_Inputs_WW_EXP!$Y$8:$AE$3125,MATCH(DPWW2!$B47&amp;DPWW2!$F47,[1]F_Inputs_WW_EXP!$A$8:$A$3125&amp;[1]F_Inputs_WW_EXP!$P$8:$P$3125,0),MATCH(DPWW2!N$7, [1]F_Inputs_WW_EXP!$Y$4:$AE$4,0)) * $Q47</f>
        <v>0</v>
      </c>
      <c r="O47" s="706" cm="1">
        <f t="array" ref="O47">INDEX( [1]F_Inputs_WW_EXP!$Y$8:$AE$3125,MATCH(DPWW2!$B47&amp;DPWW2!$F47,[1]F_Inputs_WW_EXP!$A$8:$A$3125&amp;[1]F_Inputs_WW_EXP!$P$8:$P$3125,0),MATCH(DPWW2!O$7, [1]F_Inputs_WW_EXP!$Y$4:$AE$4,0)) * $Q47</f>
        <v>0</v>
      </c>
      <c r="P47" s="706" cm="1">
        <f t="array" ref="P47">INDEX( [1]F_Inputs_WW_EXP!$Y$8:$AE$3125,MATCH(DPWW2!$B47&amp;DPWW2!$F47,[1]F_Inputs_WW_EXP!$A$8:$A$3125&amp;[1]F_Inputs_WW_EXP!$P$8:$P$3125,0),MATCH(DPWW2!P$7, [1]F_Inputs_WW_EXP!$Y$4:$AE$4,0)) * $Q47</f>
        <v>51.664041987884787</v>
      </c>
      <c r="Q47" s="100">
        <v>172.9</v>
      </c>
      <c r="R47" s="100"/>
      <c r="S47" s="100"/>
      <c r="T47" s="100"/>
      <c r="U47" s="100"/>
      <c r="V47" s="100"/>
      <c r="W47" s="146">
        <f t="shared" si="5"/>
        <v>172.9</v>
      </c>
      <c r="X47" s="147">
        <f t="shared" si="0"/>
        <v>0</v>
      </c>
      <c r="Y47" s="42"/>
      <c r="Z47" s="715">
        <v>-1.7206649299999991E-2</v>
      </c>
      <c r="AA47" s="715">
        <v>4.6352506007000001</v>
      </c>
      <c r="AB47" s="715">
        <v>19.332561030700003</v>
      </c>
      <c r="AC47" s="715">
        <v>51.308189210700007</v>
      </c>
      <c r="AD47" s="715">
        <v>145.14437642070001</v>
      </c>
      <c r="AE47" s="715">
        <v>249.25544307069998</v>
      </c>
      <c r="AF47" s="715">
        <v>363.00219619069998</v>
      </c>
      <c r="AG47" s="715">
        <v>434.90658174069995</v>
      </c>
      <c r="AH47" s="715">
        <v>459.56312147069997</v>
      </c>
      <c r="AI47" s="715">
        <v>464.44992935069996</v>
      </c>
      <c r="AJ47" s="716">
        <v>464.84348925069997</v>
      </c>
      <c r="AK47" s="67">
        <f t="shared" si="1"/>
        <v>249.25544307069998</v>
      </c>
      <c r="AL47" s="67">
        <f t="shared" si="2"/>
        <v>464.84348925069997</v>
      </c>
      <c r="AM47" s="42"/>
      <c r="AN47" s="53">
        <f t="shared" si="6"/>
        <v>1.4416162120919604</v>
      </c>
      <c r="AO47" s="53" t="str">
        <f t="shared" si="6"/>
        <v/>
      </c>
      <c r="AQ47" s="113" t="s">
        <v>1496</v>
      </c>
      <c r="AR47" s="112"/>
      <c r="AT47" s="132" t="s">
        <v>1497</v>
      </c>
      <c r="AV47" s="132" t="s">
        <v>1498</v>
      </c>
      <c r="AW47" s="132" t="s">
        <v>1498</v>
      </c>
      <c r="AX47" s="132" t="s">
        <v>1498</v>
      </c>
      <c r="AY47" s="132" t="s">
        <v>1498</v>
      </c>
      <c r="AZ47" s="132" t="s">
        <v>1498</v>
      </c>
      <c r="BA47" s="132" t="s">
        <v>1498</v>
      </c>
      <c r="BB47" s="132" t="s">
        <v>1498</v>
      </c>
      <c r="BC47" s="132" t="s">
        <v>1498</v>
      </c>
      <c r="BD47" s="132" t="s">
        <v>1498</v>
      </c>
      <c r="BE47" s="132" t="s">
        <v>1498</v>
      </c>
      <c r="BF47" s="132" t="s">
        <v>1498</v>
      </c>
      <c r="BG47" s="152" t="s">
        <v>1499</v>
      </c>
      <c r="BH47" s="151" t="s">
        <v>1499</v>
      </c>
      <c r="BI47"/>
      <c r="BJ47" s="85" t="s">
        <v>1500</v>
      </c>
      <c r="BK47" s="85" t="s">
        <v>1500</v>
      </c>
      <c r="BL47" s="85" t="s">
        <v>1500</v>
      </c>
      <c r="BM47" s="85" t="s">
        <v>1500</v>
      </c>
      <c r="BN47" s="85" t="s">
        <v>1500</v>
      </c>
      <c r="BO47" s="85" t="s">
        <v>1500</v>
      </c>
      <c r="BP47" s="85" t="s">
        <v>1500</v>
      </c>
      <c r="BQ47" s="85" t="s">
        <v>1500</v>
      </c>
      <c r="BR47" s="85" t="s">
        <v>1500</v>
      </c>
      <c r="BS47" s="85" t="s">
        <v>1500</v>
      </c>
      <c r="BT47" s="86" t="s">
        <v>1500</v>
      </c>
      <c r="BU47" s="79" t="s">
        <v>1501</v>
      </c>
      <c r="BV47" s="79" t="s">
        <v>1501</v>
      </c>
      <c r="BX47" s="54" t="s">
        <v>1502</v>
      </c>
      <c r="BY47" s="54" t="s">
        <v>1502</v>
      </c>
    </row>
    <row r="48" spans="2:77" ht="15" x14ac:dyDescent="0.2">
      <c r="B48" s="60" t="str">
        <f t="shared" si="4"/>
        <v>TMS</v>
      </c>
      <c r="C48" s="165" t="s">
        <v>814</v>
      </c>
      <c r="D48" s="126" t="s">
        <v>853</v>
      </c>
      <c r="E48" s="141" t="str">
        <f>IFERROR(INDEX('[1]PCD List'!$E$3:$O$41,MATCH(DPWW2!$D48,'[1]PCD List'!$D$3:$D$41,0),MATCH(DPWW2!$B48,'[1]PCD List'!$E$2:$O$2,0)),"")</f>
        <v>Y</v>
      </c>
      <c r="F48" s="170" t="s">
        <v>854</v>
      </c>
      <c r="G48" s="97" t="s">
        <v>836</v>
      </c>
      <c r="H48" s="171" t="s">
        <v>898</v>
      </c>
      <c r="I48" s="63">
        <v>3</v>
      </c>
      <c r="J48" s="168"/>
      <c r="L48" s="100"/>
      <c r="M48" s="706" cm="1">
        <f t="array" ref="M48">INDEX( [1]F_Inputs_WW_EXP!$Y$8:$AE$3125,MATCH(DPWW2!$B48&amp;DPWW2!$F48,[1]F_Inputs_WW_EXP!$A$8:$A$3125&amp;[1]F_Inputs_WW_EXP!$P$8:$P$3125,0),MATCH(DPWW2!M$7, [1]F_Inputs_WW_EXP!$Y$4:$AE$4,0)) * $Q48</f>
        <v>31.578303445365417</v>
      </c>
      <c r="N48" s="706" cm="1">
        <f t="array" ref="N48">INDEX( [1]F_Inputs_WW_EXP!$Y$8:$AE$3125,MATCH(DPWW2!$B48&amp;DPWW2!$F48,[1]F_Inputs_WW_EXP!$A$8:$A$3125&amp;[1]F_Inputs_WW_EXP!$P$8:$P$3125,0),MATCH(DPWW2!N$7, [1]F_Inputs_WW_EXP!$Y$4:$AE$4,0)) * $Q48</f>
        <v>61.570356599304958</v>
      </c>
      <c r="O48" s="706" cm="1">
        <f t="array" ref="O48">INDEX( [1]F_Inputs_WW_EXP!$Y$8:$AE$3125,MATCH(DPWW2!$B48&amp;DPWW2!$F48,[1]F_Inputs_WW_EXP!$A$8:$A$3125&amp;[1]F_Inputs_WW_EXP!$P$8:$P$3125,0),MATCH(DPWW2!O$7, [1]F_Inputs_WW_EXP!$Y$4:$AE$4,0)) * $Q48</f>
        <v>62.192155349282018</v>
      </c>
      <c r="P48" s="706" cm="1">
        <f t="array" ref="P48">INDEX( [1]F_Inputs_WW_EXP!$Y$8:$AE$3125,MATCH(DPWW2!$B48&amp;DPWW2!$F48,[1]F_Inputs_WW_EXP!$A$8:$A$3125&amp;[1]F_Inputs_WW_EXP!$P$8:$P$3125,0),MATCH(DPWW2!P$7, [1]F_Inputs_WW_EXP!$Y$4:$AE$4,0)) * $Q48</f>
        <v>62.882565623021335</v>
      </c>
      <c r="Q48" s="100">
        <v>68.993528016849638</v>
      </c>
      <c r="R48" s="100"/>
      <c r="S48" s="100"/>
      <c r="T48" s="100"/>
      <c r="U48" s="100"/>
      <c r="V48" s="100"/>
      <c r="W48" s="146">
        <f t="shared" si="5"/>
        <v>68.993528016849638</v>
      </c>
      <c r="X48" s="147">
        <f t="shared" si="0"/>
        <v>0</v>
      </c>
      <c r="Y48" s="42"/>
      <c r="Z48" s="715">
        <v>8.2774500000008631E-5</v>
      </c>
      <c r="AA48" s="715">
        <v>5.0852923164069557</v>
      </c>
      <c r="AB48" s="715">
        <v>16.165731472443316</v>
      </c>
      <c r="AC48" s="715">
        <v>29.046153100798115</v>
      </c>
      <c r="AD48" s="715">
        <v>48.560664245774689</v>
      </c>
      <c r="AE48" s="715">
        <v>60.410374755833644</v>
      </c>
      <c r="AF48" s="715">
        <v>73.044533134934795</v>
      </c>
      <c r="AG48" s="715">
        <v>73.044533134934795</v>
      </c>
      <c r="AH48" s="715">
        <v>73.044533134934795</v>
      </c>
      <c r="AI48" s="715">
        <v>73.044533134934795</v>
      </c>
      <c r="AJ48" s="716">
        <v>73.044533134934795</v>
      </c>
      <c r="AK48" s="67">
        <f t="shared" si="1"/>
        <v>60.410374755833644</v>
      </c>
      <c r="AL48" s="67">
        <f t="shared" si="2"/>
        <v>73.044533134934795</v>
      </c>
      <c r="AM48" s="42"/>
      <c r="AN48" s="53">
        <f t="shared" si="6"/>
        <v>0.87559480566177439</v>
      </c>
      <c r="AO48" s="53" t="str">
        <f t="shared" si="6"/>
        <v/>
      </c>
      <c r="AQ48" s="113" t="s">
        <v>1503</v>
      </c>
      <c r="AR48" s="112"/>
      <c r="AT48" s="132" t="s">
        <v>1504</v>
      </c>
      <c r="AV48" s="132" t="s">
        <v>1505</v>
      </c>
      <c r="AW48" s="132" t="s">
        <v>1505</v>
      </c>
      <c r="AX48" s="132" t="s">
        <v>1505</v>
      </c>
      <c r="AY48" s="132" t="s">
        <v>1505</v>
      </c>
      <c r="AZ48" s="132" t="s">
        <v>1505</v>
      </c>
      <c r="BA48" s="132" t="s">
        <v>1505</v>
      </c>
      <c r="BB48" s="132" t="s">
        <v>1505</v>
      </c>
      <c r="BC48" s="132" t="s">
        <v>1505</v>
      </c>
      <c r="BD48" s="132" t="s">
        <v>1505</v>
      </c>
      <c r="BE48" s="132" t="s">
        <v>1505</v>
      </c>
      <c r="BF48" s="132" t="s">
        <v>1505</v>
      </c>
      <c r="BG48" s="152" t="s">
        <v>1506</v>
      </c>
      <c r="BH48" s="151" t="s">
        <v>1506</v>
      </c>
      <c r="BI48"/>
      <c r="BJ48" s="85" t="s">
        <v>1507</v>
      </c>
      <c r="BK48" s="85" t="s">
        <v>1507</v>
      </c>
      <c r="BL48" s="85" t="s">
        <v>1507</v>
      </c>
      <c r="BM48" s="85" t="s">
        <v>1507</v>
      </c>
      <c r="BN48" s="85" t="s">
        <v>1507</v>
      </c>
      <c r="BO48" s="85" t="s">
        <v>1507</v>
      </c>
      <c r="BP48" s="85" t="s">
        <v>1507</v>
      </c>
      <c r="BQ48" s="85" t="s">
        <v>1507</v>
      </c>
      <c r="BR48" s="85" t="s">
        <v>1507</v>
      </c>
      <c r="BS48" s="85" t="s">
        <v>1507</v>
      </c>
      <c r="BT48" s="86" t="s">
        <v>1507</v>
      </c>
      <c r="BU48" s="79" t="s">
        <v>1508</v>
      </c>
      <c r="BV48" s="79" t="s">
        <v>1508</v>
      </c>
      <c r="BX48" s="54" t="s">
        <v>1509</v>
      </c>
      <c r="BY48" s="54" t="s">
        <v>1509</v>
      </c>
    </row>
    <row r="49" spans="2:78" ht="15" x14ac:dyDescent="0.2">
      <c r="B49" s="60" t="str">
        <f t="shared" si="4"/>
        <v>TMS</v>
      </c>
      <c r="C49" s="62" t="s">
        <v>797</v>
      </c>
      <c r="D49" s="24" t="s">
        <v>861</v>
      </c>
      <c r="E49" s="141" t="str">
        <f>IFERROR(INDEX('[1]PCD List'!$E$3:$O$41,MATCH(DPWW2!$D49,'[1]PCD List'!$D$3:$D$41,0),MATCH(DPWW2!$B49,'[1]PCD List'!$E$2:$O$2,0)),"")</f>
        <v>Y</v>
      </c>
      <c r="F49" s="126" t="s">
        <v>862</v>
      </c>
      <c r="G49" s="172" t="s">
        <v>471</v>
      </c>
      <c r="H49" s="173" t="s">
        <v>898</v>
      </c>
      <c r="I49" s="63">
        <v>3</v>
      </c>
      <c r="J49" s="168"/>
      <c r="L49" s="100"/>
      <c r="M49" s="706" cm="1">
        <f t="array" ref="M49">INDEX( [1]F_Inputs_WW_EXP!$Y$8:$AE$3125,MATCH(DPWW2!$B49&amp;DPWW2!$F49,[1]F_Inputs_WW_EXP!$A$8:$A$3125&amp;[1]F_Inputs_WW_EXP!$P$8:$P$3125,0),MATCH(DPWW2!M$7, [1]F_Inputs_WW_EXP!$Y$4:$AE$4,0)) * $Q49</f>
        <v>201.32387196584298</v>
      </c>
      <c r="N49" s="706" cm="1">
        <f t="array" ref="N49">INDEX( [1]F_Inputs_WW_EXP!$Y$8:$AE$3125,MATCH(DPWW2!$B49&amp;DPWW2!$F49,[1]F_Inputs_WW_EXP!$A$8:$A$3125&amp;[1]F_Inputs_WW_EXP!$P$8:$P$3125,0),MATCH(DPWW2!N$7, [1]F_Inputs_WW_EXP!$Y$4:$AE$4,0)) * $Q49</f>
        <v>402.64774393168597</v>
      </c>
      <c r="O49" s="706" cm="1">
        <f t="array" ref="O49">INDEX( [1]F_Inputs_WW_EXP!$Y$8:$AE$3125,MATCH(DPWW2!$B49&amp;DPWW2!$F49,[1]F_Inputs_WW_EXP!$A$8:$A$3125&amp;[1]F_Inputs_WW_EXP!$P$8:$P$3125,0),MATCH(DPWW2!O$7, [1]F_Inputs_WW_EXP!$Y$4:$AE$4,0)) * $Q49</f>
        <v>603.97161589752898</v>
      </c>
      <c r="P49" s="706" cm="1">
        <f t="array" ref="P49">INDEX( [1]F_Inputs_WW_EXP!$Y$8:$AE$3125,MATCH(DPWW2!$B49&amp;DPWW2!$F49,[1]F_Inputs_WW_EXP!$A$8:$A$3125&amp;[1]F_Inputs_WW_EXP!$P$8:$P$3125,0),MATCH(DPWW2!P$7, [1]F_Inputs_WW_EXP!$Y$4:$AE$4,0)) * $Q49</f>
        <v>805.29548786337193</v>
      </c>
      <c r="Q49" s="100">
        <v>1006.619359829215</v>
      </c>
      <c r="R49" s="100"/>
      <c r="S49" s="100"/>
      <c r="T49" s="100"/>
      <c r="U49" s="100"/>
      <c r="V49" s="100"/>
      <c r="W49" s="146">
        <f t="shared" si="5"/>
        <v>1006.619359829215</v>
      </c>
      <c r="X49" s="147">
        <f t="shared" si="0"/>
        <v>0</v>
      </c>
      <c r="Y49" s="42"/>
      <c r="Z49" s="715">
        <v>150.28208445515807</v>
      </c>
      <c r="AA49" s="715">
        <v>264.89641711732702</v>
      </c>
      <c r="AB49" s="715">
        <v>531.02521919509752</v>
      </c>
      <c r="AC49" s="715">
        <v>900.38070558667994</v>
      </c>
      <c r="AD49" s="715">
        <v>1178.4406872262148</v>
      </c>
      <c r="AE49" s="715">
        <v>1367.6883209339976</v>
      </c>
      <c r="AF49" s="715">
        <v>1523.7650964338568</v>
      </c>
      <c r="AG49" s="715">
        <v>1523.7650964338568</v>
      </c>
      <c r="AH49" s="715">
        <v>1523.7650964338568</v>
      </c>
      <c r="AI49" s="715">
        <v>1523.7650964338568</v>
      </c>
      <c r="AJ49" s="716">
        <v>1523.7650964338568</v>
      </c>
      <c r="AK49" s="67">
        <f t="shared" si="1"/>
        <v>1367.6883209339976</v>
      </c>
      <c r="AL49" s="67">
        <f t="shared" si="2"/>
        <v>1523.7650964338568</v>
      </c>
      <c r="AM49" s="42"/>
      <c r="AN49" s="53">
        <f t="shared" si="6"/>
        <v>1.3586946322650126</v>
      </c>
      <c r="AO49" s="53" t="str">
        <f t="shared" si="6"/>
        <v/>
      </c>
      <c r="AQ49" s="113" t="s">
        <v>1510</v>
      </c>
      <c r="AR49" s="112"/>
      <c r="AT49" s="132" t="s">
        <v>1511</v>
      </c>
      <c r="AV49" s="132" t="s">
        <v>1512</v>
      </c>
      <c r="AW49" s="132" t="s">
        <v>1512</v>
      </c>
      <c r="AX49" s="132" t="s">
        <v>1512</v>
      </c>
      <c r="AY49" s="132" t="s">
        <v>1512</v>
      </c>
      <c r="AZ49" s="132" t="s">
        <v>1512</v>
      </c>
      <c r="BA49" s="132" t="s">
        <v>1512</v>
      </c>
      <c r="BB49" s="132" t="s">
        <v>1512</v>
      </c>
      <c r="BC49" s="132" t="s">
        <v>1512</v>
      </c>
      <c r="BD49" s="132" t="s">
        <v>1512</v>
      </c>
      <c r="BE49" s="132" t="s">
        <v>1512</v>
      </c>
      <c r="BF49" s="132" t="s">
        <v>1512</v>
      </c>
      <c r="BG49" s="152" t="s">
        <v>1513</v>
      </c>
      <c r="BH49" s="151" t="s">
        <v>1513</v>
      </c>
      <c r="BI49"/>
      <c r="BJ49" s="85" t="s">
        <v>1514</v>
      </c>
      <c r="BK49" s="85" t="s">
        <v>1514</v>
      </c>
      <c r="BL49" s="85" t="s">
        <v>1514</v>
      </c>
      <c r="BM49" s="85" t="s">
        <v>1514</v>
      </c>
      <c r="BN49" s="85" t="s">
        <v>1514</v>
      </c>
      <c r="BO49" s="85" t="s">
        <v>1514</v>
      </c>
      <c r="BP49" s="85" t="s">
        <v>1514</v>
      </c>
      <c r="BQ49" s="85" t="s">
        <v>1514</v>
      </c>
      <c r="BR49" s="85" t="s">
        <v>1514</v>
      </c>
      <c r="BS49" s="85" t="s">
        <v>1514</v>
      </c>
      <c r="BT49" s="86" t="s">
        <v>1514</v>
      </c>
      <c r="BU49" s="79" t="s">
        <v>1515</v>
      </c>
      <c r="BV49" s="79" t="s">
        <v>1515</v>
      </c>
      <c r="BX49" s="54" t="s">
        <v>1516</v>
      </c>
      <c r="BY49" s="54" t="s">
        <v>1516</v>
      </c>
    </row>
    <row r="50" spans="2:78" ht="15" x14ac:dyDescent="0.2">
      <c r="B50" s="60" t="str">
        <f t="shared" si="4"/>
        <v>TMS</v>
      </c>
      <c r="C50" s="165" t="s">
        <v>375</v>
      </c>
      <c r="D50" s="60" t="s">
        <v>376</v>
      </c>
      <c r="E50" s="141">
        <f>IFERROR(INDEX('[1]PCD List'!$E$3:$O$41,MATCH(DPWW2!$D50,'[1]PCD List'!$D$3:$D$41,0),MATCH(DPWW2!$B50,'[1]PCD List'!$E$2:$O$2,0)),"")</f>
        <v>0</v>
      </c>
      <c r="F50" s="126" t="s">
        <v>377</v>
      </c>
      <c r="G50" s="174" t="s">
        <v>1517</v>
      </c>
      <c r="H50" s="97" t="s">
        <v>898</v>
      </c>
      <c r="I50" s="63">
        <v>3</v>
      </c>
      <c r="J50" s="168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46">
        <f t="shared" si="5"/>
        <v>0</v>
      </c>
      <c r="X50" s="147">
        <f t="shared" si="0"/>
        <v>0</v>
      </c>
      <c r="Y50" s="42"/>
      <c r="Z50" s="715">
        <v>0</v>
      </c>
      <c r="AA50" s="715">
        <v>0</v>
      </c>
      <c r="AB50" s="715">
        <v>0</v>
      </c>
      <c r="AC50" s="715">
        <v>0</v>
      </c>
      <c r="AD50" s="715">
        <v>0</v>
      </c>
      <c r="AE50" s="715">
        <v>0</v>
      </c>
      <c r="AF50" s="715">
        <v>0</v>
      </c>
      <c r="AG50" s="715">
        <v>0</v>
      </c>
      <c r="AH50" s="715">
        <v>0</v>
      </c>
      <c r="AI50" s="715">
        <v>0</v>
      </c>
      <c r="AJ50" s="716">
        <v>0</v>
      </c>
      <c r="AK50" s="67">
        <f t="shared" si="1"/>
        <v>0</v>
      </c>
      <c r="AL50" s="67">
        <f t="shared" si="2"/>
        <v>0</v>
      </c>
      <c r="AM50" s="42"/>
      <c r="AN50" s="53" t="str">
        <f t="shared" si="6"/>
        <v/>
      </c>
      <c r="AO50" s="53" t="str">
        <f t="shared" si="6"/>
        <v/>
      </c>
      <c r="AQ50" s="113" t="s">
        <v>1518</v>
      </c>
      <c r="AR50" s="112"/>
      <c r="AT50" s="132" t="s">
        <v>1519</v>
      </c>
      <c r="AV50" s="132" t="s">
        <v>1520</v>
      </c>
      <c r="AW50" s="132" t="s">
        <v>1520</v>
      </c>
      <c r="AX50" s="132" t="s">
        <v>1520</v>
      </c>
      <c r="AY50" s="132" t="s">
        <v>1520</v>
      </c>
      <c r="AZ50" s="132" t="s">
        <v>1520</v>
      </c>
      <c r="BA50" s="132" t="s">
        <v>1520</v>
      </c>
      <c r="BB50" s="132" t="s">
        <v>1520</v>
      </c>
      <c r="BC50" s="132" t="s">
        <v>1520</v>
      </c>
      <c r="BD50" s="132" t="s">
        <v>1520</v>
      </c>
      <c r="BE50" s="132" t="s">
        <v>1520</v>
      </c>
      <c r="BF50" s="132" t="s">
        <v>1520</v>
      </c>
      <c r="BG50" s="152" t="s">
        <v>1521</v>
      </c>
      <c r="BH50" s="151" t="s">
        <v>1521</v>
      </c>
      <c r="BI50"/>
      <c r="BJ50" s="85" t="s">
        <v>1522</v>
      </c>
      <c r="BK50" s="85" t="s">
        <v>1522</v>
      </c>
      <c r="BL50" s="85" t="s">
        <v>1522</v>
      </c>
      <c r="BM50" s="85" t="s">
        <v>1522</v>
      </c>
      <c r="BN50" s="85" t="s">
        <v>1522</v>
      </c>
      <c r="BO50" s="85" t="s">
        <v>1522</v>
      </c>
      <c r="BP50" s="85" t="s">
        <v>1522</v>
      </c>
      <c r="BQ50" s="85" t="s">
        <v>1522</v>
      </c>
      <c r="BR50" s="85" t="s">
        <v>1522</v>
      </c>
      <c r="BS50" s="85" t="s">
        <v>1522</v>
      </c>
      <c r="BT50" s="86" t="s">
        <v>1522</v>
      </c>
      <c r="BU50" s="79" t="s">
        <v>1523</v>
      </c>
      <c r="BV50" s="79" t="s">
        <v>1523</v>
      </c>
      <c r="BX50" s="54" t="s">
        <v>1524</v>
      </c>
      <c r="BY50" s="54" t="s">
        <v>1524</v>
      </c>
    </row>
    <row r="51" spans="2:78" ht="15" x14ac:dyDescent="0.2">
      <c r="B51" s="60"/>
      <c r="C51" s="175"/>
      <c r="D51" s="176"/>
      <c r="E51" s="141"/>
      <c r="F51" s="126"/>
      <c r="G51" s="126"/>
      <c r="H51" s="177"/>
      <c r="I51" s="63"/>
      <c r="J51" s="168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734">
        <f t="shared" si="5"/>
        <v>0</v>
      </c>
      <c r="X51" s="702">
        <f t="shared" si="0"/>
        <v>0</v>
      </c>
      <c r="Y51" s="42"/>
      <c r="Z51" s="82">
        <v>0</v>
      </c>
      <c r="AA51" s="82">
        <v>0</v>
      </c>
      <c r="AB51" s="82">
        <v>0</v>
      </c>
      <c r="AC51" s="82">
        <v>0</v>
      </c>
      <c r="AD51" s="82">
        <v>0</v>
      </c>
      <c r="AE51" s="82">
        <v>0</v>
      </c>
      <c r="AF51" s="82">
        <v>0</v>
      </c>
      <c r="AG51" s="82">
        <v>0</v>
      </c>
      <c r="AH51" s="82">
        <v>0</v>
      </c>
      <c r="AI51" s="82">
        <v>0</v>
      </c>
      <c r="AJ51" s="83">
        <v>0</v>
      </c>
      <c r="AK51" s="71">
        <f t="shared" si="1"/>
        <v>0</v>
      </c>
      <c r="AL51" s="71">
        <f t="shared" si="2"/>
        <v>0</v>
      </c>
      <c r="AM51" s="42"/>
      <c r="AN51" s="53" t="str">
        <f t="shared" si="6"/>
        <v/>
      </c>
      <c r="AO51" s="53" t="str">
        <f t="shared" si="6"/>
        <v/>
      </c>
      <c r="AQ51" s="113"/>
      <c r="AR51" s="112"/>
      <c r="AT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52"/>
      <c r="BH51" s="151"/>
      <c r="BI51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6"/>
      <c r="BU51" s="79"/>
      <c r="BV51" s="79"/>
      <c r="BX51" s="54"/>
      <c r="BY51" s="54"/>
    </row>
    <row r="52" spans="2:78" s="182" customFormat="1" ht="15.75" x14ac:dyDescent="0.25">
      <c r="B52" s="60">
        <f>B51</f>
        <v>0</v>
      </c>
      <c r="C52" s="178"/>
      <c r="D52" s="179"/>
      <c r="E52" s="180" t="str">
        <f>IFERROR(INDEX('[1]PCD List'!$E$3:$O$41,MATCH(DPWW2!$D52,'[1]PCD List'!$D$3:$D$41,0),MATCH(DPWW2!$B52,'[1]PCD List'!$E$2:$O$2,0)),"")</f>
        <v/>
      </c>
      <c r="F52" s="126" t="s">
        <v>1525</v>
      </c>
      <c r="G52" s="126" t="s">
        <v>1525</v>
      </c>
      <c r="H52" s="181" t="s">
        <v>898</v>
      </c>
      <c r="I52" s="63">
        <v>3</v>
      </c>
      <c r="J52" s="168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46">
        <f t="shared" si="5"/>
        <v>0</v>
      </c>
      <c r="X52" s="147">
        <f t="shared" si="0"/>
        <v>0</v>
      </c>
      <c r="Y52" s="42"/>
      <c r="Z52" s="730">
        <v>186.90227099120318</v>
      </c>
      <c r="AA52" s="730">
        <v>430.10416429977113</v>
      </c>
      <c r="AB52" s="730">
        <v>743.23647968507112</v>
      </c>
      <c r="AC52" s="730">
        <v>1186.3178662153819</v>
      </c>
      <c r="AD52" s="730">
        <v>1636.5019651114626</v>
      </c>
      <c r="AE52" s="730">
        <v>2104.7579457180796</v>
      </c>
      <c r="AF52" s="730">
        <v>2551.5867774957796</v>
      </c>
      <c r="AG52" s="730">
        <v>2759.3644761895798</v>
      </c>
      <c r="AH52" s="730">
        <v>2855.26627630958</v>
      </c>
      <c r="AI52" s="730">
        <v>2926.0995073895801</v>
      </c>
      <c r="AJ52" s="731">
        <v>2932.58014931958</v>
      </c>
      <c r="AK52" s="67">
        <f t="shared" si="1"/>
        <v>2104.7579457180796</v>
      </c>
      <c r="AL52" s="67">
        <f t="shared" si="2"/>
        <v>2932.58014931958</v>
      </c>
      <c r="AM52" s="183"/>
      <c r="AN52" s="53" t="str">
        <f t="shared" si="6"/>
        <v/>
      </c>
      <c r="AO52" s="53" t="str">
        <f t="shared" si="6"/>
        <v/>
      </c>
      <c r="AQ52" s="184" t="s">
        <v>1526</v>
      </c>
      <c r="AR52" s="112"/>
      <c r="AT52" s="132" t="s">
        <v>1527</v>
      </c>
      <c r="AV52" s="132" t="s">
        <v>1528</v>
      </c>
      <c r="AW52" s="132" t="s">
        <v>1528</v>
      </c>
      <c r="AX52" s="132" t="s">
        <v>1528</v>
      </c>
      <c r="AY52" s="132" t="s">
        <v>1528</v>
      </c>
      <c r="AZ52" s="132" t="s">
        <v>1528</v>
      </c>
      <c r="BA52" s="132" t="s">
        <v>1528</v>
      </c>
      <c r="BB52" s="132" t="s">
        <v>1528</v>
      </c>
      <c r="BC52" s="132" t="s">
        <v>1528</v>
      </c>
      <c r="BD52" s="132" t="s">
        <v>1528</v>
      </c>
      <c r="BE52" s="132" t="s">
        <v>1528</v>
      </c>
      <c r="BF52" s="132" t="s">
        <v>1528</v>
      </c>
      <c r="BG52" s="152" t="s">
        <v>1529</v>
      </c>
      <c r="BH52" s="151" t="s">
        <v>1529</v>
      </c>
      <c r="BJ52" s="77" t="s">
        <v>1530</v>
      </c>
      <c r="BK52" s="77" t="s">
        <v>1530</v>
      </c>
      <c r="BL52" s="77" t="s">
        <v>1530</v>
      </c>
      <c r="BM52" s="77" t="s">
        <v>1530</v>
      </c>
      <c r="BN52" s="77" t="s">
        <v>1530</v>
      </c>
      <c r="BO52" s="77" t="s">
        <v>1530</v>
      </c>
      <c r="BP52" s="77" t="s">
        <v>1530</v>
      </c>
      <c r="BQ52" s="77" t="s">
        <v>1530</v>
      </c>
      <c r="BR52" s="77" t="s">
        <v>1530</v>
      </c>
      <c r="BS52" s="77" t="s">
        <v>1530</v>
      </c>
      <c r="BT52" s="78" t="s">
        <v>1530</v>
      </c>
      <c r="BU52" s="79" t="s">
        <v>1531</v>
      </c>
      <c r="BV52" s="79" t="s">
        <v>1531</v>
      </c>
      <c r="BX52" s="54" t="s">
        <v>1532</v>
      </c>
      <c r="BY52" s="54" t="s">
        <v>1532</v>
      </c>
    </row>
    <row r="53" spans="2:78" s="182" customFormat="1" ht="15.75" x14ac:dyDescent="0.25">
      <c r="B53" s="60">
        <f t="shared" si="4"/>
        <v>0</v>
      </c>
      <c r="C53" s="178"/>
      <c r="D53" s="179"/>
      <c r="E53" s="180" t="str">
        <f>IFERROR(INDEX('[1]PCD List'!$E$3:$O$41,MATCH(DPWW2!$D53,'[1]PCD List'!$D$3:$D$41,0),MATCH(DPWW2!$B53,'[1]PCD List'!$E$2:$O$2,0)),"")</f>
        <v/>
      </c>
      <c r="F53" s="174" t="s">
        <v>1533</v>
      </c>
      <c r="G53" s="174" t="s">
        <v>1533</v>
      </c>
      <c r="H53" s="181" t="s">
        <v>898</v>
      </c>
      <c r="I53" s="63">
        <v>3</v>
      </c>
      <c r="J53" s="168"/>
      <c r="L53" s="67"/>
      <c r="M53" s="67">
        <f t="shared" ref="M53:V53" si="7">SUM(M8:M52)</f>
        <v>326.02493205312192</v>
      </c>
      <c r="N53" s="67">
        <f t="shared" si="7"/>
        <v>659.24582551301899</v>
      </c>
      <c r="O53" s="67">
        <f t="shared" si="7"/>
        <v>1202.9312179369713</v>
      </c>
      <c r="P53" s="67">
        <f t="shared" si="7"/>
        <v>2150.3343992511254</v>
      </c>
      <c r="Q53" s="67">
        <f t="shared" si="7"/>
        <v>3712.2022804144544</v>
      </c>
      <c r="R53" s="67">
        <f t="shared" si="7"/>
        <v>0</v>
      </c>
      <c r="S53" s="67">
        <f t="shared" si="7"/>
        <v>0</v>
      </c>
      <c r="T53" s="67">
        <f t="shared" si="7"/>
        <v>0</v>
      </c>
      <c r="U53" s="67">
        <f t="shared" si="7"/>
        <v>0</v>
      </c>
      <c r="V53" s="67">
        <f t="shared" si="7"/>
        <v>0</v>
      </c>
      <c r="W53" s="67">
        <f xml:space="preserve"> Q53</f>
        <v>3712.2022804144544</v>
      </c>
      <c r="X53" s="185">
        <f t="shared" si="0"/>
        <v>0</v>
      </c>
      <c r="Y53" s="42"/>
      <c r="Z53" s="732">
        <f t="shared" ref="Z53:AJ53" si="8">SUM(Z8:Z52)</f>
        <v>347.13304245226817</v>
      </c>
      <c r="AA53" s="732">
        <f t="shared" si="8"/>
        <v>804.15403509140833</v>
      </c>
      <c r="AB53" s="732">
        <f t="shared" si="8"/>
        <v>1619.7321748369129</v>
      </c>
      <c r="AC53" s="732">
        <f t="shared" si="8"/>
        <v>2774.7613141216243</v>
      </c>
      <c r="AD53" s="732">
        <f t="shared" si="8"/>
        <v>4095.4271421083322</v>
      </c>
      <c r="AE53" s="732">
        <f t="shared" si="8"/>
        <v>5369.6428390210676</v>
      </c>
      <c r="AF53" s="732">
        <f t="shared" si="8"/>
        <v>6829.5240327944557</v>
      </c>
      <c r="AG53" s="732">
        <f t="shared" si="8"/>
        <v>7249.0794244080553</v>
      </c>
      <c r="AH53" s="732">
        <f t="shared" si="8"/>
        <v>7479.0512384286558</v>
      </c>
      <c r="AI53" s="732">
        <f t="shared" si="8"/>
        <v>7600.602379908657</v>
      </c>
      <c r="AJ53" s="732">
        <f t="shared" si="8"/>
        <v>7633.9994384286565</v>
      </c>
      <c r="AK53" s="67">
        <f t="shared" si="1"/>
        <v>5369.6428390210676</v>
      </c>
      <c r="AL53" s="67">
        <f t="shared" si="2"/>
        <v>7633.9994384286565</v>
      </c>
      <c r="AM53" s="183"/>
      <c r="AN53" s="53">
        <f t="shared" si="6"/>
        <v>1.4464844406112389</v>
      </c>
      <c r="AO53" s="53" t="str">
        <f t="shared" si="6"/>
        <v/>
      </c>
      <c r="AQ53" s="184" t="s">
        <v>1534</v>
      </c>
      <c r="AR53" s="112"/>
      <c r="AT53" s="132" t="s">
        <v>1535</v>
      </c>
      <c r="AV53" s="152" t="s">
        <v>1536</v>
      </c>
      <c r="AW53" s="152" t="s">
        <v>1536</v>
      </c>
      <c r="AX53" s="152" t="s">
        <v>1536</v>
      </c>
      <c r="AY53" s="152" t="s">
        <v>1536</v>
      </c>
      <c r="AZ53" s="152" t="s">
        <v>1536</v>
      </c>
      <c r="BA53" s="152" t="s">
        <v>1536</v>
      </c>
      <c r="BB53" s="152" t="s">
        <v>1536</v>
      </c>
      <c r="BC53" s="152" t="s">
        <v>1536</v>
      </c>
      <c r="BD53" s="152" t="s">
        <v>1536</v>
      </c>
      <c r="BE53" s="152" t="s">
        <v>1536</v>
      </c>
      <c r="BF53" s="152" t="s">
        <v>1536</v>
      </c>
      <c r="BG53" s="152" t="s">
        <v>1537</v>
      </c>
      <c r="BH53" s="151" t="s">
        <v>1537</v>
      </c>
      <c r="BJ53" s="152" t="s">
        <v>1538</v>
      </c>
      <c r="BK53" s="152" t="s">
        <v>1538</v>
      </c>
      <c r="BL53" s="152" t="s">
        <v>1538</v>
      </c>
      <c r="BM53" s="152" t="s">
        <v>1538</v>
      </c>
      <c r="BN53" s="152" t="s">
        <v>1538</v>
      </c>
      <c r="BO53" s="152" t="s">
        <v>1538</v>
      </c>
      <c r="BP53" s="152" t="s">
        <v>1538</v>
      </c>
      <c r="BQ53" s="152" t="s">
        <v>1538</v>
      </c>
      <c r="BR53" s="152" t="s">
        <v>1538</v>
      </c>
      <c r="BS53" s="152" t="s">
        <v>1538</v>
      </c>
      <c r="BT53" s="152" t="s">
        <v>1538</v>
      </c>
      <c r="BU53" s="79" t="s">
        <v>1539</v>
      </c>
      <c r="BV53" s="79" t="s">
        <v>1539</v>
      </c>
      <c r="BX53" s="54" t="s">
        <v>1540</v>
      </c>
      <c r="BY53" s="54" t="s">
        <v>1540</v>
      </c>
    </row>
    <row r="54" spans="2:78" x14ac:dyDescent="0.2">
      <c r="AR54" s="6" t="s">
        <v>393</v>
      </c>
      <c r="BZ54" s="6" t="s">
        <v>394</v>
      </c>
    </row>
  </sheetData>
  <sheetProtection selectLockedCells="1"/>
  <mergeCells count="36">
    <mergeCell ref="C29:C34"/>
    <mergeCell ref="C35:C42"/>
    <mergeCell ref="BK6:BO6"/>
    <mergeCell ref="BP6:BT6"/>
    <mergeCell ref="C8:C15"/>
    <mergeCell ref="C16:C17"/>
    <mergeCell ref="C18:C25"/>
    <mergeCell ref="C26:C28"/>
    <mergeCell ref="H5:H7"/>
    <mergeCell ref="I5:I7"/>
    <mergeCell ref="J5:J7"/>
    <mergeCell ref="L5:V5"/>
    <mergeCell ref="W5:W7"/>
    <mergeCell ref="X5:X7"/>
    <mergeCell ref="G5:G7"/>
    <mergeCell ref="BJ5:BT5"/>
    <mergeCell ref="BX5:BY5"/>
    <mergeCell ref="M6:Q6"/>
    <mergeCell ref="R6:V6"/>
    <mergeCell ref="AA6:AE6"/>
    <mergeCell ref="AF6:AJ6"/>
    <mergeCell ref="AN6:AN7"/>
    <mergeCell ref="AO6:AO7"/>
    <mergeCell ref="AW6:BA6"/>
    <mergeCell ref="BB6:BF6"/>
    <mergeCell ref="Z5:AJ5"/>
    <mergeCell ref="AK5:AK7"/>
    <mergeCell ref="AL5:AL7"/>
    <mergeCell ref="AN5:AO5"/>
    <mergeCell ref="AQ5:AQ7"/>
    <mergeCell ref="AV5:BF5"/>
    <mergeCell ref="B5:B7"/>
    <mergeCell ref="C5:C7"/>
    <mergeCell ref="D5:D7"/>
    <mergeCell ref="E5:E7"/>
    <mergeCell ref="F5:F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B0B9E-BA49-4EA9-AF34-7CBD65175D02}">
  <dimension ref="A1:EA151"/>
  <sheetViews>
    <sheetView zoomScale="55" zoomScaleNormal="55" workbookViewId="0"/>
  </sheetViews>
  <sheetFormatPr defaultRowHeight="14.25" x14ac:dyDescent="0.2"/>
  <cols>
    <col min="2" max="2" width="18" customWidth="1"/>
    <col min="3" max="3" width="44.875" customWidth="1"/>
    <col min="4" max="5" width="19.125" customWidth="1"/>
    <col min="6" max="6" width="51.875" customWidth="1"/>
    <col min="7" max="7" width="42.375" customWidth="1"/>
    <col min="8" max="8" width="14.375" customWidth="1"/>
    <col min="9" max="9" width="10.25" customWidth="1"/>
    <col min="10" max="10" width="2.875" customWidth="1"/>
    <col min="11" max="11" width="14.75" customWidth="1"/>
    <col min="12" max="12" width="2.75" customWidth="1"/>
    <col min="13" max="52" width="9.625" customWidth="1"/>
    <col min="53" max="53" width="13.75" customWidth="1"/>
    <col min="54" max="54" width="9.625" customWidth="1"/>
    <col min="55" max="55" width="14.5" customWidth="1"/>
    <col min="56" max="66" width="13" customWidth="1"/>
    <col min="67" max="72" width="5.75" customWidth="1"/>
    <col min="73" max="73" width="17.5" customWidth="1"/>
    <col min="74" max="75" width="4.75" customWidth="1"/>
    <col min="76" max="76" width="9.625" customWidth="1"/>
    <col min="77" max="77" width="5" customWidth="1"/>
    <col min="78" max="128" width="12.5" customWidth="1"/>
    <col min="129" max="129" width="31.25" bestFit="1" customWidth="1"/>
    <col min="130" max="130" width="27.625" bestFit="1" customWidth="1"/>
    <col min="131" max="131" width="12.5" customWidth="1"/>
  </cols>
  <sheetData>
    <row r="1" spans="1:131" ht="26.65" customHeight="1" x14ac:dyDescent="0.25">
      <c r="A1" s="1" t="str" cm="1">
        <f t="array" aca="1" ref="A1" ca="1" xml:space="preserve"> RIGHT(CELL("filename", A1), LEN(CELL("filename", A1)) - SEARCH("]", CELL("filename", A1)))</f>
        <v>DPW3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131" ht="26.6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DP2" t="s">
        <v>1541</v>
      </c>
      <c r="DQ2" t="s">
        <v>1542</v>
      </c>
      <c r="DR2" t="s">
        <v>1543</v>
      </c>
      <c r="DS2" t="s">
        <v>1544</v>
      </c>
      <c r="DT2" t="s">
        <v>1545</v>
      </c>
      <c r="DU2" t="s">
        <v>1546</v>
      </c>
      <c r="DV2" t="s">
        <v>1547</v>
      </c>
      <c r="DW2" t="s">
        <v>1548</v>
      </c>
      <c r="DX2" t="s">
        <v>1549</v>
      </c>
      <c r="DY2" t="s">
        <v>1550</v>
      </c>
      <c r="DZ2" t="s">
        <v>1551</v>
      </c>
      <c r="EA2" t="s">
        <v>1552</v>
      </c>
    </row>
    <row r="3" spans="1:131" ht="26.65" customHeight="1" x14ac:dyDescent="0.3">
      <c r="A3" s="4" t="s">
        <v>1553</v>
      </c>
      <c r="B3" s="4"/>
      <c r="C3" s="4"/>
      <c r="D3" s="4"/>
      <c r="E3" s="4"/>
      <c r="F3" s="4"/>
      <c r="G3" s="4"/>
      <c r="H3" s="4"/>
      <c r="I3" s="4"/>
      <c r="J3" s="5"/>
      <c r="K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</row>
    <row r="4" spans="1:131" ht="13.9" customHeight="1" thickBot="1" x14ac:dyDescent="0.25">
      <c r="M4" s="820"/>
      <c r="N4" s="820"/>
      <c r="O4" s="820"/>
      <c r="P4" s="820"/>
      <c r="Q4" s="820"/>
      <c r="R4" s="820"/>
      <c r="S4" s="820"/>
      <c r="T4" s="820"/>
      <c r="U4" s="820"/>
      <c r="V4" s="341"/>
      <c r="W4" s="341"/>
      <c r="X4" s="341"/>
      <c r="Y4" s="341"/>
      <c r="Z4" s="341"/>
      <c r="AA4" s="341"/>
      <c r="AB4" s="341"/>
      <c r="AC4" s="341"/>
      <c r="AD4" s="341"/>
      <c r="AE4" s="341"/>
      <c r="AF4" s="341"/>
      <c r="BB4" s="341"/>
    </row>
    <row r="5" spans="1:131" ht="82.5" customHeight="1" thickTop="1" thickBot="1" x14ac:dyDescent="0.3">
      <c r="B5" s="788" t="s">
        <v>3</v>
      </c>
      <c r="C5" s="785" t="s">
        <v>4</v>
      </c>
      <c r="D5" s="785" t="s">
        <v>5</v>
      </c>
      <c r="E5" s="785" t="s">
        <v>397</v>
      </c>
      <c r="F5" s="785" t="s">
        <v>398</v>
      </c>
      <c r="G5" s="821" t="s">
        <v>8</v>
      </c>
      <c r="H5" s="788" t="s">
        <v>9</v>
      </c>
      <c r="I5" s="792" t="s">
        <v>10</v>
      </c>
      <c r="J5" s="8"/>
      <c r="K5" s="758" t="s">
        <v>1554</v>
      </c>
      <c r="M5" s="827"/>
      <c r="N5" s="827"/>
      <c r="O5" s="827"/>
      <c r="P5" s="827"/>
      <c r="Q5" s="827"/>
      <c r="R5" s="827"/>
      <c r="S5" s="827"/>
      <c r="T5" s="827"/>
      <c r="U5" s="827"/>
      <c r="V5" s="827"/>
      <c r="W5" s="827"/>
      <c r="X5" s="827"/>
      <c r="Y5" s="827"/>
      <c r="Z5" s="827"/>
      <c r="AA5" s="827"/>
      <c r="AB5" s="827"/>
      <c r="AC5" s="827"/>
      <c r="AD5" s="827"/>
      <c r="AE5" s="827"/>
      <c r="AF5" s="827"/>
      <c r="AG5" s="827"/>
      <c r="AH5" s="827"/>
      <c r="AI5" s="827"/>
      <c r="AJ5" s="827"/>
      <c r="AK5" s="827"/>
      <c r="AL5" s="827"/>
      <c r="AM5" s="827"/>
      <c r="AN5" s="827"/>
      <c r="AO5" s="827"/>
      <c r="AP5" s="827"/>
      <c r="AQ5" s="827"/>
      <c r="AR5" s="827"/>
      <c r="AS5" s="827"/>
      <c r="AT5" s="827"/>
      <c r="AU5" s="827"/>
      <c r="AV5" s="827"/>
      <c r="AW5" s="827"/>
      <c r="AX5" s="827"/>
      <c r="AY5" s="827"/>
      <c r="AZ5" s="827"/>
      <c r="BA5" s="827"/>
      <c r="BB5" s="8"/>
      <c r="BC5" s="824" t="s">
        <v>1555</v>
      </c>
      <c r="BD5" s="828" t="s">
        <v>1556</v>
      </c>
      <c r="BE5" s="828"/>
      <c r="BF5" s="828"/>
      <c r="BG5" s="828"/>
      <c r="BH5" s="828"/>
      <c r="BI5" s="828"/>
      <c r="BJ5" s="828"/>
      <c r="BK5" s="828"/>
      <c r="BL5" s="828"/>
      <c r="BM5" s="828"/>
      <c r="BN5" s="828"/>
      <c r="BO5" s="8"/>
      <c r="BP5" s="8"/>
      <c r="BQ5" s="8"/>
      <c r="BR5" s="8"/>
      <c r="BS5" s="8"/>
      <c r="BT5" s="8"/>
      <c r="BU5" s="758" t="s">
        <v>18</v>
      </c>
      <c r="BX5" s="589" t="s">
        <v>1557</v>
      </c>
      <c r="BZ5" s="761" t="s">
        <v>1558</v>
      </c>
      <c r="CA5" s="761"/>
      <c r="CB5" s="761"/>
      <c r="CC5" s="761"/>
      <c r="CD5" s="761"/>
      <c r="CE5" s="761"/>
      <c r="CF5" s="761"/>
      <c r="CG5" s="761"/>
      <c r="CH5" s="761"/>
      <c r="CI5" s="761"/>
      <c r="CJ5" s="761"/>
      <c r="CK5" s="761"/>
      <c r="CL5" s="761"/>
      <c r="CM5" s="761"/>
      <c r="CN5" s="761"/>
      <c r="CO5" s="761"/>
      <c r="CP5" s="761"/>
      <c r="CQ5" s="761"/>
      <c r="CR5" s="761"/>
      <c r="CS5" s="761"/>
      <c r="CT5" s="761"/>
      <c r="CU5" s="761"/>
      <c r="CV5" s="761"/>
      <c r="CW5" s="761"/>
      <c r="CX5" s="761"/>
      <c r="CY5" s="761"/>
      <c r="CZ5" s="761"/>
      <c r="DA5" s="761"/>
      <c r="DB5" s="761"/>
      <c r="DC5" s="761"/>
      <c r="DD5" s="761"/>
      <c r="DE5" s="761"/>
      <c r="DF5" s="761"/>
      <c r="DG5" s="761"/>
      <c r="DH5" s="761"/>
      <c r="DI5" s="761"/>
      <c r="DJ5" s="761"/>
      <c r="DK5" s="761"/>
      <c r="DL5" s="761"/>
      <c r="DM5" s="761"/>
      <c r="DN5" s="761"/>
      <c r="DO5" s="590"/>
      <c r="DP5" s="472" t="s">
        <v>1559</v>
      </c>
      <c r="DQ5" s="822" t="s">
        <v>1556</v>
      </c>
      <c r="DR5" s="822"/>
      <c r="DS5" s="822"/>
      <c r="DT5" s="822"/>
      <c r="DU5" s="822"/>
      <c r="DV5" s="822"/>
      <c r="DW5" s="822"/>
      <c r="DX5" s="822"/>
      <c r="DY5" s="822"/>
      <c r="DZ5" s="823"/>
      <c r="EA5" s="823"/>
    </row>
    <row r="6" spans="1:131" ht="26.45" customHeight="1" thickBot="1" x14ac:dyDescent="0.3">
      <c r="B6" s="788"/>
      <c r="C6" s="785"/>
      <c r="D6" s="785"/>
      <c r="E6" s="785"/>
      <c r="F6" s="785"/>
      <c r="G6" s="821"/>
      <c r="H6" s="788"/>
      <c r="I6" s="792"/>
      <c r="J6" s="8"/>
      <c r="K6" s="758"/>
      <c r="M6" s="591" t="s">
        <v>1560</v>
      </c>
      <c r="N6" s="824" t="s">
        <v>25</v>
      </c>
      <c r="O6" s="824"/>
      <c r="P6" s="824"/>
      <c r="Q6" s="824"/>
      <c r="R6" s="824"/>
      <c r="S6" s="824"/>
      <c r="T6" s="824"/>
      <c r="U6" s="824"/>
      <c r="V6" s="824"/>
      <c r="W6" s="824"/>
      <c r="X6" s="824"/>
      <c r="Y6" s="824"/>
      <c r="Z6" s="824"/>
      <c r="AA6" s="824"/>
      <c r="AB6" s="824"/>
      <c r="AC6" s="824"/>
      <c r="AD6" s="824"/>
      <c r="AE6" s="824"/>
      <c r="AF6" s="824"/>
      <c r="AG6" s="824"/>
      <c r="AH6" s="824" t="s">
        <v>26</v>
      </c>
      <c r="AI6" s="824"/>
      <c r="AJ6" s="824"/>
      <c r="AK6" s="824"/>
      <c r="AL6" s="824"/>
      <c r="AM6" s="824"/>
      <c r="AN6" s="824"/>
      <c r="AO6" s="824"/>
      <c r="AP6" s="824"/>
      <c r="AQ6" s="824"/>
      <c r="AR6" s="824"/>
      <c r="AS6" s="824"/>
      <c r="AT6" s="824"/>
      <c r="AU6" s="824"/>
      <c r="AV6" s="824"/>
      <c r="AW6" s="824"/>
      <c r="AX6" s="824"/>
      <c r="AY6" s="824"/>
      <c r="AZ6" s="824"/>
      <c r="BA6" s="824"/>
      <c r="BB6" s="8"/>
      <c r="BC6" s="824"/>
      <c r="BD6" s="825" t="s">
        <v>1561</v>
      </c>
      <c r="BE6" s="825" t="s">
        <v>1562</v>
      </c>
      <c r="BF6" s="825" t="s">
        <v>1563</v>
      </c>
      <c r="BG6" s="825" t="s">
        <v>1564</v>
      </c>
      <c r="BH6" s="825" t="s">
        <v>1565</v>
      </c>
      <c r="BI6" s="825" t="s">
        <v>1566</v>
      </c>
      <c r="BJ6" s="825" t="s">
        <v>1567</v>
      </c>
      <c r="BK6" s="825" t="s">
        <v>1568</v>
      </c>
      <c r="BL6" s="825" t="s">
        <v>1569</v>
      </c>
      <c r="BM6" s="825" t="s">
        <v>1570</v>
      </c>
      <c r="BN6" s="825" t="s">
        <v>1571</v>
      </c>
      <c r="BO6" s="8"/>
      <c r="BP6" s="8"/>
      <c r="BQ6" s="8"/>
      <c r="BR6" s="8"/>
      <c r="BS6" s="8"/>
      <c r="BT6" s="8"/>
      <c r="BU6" s="758"/>
      <c r="BX6" s="592"/>
      <c r="BZ6" s="593" t="s">
        <v>1560</v>
      </c>
      <c r="CA6" s="746" t="s">
        <v>25</v>
      </c>
      <c r="CB6" s="746"/>
      <c r="CC6" s="746"/>
      <c r="CD6" s="746"/>
      <c r="CE6" s="746"/>
      <c r="CF6" s="746"/>
      <c r="CG6" s="746"/>
      <c r="CH6" s="746"/>
      <c r="CI6" s="746"/>
      <c r="CJ6" s="746"/>
      <c r="CK6" s="746"/>
      <c r="CL6" s="746"/>
      <c r="CM6" s="746"/>
      <c r="CN6" s="746"/>
      <c r="CO6" s="746"/>
      <c r="CP6" s="746"/>
      <c r="CQ6" s="746"/>
      <c r="CR6" s="746"/>
      <c r="CS6" s="12"/>
      <c r="CT6" s="12"/>
      <c r="CU6" s="777" t="s">
        <v>26</v>
      </c>
      <c r="CV6" s="777"/>
      <c r="CW6" s="777"/>
      <c r="CX6" s="777"/>
      <c r="CY6" s="777"/>
      <c r="CZ6" s="777"/>
      <c r="DA6" s="777"/>
      <c r="DB6" s="777"/>
      <c r="DC6" s="777"/>
      <c r="DD6" s="777"/>
      <c r="DE6" s="777"/>
      <c r="DF6" s="777"/>
      <c r="DG6" s="777"/>
      <c r="DH6" s="777"/>
      <c r="DI6" s="777"/>
      <c r="DJ6" s="777"/>
      <c r="DK6" s="777"/>
      <c r="DL6" s="777"/>
      <c r="DM6" s="777"/>
      <c r="DN6" s="777"/>
      <c r="DO6" s="188"/>
      <c r="DP6" s="354"/>
      <c r="DQ6" s="594" t="s">
        <v>1572</v>
      </c>
      <c r="DR6" s="595" t="s">
        <v>1573</v>
      </c>
      <c r="DS6" s="595" t="s">
        <v>1563</v>
      </c>
      <c r="DT6" s="595" t="s">
        <v>1564</v>
      </c>
      <c r="DU6" s="595" t="s">
        <v>1565</v>
      </c>
      <c r="DV6" s="595" t="s">
        <v>1566</v>
      </c>
      <c r="DW6" s="595" t="s">
        <v>1567</v>
      </c>
      <c r="DX6" s="595" t="s">
        <v>1568</v>
      </c>
      <c r="DY6" s="595" t="s">
        <v>1569</v>
      </c>
      <c r="DZ6" s="595" t="s">
        <v>1570</v>
      </c>
      <c r="EA6" s="595" t="s">
        <v>1571</v>
      </c>
    </row>
    <row r="7" spans="1:131" ht="50.25" customHeight="1" thickBot="1" x14ac:dyDescent="0.3">
      <c r="A7" s="6" t="s">
        <v>1574</v>
      </c>
      <c r="B7" s="788"/>
      <c r="C7" s="785"/>
      <c r="D7" s="785"/>
      <c r="E7" s="785"/>
      <c r="F7" s="785"/>
      <c r="G7" s="821"/>
      <c r="H7" s="788" t="s">
        <v>68</v>
      </c>
      <c r="I7" s="792">
        <v>0</v>
      </c>
      <c r="J7" s="8"/>
      <c r="K7" s="758">
        <v>0</v>
      </c>
      <c r="M7" s="596" t="s">
        <v>1575</v>
      </c>
      <c r="N7" s="597" t="s">
        <v>1576</v>
      </c>
      <c r="O7" s="597" t="s">
        <v>1577</v>
      </c>
      <c r="P7" s="597" t="s">
        <v>1578</v>
      </c>
      <c r="Q7" s="597" t="s">
        <v>1579</v>
      </c>
      <c r="R7" s="597" t="s">
        <v>1580</v>
      </c>
      <c r="S7" s="597" t="s">
        <v>1581</v>
      </c>
      <c r="T7" s="597" t="s">
        <v>1582</v>
      </c>
      <c r="U7" s="597" t="s">
        <v>1583</v>
      </c>
      <c r="V7" s="597" t="s">
        <v>1584</v>
      </c>
      <c r="W7" s="597" t="s">
        <v>1585</v>
      </c>
      <c r="X7" s="597" t="s">
        <v>1586</v>
      </c>
      <c r="Y7" s="597" t="s">
        <v>1587</v>
      </c>
      <c r="Z7" s="597" t="s">
        <v>1588</v>
      </c>
      <c r="AA7" s="597" t="s">
        <v>1589</v>
      </c>
      <c r="AB7" s="597" t="s">
        <v>1590</v>
      </c>
      <c r="AC7" s="597" t="s">
        <v>1591</v>
      </c>
      <c r="AD7" s="597" t="s">
        <v>1592</v>
      </c>
      <c r="AE7" s="597" t="s">
        <v>1593</v>
      </c>
      <c r="AF7" s="597" t="s">
        <v>1594</v>
      </c>
      <c r="AG7" s="597" t="s">
        <v>1595</v>
      </c>
      <c r="AH7" s="597" t="s">
        <v>1596</v>
      </c>
      <c r="AI7" s="597" t="s">
        <v>1597</v>
      </c>
      <c r="AJ7" s="597" t="s">
        <v>1598</v>
      </c>
      <c r="AK7" s="597" t="s">
        <v>1599</v>
      </c>
      <c r="AL7" s="597" t="s">
        <v>1600</v>
      </c>
      <c r="AM7" s="597" t="s">
        <v>1601</v>
      </c>
      <c r="AN7" s="597" t="s">
        <v>1602</v>
      </c>
      <c r="AO7" s="597" t="s">
        <v>1603</v>
      </c>
      <c r="AP7" s="597" t="s">
        <v>1604</v>
      </c>
      <c r="AQ7" s="597" t="s">
        <v>1605</v>
      </c>
      <c r="AR7" s="597" t="s">
        <v>1606</v>
      </c>
      <c r="AS7" s="597" t="s">
        <v>1607</v>
      </c>
      <c r="AT7" s="597" t="s">
        <v>1608</v>
      </c>
      <c r="AU7" s="597" t="s">
        <v>1609</v>
      </c>
      <c r="AV7" s="597" t="s">
        <v>1610</v>
      </c>
      <c r="AW7" s="597" t="s">
        <v>1611</v>
      </c>
      <c r="AX7" s="597" t="s">
        <v>1612</v>
      </c>
      <c r="AY7" s="597" t="s">
        <v>1613</v>
      </c>
      <c r="AZ7" s="597" t="s">
        <v>1614</v>
      </c>
      <c r="BA7" s="598" t="s">
        <v>1615</v>
      </c>
      <c r="BB7" s="8"/>
      <c r="BC7" s="824"/>
      <c r="BD7" s="826"/>
      <c r="BE7" s="826"/>
      <c r="BF7" s="826"/>
      <c r="BG7" s="826"/>
      <c r="BH7" s="826"/>
      <c r="BI7" s="826"/>
      <c r="BJ7" s="826"/>
      <c r="BK7" s="826"/>
      <c r="BL7" s="826"/>
      <c r="BM7" s="826"/>
      <c r="BN7" s="826"/>
      <c r="BO7" s="8"/>
      <c r="BP7" s="8"/>
      <c r="BQ7" s="8"/>
      <c r="BR7" s="8"/>
      <c r="BS7" s="8"/>
      <c r="BT7" s="8"/>
      <c r="BU7" s="758"/>
      <c r="BW7" s="6" t="s">
        <v>44</v>
      </c>
      <c r="BX7" s="599" t="s">
        <v>1616</v>
      </c>
      <c r="BZ7" s="600" t="s">
        <v>1617</v>
      </c>
      <c r="CA7" s="601" t="s">
        <v>1576</v>
      </c>
      <c r="CB7" s="601" t="s">
        <v>1577</v>
      </c>
      <c r="CC7" s="601" t="s">
        <v>1578</v>
      </c>
      <c r="CD7" s="601" t="s">
        <v>1579</v>
      </c>
      <c r="CE7" s="602" t="s">
        <v>1580</v>
      </c>
      <c r="CF7" s="602" t="s">
        <v>1581</v>
      </c>
      <c r="CG7" s="602" t="s">
        <v>1582</v>
      </c>
      <c r="CH7" s="602" t="s">
        <v>1583</v>
      </c>
      <c r="CI7" s="602" t="s">
        <v>1584</v>
      </c>
      <c r="CJ7" s="602" t="s">
        <v>1585</v>
      </c>
      <c r="CK7" s="602" t="s">
        <v>1586</v>
      </c>
      <c r="CL7" s="602" t="s">
        <v>1587</v>
      </c>
      <c r="CM7" s="602" t="s">
        <v>1588</v>
      </c>
      <c r="CN7" s="602" t="s">
        <v>1589</v>
      </c>
      <c r="CO7" s="602" t="s">
        <v>1590</v>
      </c>
      <c r="CP7" s="602" t="s">
        <v>1591</v>
      </c>
      <c r="CQ7" s="602" t="s">
        <v>1592</v>
      </c>
      <c r="CR7" s="602" t="s">
        <v>1593</v>
      </c>
      <c r="CS7" s="602" t="s">
        <v>1594</v>
      </c>
      <c r="CT7" s="602" t="s">
        <v>1595</v>
      </c>
      <c r="CU7" s="602" t="s">
        <v>1596</v>
      </c>
      <c r="CV7" s="602" t="s">
        <v>1597</v>
      </c>
      <c r="CW7" s="602" t="s">
        <v>1598</v>
      </c>
      <c r="CX7" s="602" t="s">
        <v>1599</v>
      </c>
      <c r="CY7" s="602" t="s">
        <v>1600</v>
      </c>
      <c r="CZ7" s="602" t="s">
        <v>1601</v>
      </c>
      <c r="DA7" s="602" t="s">
        <v>1602</v>
      </c>
      <c r="DB7" s="602" t="s">
        <v>1603</v>
      </c>
      <c r="DC7" s="602" t="s">
        <v>1604</v>
      </c>
      <c r="DD7" s="602" t="s">
        <v>1605</v>
      </c>
      <c r="DE7" s="602" t="s">
        <v>1606</v>
      </c>
      <c r="DF7" s="602" t="s">
        <v>1607</v>
      </c>
      <c r="DG7" s="602" t="s">
        <v>1608</v>
      </c>
      <c r="DH7" s="602" t="s">
        <v>1609</v>
      </c>
      <c r="DI7" s="602" t="s">
        <v>1610</v>
      </c>
      <c r="DJ7" s="602" t="s">
        <v>1611</v>
      </c>
      <c r="DK7" s="603" t="s">
        <v>1612</v>
      </c>
      <c r="DL7" s="603" t="s">
        <v>1613</v>
      </c>
      <c r="DM7" s="603" t="s">
        <v>1614</v>
      </c>
      <c r="DN7" s="603" t="s">
        <v>1615</v>
      </c>
      <c r="DO7" s="188"/>
      <c r="DP7" s="601" t="s">
        <v>1616</v>
      </c>
      <c r="DQ7" s="601" t="s">
        <v>1616</v>
      </c>
      <c r="DR7" s="601" t="s">
        <v>1616</v>
      </c>
      <c r="DS7" s="601" t="s">
        <v>1616</v>
      </c>
      <c r="DT7" s="601" t="s">
        <v>1616</v>
      </c>
      <c r="DU7" s="601" t="s">
        <v>1616</v>
      </c>
      <c r="DV7" s="601" t="s">
        <v>1616</v>
      </c>
      <c r="DW7" s="601" t="s">
        <v>1616</v>
      </c>
      <c r="DX7" s="601" t="s">
        <v>1616</v>
      </c>
      <c r="DY7" s="601" t="s">
        <v>1616</v>
      </c>
      <c r="DZ7" s="601" t="s">
        <v>1616</v>
      </c>
      <c r="EA7" s="601" t="s">
        <v>1616</v>
      </c>
    </row>
    <row r="8" spans="1:131" ht="16.5" thickTop="1" thickBot="1" x14ac:dyDescent="0.25">
      <c r="A8" s="345"/>
      <c r="B8" s="604" t="str">
        <f t="shared" ref="B8" si="0">rngAcronym</f>
        <v>TMS</v>
      </c>
      <c r="C8" s="372" t="s">
        <v>45</v>
      </c>
      <c r="D8" s="373" t="s">
        <v>75</v>
      </c>
      <c r="E8" s="605" t="str" cm="1">
        <f t="array" aca="1" ref="E8" ca="1">IFERROR(INDEX('[1]PCD List'!$AU$5:$BK$48,MARCH('DPW3'!$D8,'[1]PCD List'!$AR$5:$AR$48,0),MARCH('DPW3'!$B8,'[1]PCD List'!$AU$2:$BK$2,0)),"")</f>
        <v/>
      </c>
      <c r="F8" s="375" t="s">
        <v>1618</v>
      </c>
      <c r="G8" s="218" t="s">
        <v>1619</v>
      </c>
      <c r="H8" s="372" t="s">
        <v>68</v>
      </c>
      <c r="I8" s="220">
        <v>0</v>
      </c>
      <c r="J8" s="112"/>
      <c r="K8" s="829">
        <v>7</v>
      </c>
      <c r="M8" s="248">
        <v>6</v>
      </c>
      <c r="N8" s="248"/>
      <c r="O8" s="606"/>
      <c r="P8" s="606"/>
      <c r="Q8" s="606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6"/>
      <c r="AV8" s="66"/>
      <c r="AW8" s="66"/>
      <c r="AX8" s="66"/>
      <c r="AY8" s="66"/>
      <c r="AZ8" s="66"/>
      <c r="BA8" s="249"/>
      <c r="BB8" s="112"/>
      <c r="BC8" s="607"/>
      <c r="BD8" s="608"/>
      <c r="BE8" s="609"/>
      <c r="BF8" s="609"/>
      <c r="BG8" s="609"/>
      <c r="BH8" s="609"/>
      <c r="BI8" s="297"/>
      <c r="BJ8" s="297"/>
      <c r="BK8" s="297"/>
      <c r="BL8" s="297"/>
      <c r="BM8" s="297"/>
      <c r="BN8" s="298"/>
      <c r="BO8" s="112"/>
      <c r="BP8" s="112"/>
      <c r="BQ8" s="112"/>
      <c r="BR8" s="112"/>
      <c r="BS8" s="112"/>
      <c r="BT8" s="112"/>
      <c r="BU8" s="610" t="s">
        <v>1620</v>
      </c>
      <c r="BV8" s="42"/>
      <c r="BX8" s="302" t="s">
        <v>1621</v>
      </c>
      <c r="BY8" t="s">
        <v>1622</v>
      </c>
      <c r="BZ8" s="611" t="s">
        <v>1623</v>
      </c>
      <c r="CA8" s="611" t="s">
        <v>1623</v>
      </c>
      <c r="CB8" s="612" t="s">
        <v>1623</v>
      </c>
      <c r="CC8" s="612" t="s">
        <v>1623</v>
      </c>
      <c r="CD8" s="612" t="s">
        <v>1623</v>
      </c>
      <c r="CE8" s="613" t="s">
        <v>1623</v>
      </c>
      <c r="CF8" s="613" t="s">
        <v>1623</v>
      </c>
      <c r="CG8" s="613" t="s">
        <v>1623</v>
      </c>
      <c r="CH8" s="613" t="s">
        <v>1623</v>
      </c>
      <c r="CI8" s="613" t="s">
        <v>1623</v>
      </c>
      <c r="CJ8" s="613" t="s">
        <v>1623</v>
      </c>
      <c r="CK8" s="613" t="s">
        <v>1623</v>
      </c>
      <c r="CL8" s="613" t="s">
        <v>1623</v>
      </c>
      <c r="CM8" s="613" t="s">
        <v>1623</v>
      </c>
      <c r="CN8" s="613" t="s">
        <v>1623</v>
      </c>
      <c r="CO8" s="613" t="s">
        <v>1623</v>
      </c>
      <c r="CP8" s="613" t="s">
        <v>1623</v>
      </c>
      <c r="CQ8" s="613" t="s">
        <v>1623</v>
      </c>
      <c r="CR8" s="613" t="s">
        <v>1623</v>
      </c>
      <c r="CS8" s="613" t="s">
        <v>1623</v>
      </c>
      <c r="CT8" s="613" t="s">
        <v>1623</v>
      </c>
      <c r="CU8" s="613" t="s">
        <v>1623</v>
      </c>
      <c r="CV8" s="613" t="s">
        <v>1623</v>
      </c>
      <c r="CW8" s="613" t="s">
        <v>1623</v>
      </c>
      <c r="CX8" s="613" t="s">
        <v>1623</v>
      </c>
      <c r="CY8" s="613" t="s">
        <v>1623</v>
      </c>
      <c r="CZ8" s="613" t="s">
        <v>1623</v>
      </c>
      <c r="DA8" s="613" t="s">
        <v>1623</v>
      </c>
      <c r="DB8" s="613" t="s">
        <v>1623</v>
      </c>
      <c r="DC8" s="613" t="s">
        <v>1623</v>
      </c>
      <c r="DD8" s="613" t="s">
        <v>1623</v>
      </c>
      <c r="DE8" s="613" t="s">
        <v>1623</v>
      </c>
      <c r="DF8" s="613" t="s">
        <v>1623</v>
      </c>
      <c r="DG8" s="613" t="s">
        <v>1623</v>
      </c>
      <c r="DH8" s="614" t="s">
        <v>1623</v>
      </c>
      <c r="DI8" s="614" t="s">
        <v>1623</v>
      </c>
      <c r="DJ8" s="614" t="s">
        <v>1623</v>
      </c>
      <c r="DK8" s="614" t="s">
        <v>1623</v>
      </c>
      <c r="DL8" s="614" t="s">
        <v>1623</v>
      </c>
      <c r="DM8" s="614" t="s">
        <v>1623</v>
      </c>
      <c r="DN8" s="615" t="s">
        <v>1623</v>
      </c>
      <c r="DO8" s="231"/>
      <c r="DP8" s="299" t="s">
        <v>1624</v>
      </c>
      <c r="DQ8" s="233" t="s">
        <v>1625</v>
      </c>
      <c r="DR8" s="234" t="s">
        <v>1626</v>
      </c>
      <c r="DS8" s="234" t="s">
        <v>1627</v>
      </c>
      <c r="DT8" s="234" t="s">
        <v>1628</v>
      </c>
      <c r="DU8" s="234" t="s">
        <v>1629</v>
      </c>
      <c r="DV8" s="234" t="s">
        <v>1630</v>
      </c>
      <c r="DW8" s="234" t="s">
        <v>1631</v>
      </c>
      <c r="DX8" s="234" t="s">
        <v>1632</v>
      </c>
      <c r="DY8" s="234" t="s">
        <v>1633</v>
      </c>
      <c r="DZ8" s="234" t="s">
        <v>1634</v>
      </c>
      <c r="EA8" s="234" t="s">
        <v>1635</v>
      </c>
    </row>
    <row r="9" spans="1:131" ht="15.75" thickBot="1" x14ac:dyDescent="0.25">
      <c r="A9" s="345"/>
      <c r="B9" s="401" t="str">
        <f xml:space="preserve"> B8</f>
        <v>TMS</v>
      </c>
      <c r="C9" s="23" t="s">
        <v>45</v>
      </c>
      <c r="D9" s="63" t="s">
        <v>75</v>
      </c>
      <c r="E9" s="108" t="str" cm="1">
        <f t="array" aca="1" ref="E9" ca="1">IFERROR(INDEX('[1]PCD List'!$AU$5:$BK$48,MARCH('DPW3'!$D9,'[1]PCD List'!$AR$5:$AR$48,0),MARCH('DPW3'!$B9,'[1]PCD List'!$AU$2:$BK$2,0)),"")</f>
        <v/>
      </c>
      <c r="F9" s="61" t="s">
        <v>1618</v>
      </c>
      <c r="G9" s="62" t="s">
        <v>1636</v>
      </c>
      <c r="H9" s="23" t="s">
        <v>68</v>
      </c>
      <c r="I9" s="246">
        <v>0</v>
      </c>
      <c r="J9" s="112"/>
      <c r="K9" s="829"/>
      <c r="M9" s="248">
        <v>0</v>
      </c>
      <c r="N9" s="248">
        <v>5</v>
      </c>
      <c r="O9" s="606">
        <v>3</v>
      </c>
      <c r="P9" s="606">
        <v>2</v>
      </c>
      <c r="Q9" s="606">
        <v>2</v>
      </c>
      <c r="R9" s="65">
        <v>1</v>
      </c>
      <c r="S9" s="65">
        <v>0</v>
      </c>
      <c r="T9" s="65">
        <v>0</v>
      </c>
      <c r="U9" s="65">
        <v>0</v>
      </c>
      <c r="V9" s="65">
        <v>0</v>
      </c>
      <c r="W9" s="65">
        <v>0</v>
      </c>
      <c r="X9" s="65">
        <v>0</v>
      </c>
      <c r="Y9" s="65">
        <v>0</v>
      </c>
      <c r="Z9" s="65">
        <v>0</v>
      </c>
      <c r="AA9" s="65">
        <v>0</v>
      </c>
      <c r="AB9" s="65">
        <v>0</v>
      </c>
      <c r="AC9" s="65">
        <v>0</v>
      </c>
      <c r="AD9" s="65">
        <v>0</v>
      </c>
      <c r="AE9" s="65">
        <v>0</v>
      </c>
      <c r="AF9" s="65">
        <v>0</v>
      </c>
      <c r="AG9" s="65">
        <v>0</v>
      </c>
      <c r="AH9" s="65">
        <v>0</v>
      </c>
      <c r="AI9" s="65">
        <v>0</v>
      </c>
      <c r="AJ9" s="65">
        <v>0</v>
      </c>
      <c r="AK9" s="65">
        <v>0</v>
      </c>
      <c r="AL9" s="65">
        <v>0</v>
      </c>
      <c r="AM9" s="65">
        <v>0</v>
      </c>
      <c r="AN9" s="65">
        <v>0</v>
      </c>
      <c r="AO9" s="65">
        <v>0</v>
      </c>
      <c r="AP9" s="65">
        <v>0</v>
      </c>
      <c r="AQ9" s="65">
        <v>0</v>
      </c>
      <c r="AR9" s="65">
        <v>0</v>
      </c>
      <c r="AS9" s="65">
        <v>0</v>
      </c>
      <c r="AT9" s="65">
        <v>0</v>
      </c>
      <c r="AU9" s="66">
        <v>0</v>
      </c>
      <c r="AV9" s="66">
        <v>0</v>
      </c>
      <c r="AW9" s="66">
        <v>0</v>
      </c>
      <c r="AX9" s="66">
        <v>0</v>
      </c>
      <c r="AY9" s="66">
        <v>0</v>
      </c>
      <c r="AZ9" s="66">
        <v>0</v>
      </c>
      <c r="BA9" s="249">
        <v>0</v>
      </c>
      <c r="BB9" s="112"/>
      <c r="BC9" s="616"/>
      <c r="BD9" s="617"/>
      <c r="BE9" s="618"/>
      <c r="BF9" s="618"/>
      <c r="BG9" s="618"/>
      <c r="BH9" s="618"/>
      <c r="BI9" s="65"/>
      <c r="BJ9" s="65"/>
      <c r="BK9" s="65"/>
      <c r="BL9" s="65"/>
      <c r="BM9" s="65"/>
      <c r="BN9" s="249"/>
      <c r="BO9" s="112"/>
      <c r="BP9" s="112"/>
      <c r="BQ9" s="112"/>
      <c r="BR9" s="112"/>
      <c r="BS9" s="112"/>
      <c r="BT9" s="112"/>
      <c r="BU9" s="610" t="s">
        <v>1620</v>
      </c>
      <c r="BV9" s="42"/>
      <c r="BX9" s="302"/>
      <c r="BY9" t="s">
        <v>1622</v>
      </c>
      <c r="BZ9" s="611" t="s">
        <v>1637</v>
      </c>
      <c r="CA9" s="611" t="s">
        <v>1637</v>
      </c>
      <c r="CB9" s="611" t="s">
        <v>1637</v>
      </c>
      <c r="CC9" s="611" t="s">
        <v>1637</v>
      </c>
      <c r="CD9" s="611" t="s">
        <v>1637</v>
      </c>
      <c r="CE9" s="611" t="s">
        <v>1637</v>
      </c>
      <c r="CF9" s="611" t="s">
        <v>1637</v>
      </c>
      <c r="CG9" s="611" t="s">
        <v>1637</v>
      </c>
      <c r="CH9" s="611" t="s">
        <v>1637</v>
      </c>
      <c r="CI9" s="611" t="s">
        <v>1637</v>
      </c>
      <c r="CJ9" s="611" t="s">
        <v>1637</v>
      </c>
      <c r="CK9" s="611" t="s">
        <v>1637</v>
      </c>
      <c r="CL9" s="611" t="s">
        <v>1637</v>
      </c>
      <c r="CM9" s="611" t="s">
        <v>1637</v>
      </c>
      <c r="CN9" s="611" t="s">
        <v>1637</v>
      </c>
      <c r="CO9" s="611" t="s">
        <v>1637</v>
      </c>
      <c r="CP9" s="611" t="s">
        <v>1637</v>
      </c>
      <c r="CQ9" s="611" t="s">
        <v>1637</v>
      </c>
      <c r="CR9" s="611" t="s">
        <v>1637</v>
      </c>
      <c r="CS9" s="611" t="s">
        <v>1637</v>
      </c>
      <c r="CT9" s="611" t="s">
        <v>1637</v>
      </c>
      <c r="CU9" s="611" t="s">
        <v>1637</v>
      </c>
      <c r="CV9" s="611" t="s">
        <v>1637</v>
      </c>
      <c r="CW9" s="611" t="s">
        <v>1637</v>
      </c>
      <c r="CX9" s="611" t="s">
        <v>1637</v>
      </c>
      <c r="CY9" s="611" t="s">
        <v>1637</v>
      </c>
      <c r="CZ9" s="611" t="s">
        <v>1637</v>
      </c>
      <c r="DA9" s="611" t="s">
        <v>1637</v>
      </c>
      <c r="DB9" s="611" t="s">
        <v>1637</v>
      </c>
      <c r="DC9" s="611" t="s">
        <v>1637</v>
      </c>
      <c r="DD9" s="611" t="s">
        <v>1637</v>
      </c>
      <c r="DE9" s="611" t="s">
        <v>1637</v>
      </c>
      <c r="DF9" s="611" t="s">
        <v>1637</v>
      </c>
      <c r="DG9" s="611" t="s">
        <v>1637</v>
      </c>
      <c r="DH9" s="611" t="s">
        <v>1637</v>
      </c>
      <c r="DI9" s="611" t="s">
        <v>1637</v>
      </c>
      <c r="DJ9" s="611" t="s">
        <v>1637</v>
      </c>
      <c r="DK9" s="611" t="s">
        <v>1637</v>
      </c>
      <c r="DL9" s="611" t="s">
        <v>1637</v>
      </c>
      <c r="DM9" s="611" t="s">
        <v>1637</v>
      </c>
      <c r="DN9" s="611" t="s">
        <v>1637</v>
      </c>
      <c r="DO9" s="231" t="s">
        <v>1638</v>
      </c>
      <c r="DP9" s="619" t="str">
        <f>DP$8&amp;$DO9</f>
        <v>PCD_DPW3_WFDI1_DLY_S1</v>
      </c>
      <c r="DQ9" s="619" t="str">
        <f t="shared" ref="DQ9:EA16" si="1">DQ$8&amp;$DO9</f>
        <v>PCD_DPW3_WFDI1_DIR_S1</v>
      </c>
      <c r="DR9" s="619" t="str">
        <f t="shared" si="1"/>
        <v>PCD_DPW3_WFDI1_DSCR_S1</v>
      </c>
      <c r="DS9" s="619" t="str">
        <f t="shared" si="1"/>
        <v>PCD_DPW3_WFDI1_DCS_S1</v>
      </c>
      <c r="DT9" s="619" t="str">
        <f t="shared" si="1"/>
        <v>PCD_DPW3_WFDI1_DSPC_S1</v>
      </c>
      <c r="DU9" s="619" t="str">
        <f t="shared" si="1"/>
        <v>PCD_DPW3_WFDI1_DPP_S1</v>
      </c>
      <c r="DV9" s="619" t="str">
        <f t="shared" si="1"/>
        <v>PCD_DPW3_WFDI1_DTPI_S1</v>
      </c>
      <c r="DW9" s="619" t="str">
        <f t="shared" si="1"/>
        <v>PCD_DPW3_WFDI1_DCI_S1</v>
      </c>
      <c r="DX9" s="619" t="str">
        <f t="shared" si="1"/>
        <v>PCD_DPW3_WFDI1_DSI_S1</v>
      </c>
      <c r="DY9" s="619" t="str">
        <f t="shared" si="1"/>
        <v>PCD_DPW3_WFDI1_DER_S1</v>
      </c>
      <c r="DZ9" s="619" t="str">
        <f t="shared" si="1"/>
        <v>PCD_DPW3_WFDI1_RS_S1</v>
      </c>
      <c r="EA9" s="619" t="str">
        <f t="shared" si="1"/>
        <v>PCD_DPW3_WFDI1_DPLE_S1</v>
      </c>
    </row>
    <row r="10" spans="1:131" ht="15.75" thickBot="1" x14ac:dyDescent="0.25">
      <c r="A10" s="345"/>
      <c r="B10" s="401" t="str">
        <f t="shared" ref="B10:B16" si="2" xml:space="preserve"> B9</f>
        <v>TMS</v>
      </c>
      <c r="C10" s="23" t="s">
        <v>45</v>
      </c>
      <c r="D10" s="63" t="s">
        <v>75</v>
      </c>
      <c r="E10" s="108" t="str" cm="1">
        <f t="array" aca="1" ref="E10" ca="1">IFERROR(INDEX('[1]PCD List'!$AU$5:$BK$48,MARCH('DPW3'!$D10,'[1]PCD List'!$AR$5:$AR$48,0),MARCH('DPW3'!$B10,'[1]PCD List'!$AU$2:$BK$2,0)),"")</f>
        <v/>
      </c>
      <c r="F10" s="61" t="s">
        <v>1618</v>
      </c>
      <c r="G10" s="62" t="s">
        <v>1639</v>
      </c>
      <c r="H10" s="23" t="s">
        <v>68</v>
      </c>
      <c r="I10" s="246">
        <v>0</v>
      </c>
      <c r="J10" s="112"/>
      <c r="K10" s="829"/>
      <c r="M10" s="248">
        <v>1</v>
      </c>
      <c r="N10" s="248">
        <v>1</v>
      </c>
      <c r="O10" s="606">
        <v>2</v>
      </c>
      <c r="P10" s="606">
        <v>3</v>
      </c>
      <c r="Q10" s="606">
        <v>3</v>
      </c>
      <c r="R10" s="65">
        <v>4</v>
      </c>
      <c r="S10" s="65">
        <v>3</v>
      </c>
      <c r="T10" s="65">
        <v>3</v>
      </c>
      <c r="U10" s="65">
        <v>1</v>
      </c>
      <c r="V10" s="65">
        <v>0</v>
      </c>
      <c r="W10" s="65">
        <v>0</v>
      </c>
      <c r="X10" s="65">
        <v>0</v>
      </c>
      <c r="Y10" s="65">
        <v>0</v>
      </c>
      <c r="Z10" s="65">
        <v>0</v>
      </c>
      <c r="AA10" s="65">
        <v>0</v>
      </c>
      <c r="AB10" s="65">
        <v>0</v>
      </c>
      <c r="AC10" s="65">
        <v>0</v>
      </c>
      <c r="AD10" s="65">
        <v>0</v>
      </c>
      <c r="AE10" s="65">
        <v>0</v>
      </c>
      <c r="AF10" s="65">
        <v>0</v>
      </c>
      <c r="AG10" s="65">
        <v>0</v>
      </c>
      <c r="AH10" s="65">
        <v>0</v>
      </c>
      <c r="AI10" s="65">
        <v>0</v>
      </c>
      <c r="AJ10" s="65">
        <v>0</v>
      </c>
      <c r="AK10" s="65">
        <v>0</v>
      </c>
      <c r="AL10" s="65">
        <v>0</v>
      </c>
      <c r="AM10" s="65">
        <v>0</v>
      </c>
      <c r="AN10" s="65">
        <v>0</v>
      </c>
      <c r="AO10" s="65">
        <v>0</v>
      </c>
      <c r="AP10" s="65">
        <v>0</v>
      </c>
      <c r="AQ10" s="65">
        <v>0</v>
      </c>
      <c r="AR10" s="65">
        <v>0</v>
      </c>
      <c r="AS10" s="65">
        <v>0</v>
      </c>
      <c r="AT10" s="65">
        <v>0</v>
      </c>
      <c r="AU10" s="66">
        <v>0</v>
      </c>
      <c r="AV10" s="66">
        <v>0</v>
      </c>
      <c r="AW10" s="66">
        <v>0</v>
      </c>
      <c r="AX10" s="66">
        <v>0</v>
      </c>
      <c r="AY10" s="66">
        <v>0</v>
      </c>
      <c r="AZ10" s="66">
        <v>0</v>
      </c>
      <c r="BA10" s="249">
        <v>0</v>
      </c>
      <c r="BB10" s="112"/>
      <c r="BC10" s="616"/>
      <c r="BD10" s="617"/>
      <c r="BE10" s="618"/>
      <c r="BF10" s="618"/>
      <c r="BG10" s="618"/>
      <c r="BH10" s="618"/>
      <c r="BI10" s="65"/>
      <c r="BJ10" s="65"/>
      <c r="BK10" s="65"/>
      <c r="BL10" s="65"/>
      <c r="BM10" s="65"/>
      <c r="BN10" s="249"/>
      <c r="BO10" s="112"/>
      <c r="BP10" s="112"/>
      <c r="BQ10" s="112"/>
      <c r="BR10" s="112"/>
      <c r="BS10" s="112"/>
      <c r="BT10" s="112"/>
      <c r="BU10" s="610" t="s">
        <v>1620</v>
      </c>
      <c r="BV10" s="42"/>
      <c r="BX10" s="302"/>
      <c r="BY10" t="s">
        <v>1622</v>
      </c>
      <c r="BZ10" s="611" t="s">
        <v>1640</v>
      </c>
      <c r="CA10" s="611" t="s">
        <v>1640</v>
      </c>
      <c r="CB10" s="611" t="s">
        <v>1640</v>
      </c>
      <c r="CC10" s="611" t="s">
        <v>1640</v>
      </c>
      <c r="CD10" s="611" t="s">
        <v>1640</v>
      </c>
      <c r="CE10" s="611" t="s">
        <v>1640</v>
      </c>
      <c r="CF10" s="611" t="s">
        <v>1640</v>
      </c>
      <c r="CG10" s="611" t="s">
        <v>1640</v>
      </c>
      <c r="CH10" s="611" t="s">
        <v>1640</v>
      </c>
      <c r="CI10" s="611" t="s">
        <v>1640</v>
      </c>
      <c r="CJ10" s="611" t="s">
        <v>1640</v>
      </c>
      <c r="CK10" s="611" t="s">
        <v>1640</v>
      </c>
      <c r="CL10" s="611" t="s">
        <v>1640</v>
      </c>
      <c r="CM10" s="611" t="s">
        <v>1640</v>
      </c>
      <c r="CN10" s="611" t="s">
        <v>1640</v>
      </c>
      <c r="CO10" s="611" t="s">
        <v>1640</v>
      </c>
      <c r="CP10" s="611" t="s">
        <v>1640</v>
      </c>
      <c r="CQ10" s="611" t="s">
        <v>1640</v>
      </c>
      <c r="CR10" s="611" t="s">
        <v>1640</v>
      </c>
      <c r="CS10" s="611" t="s">
        <v>1640</v>
      </c>
      <c r="CT10" s="611" t="s">
        <v>1640</v>
      </c>
      <c r="CU10" s="611" t="s">
        <v>1640</v>
      </c>
      <c r="CV10" s="611" t="s">
        <v>1640</v>
      </c>
      <c r="CW10" s="611" t="s">
        <v>1640</v>
      </c>
      <c r="CX10" s="611" t="s">
        <v>1640</v>
      </c>
      <c r="CY10" s="611" t="s">
        <v>1640</v>
      </c>
      <c r="CZ10" s="611" t="s">
        <v>1640</v>
      </c>
      <c r="DA10" s="611" t="s">
        <v>1640</v>
      </c>
      <c r="DB10" s="611" t="s">
        <v>1640</v>
      </c>
      <c r="DC10" s="611" t="s">
        <v>1640</v>
      </c>
      <c r="DD10" s="611" t="s">
        <v>1640</v>
      </c>
      <c r="DE10" s="611" t="s">
        <v>1640</v>
      </c>
      <c r="DF10" s="611" t="s">
        <v>1640</v>
      </c>
      <c r="DG10" s="611" t="s">
        <v>1640</v>
      </c>
      <c r="DH10" s="611" t="s">
        <v>1640</v>
      </c>
      <c r="DI10" s="611" t="s">
        <v>1640</v>
      </c>
      <c r="DJ10" s="611" t="s">
        <v>1640</v>
      </c>
      <c r="DK10" s="611" t="s">
        <v>1640</v>
      </c>
      <c r="DL10" s="611" t="s">
        <v>1640</v>
      </c>
      <c r="DM10" s="611" t="s">
        <v>1640</v>
      </c>
      <c r="DN10" s="611" t="s">
        <v>1640</v>
      </c>
      <c r="DO10" s="231" t="s">
        <v>1641</v>
      </c>
      <c r="DP10" s="619" t="str">
        <f t="shared" ref="DP10:DY16" si="3">DP$8&amp;$DO10</f>
        <v>PCD_DPW3_WFDI1_DLY_S2</v>
      </c>
      <c r="DQ10" s="619" t="str">
        <f t="shared" si="3"/>
        <v>PCD_DPW3_WFDI1_DIR_S2</v>
      </c>
      <c r="DR10" s="619" t="str">
        <f t="shared" si="3"/>
        <v>PCD_DPW3_WFDI1_DSCR_S2</v>
      </c>
      <c r="DS10" s="619" t="str">
        <f t="shared" si="3"/>
        <v>PCD_DPW3_WFDI1_DCS_S2</v>
      </c>
      <c r="DT10" s="619" t="str">
        <f t="shared" si="3"/>
        <v>PCD_DPW3_WFDI1_DSPC_S2</v>
      </c>
      <c r="DU10" s="619" t="str">
        <f t="shared" si="3"/>
        <v>PCD_DPW3_WFDI1_DPP_S2</v>
      </c>
      <c r="DV10" s="619" t="str">
        <f t="shared" si="3"/>
        <v>PCD_DPW3_WFDI1_DTPI_S2</v>
      </c>
      <c r="DW10" s="619" t="str">
        <f t="shared" si="3"/>
        <v>PCD_DPW3_WFDI1_DCI_S2</v>
      </c>
      <c r="DX10" s="619" t="str">
        <f t="shared" si="3"/>
        <v>PCD_DPW3_WFDI1_DSI_S2</v>
      </c>
      <c r="DY10" s="619" t="str">
        <f t="shared" si="3"/>
        <v>PCD_DPW3_WFDI1_DER_S2</v>
      </c>
      <c r="DZ10" s="619" t="str">
        <f t="shared" si="1"/>
        <v>PCD_DPW3_WFDI1_RS_S2</v>
      </c>
      <c r="EA10" s="619" t="str">
        <f t="shared" si="1"/>
        <v>PCD_DPW3_WFDI1_DPLE_S2</v>
      </c>
    </row>
    <row r="11" spans="1:131" ht="15.75" thickBot="1" x14ac:dyDescent="0.25">
      <c r="A11" s="345"/>
      <c r="B11" s="401" t="str">
        <f t="shared" si="2"/>
        <v>TMS</v>
      </c>
      <c r="C11" s="23" t="s">
        <v>45</v>
      </c>
      <c r="D11" s="63" t="s">
        <v>75</v>
      </c>
      <c r="E11" s="108" t="str" cm="1">
        <f t="array" aca="1" ref="E11" ca="1">IFERROR(INDEX('[1]PCD List'!$AU$5:$BK$48,MARCH('DPW3'!$D11,'[1]PCD List'!$AR$5:$AR$48,0),MARCH('DPW3'!$B11,'[1]PCD List'!$AU$2:$BK$2,0)),"")</f>
        <v/>
      </c>
      <c r="F11" s="61" t="s">
        <v>1618</v>
      </c>
      <c r="G11" s="62" t="s">
        <v>1642</v>
      </c>
      <c r="H11" s="23" t="s">
        <v>68</v>
      </c>
      <c r="I11" s="246">
        <v>0</v>
      </c>
      <c r="J11" s="112"/>
      <c r="K11" s="829"/>
      <c r="M11" s="248">
        <v>0</v>
      </c>
      <c r="N11" s="248">
        <v>0</v>
      </c>
      <c r="O11" s="606">
        <v>1</v>
      </c>
      <c r="P11" s="606">
        <v>0</v>
      </c>
      <c r="Q11" s="606">
        <v>0</v>
      </c>
      <c r="R11" s="65">
        <v>0</v>
      </c>
      <c r="S11" s="65">
        <v>2</v>
      </c>
      <c r="T11" s="65">
        <v>1</v>
      </c>
      <c r="U11" s="65">
        <v>2</v>
      </c>
      <c r="V11" s="65">
        <v>1</v>
      </c>
      <c r="W11" s="65">
        <v>1</v>
      </c>
      <c r="X11" s="65">
        <v>0</v>
      </c>
      <c r="Y11" s="65">
        <v>0</v>
      </c>
      <c r="Z11" s="65">
        <v>0</v>
      </c>
      <c r="AA11" s="65">
        <v>0</v>
      </c>
      <c r="AB11" s="65">
        <v>0</v>
      </c>
      <c r="AC11" s="65">
        <v>0</v>
      </c>
      <c r="AD11" s="65">
        <v>0</v>
      </c>
      <c r="AE11" s="65">
        <v>0</v>
      </c>
      <c r="AF11" s="65">
        <v>0</v>
      </c>
      <c r="AG11" s="65">
        <v>0</v>
      </c>
      <c r="AH11" s="65">
        <v>0</v>
      </c>
      <c r="AI11" s="65">
        <v>0</v>
      </c>
      <c r="AJ11" s="65">
        <v>0</v>
      </c>
      <c r="AK11" s="65">
        <v>0</v>
      </c>
      <c r="AL11" s="65">
        <v>0</v>
      </c>
      <c r="AM11" s="65">
        <v>0</v>
      </c>
      <c r="AN11" s="65">
        <v>0</v>
      </c>
      <c r="AO11" s="65">
        <v>0</v>
      </c>
      <c r="AP11" s="65">
        <v>0</v>
      </c>
      <c r="AQ11" s="65">
        <v>0</v>
      </c>
      <c r="AR11" s="65">
        <v>0</v>
      </c>
      <c r="AS11" s="65">
        <v>0</v>
      </c>
      <c r="AT11" s="65">
        <v>0</v>
      </c>
      <c r="AU11" s="66">
        <v>0</v>
      </c>
      <c r="AV11" s="66">
        <v>0</v>
      </c>
      <c r="AW11" s="66">
        <v>0</v>
      </c>
      <c r="AX11" s="66">
        <v>0</v>
      </c>
      <c r="AY11" s="66">
        <v>0</v>
      </c>
      <c r="AZ11" s="66">
        <v>0</v>
      </c>
      <c r="BA11" s="249">
        <v>0</v>
      </c>
      <c r="BB11" s="112"/>
      <c r="BC11" s="616"/>
      <c r="BD11" s="617"/>
      <c r="BE11" s="618"/>
      <c r="BF11" s="618"/>
      <c r="BG11" s="618"/>
      <c r="BH11" s="618"/>
      <c r="BI11" s="65"/>
      <c r="BJ11" s="65"/>
      <c r="BK11" s="65"/>
      <c r="BL11" s="65"/>
      <c r="BM11" s="65"/>
      <c r="BN11" s="249"/>
      <c r="BO11" s="112"/>
      <c r="BP11" s="112"/>
      <c r="BQ11" s="112"/>
      <c r="BR11" s="112"/>
      <c r="BS11" s="112"/>
      <c r="BT11" s="112"/>
      <c r="BU11" s="610" t="s">
        <v>1620</v>
      </c>
      <c r="BV11" s="42"/>
      <c r="BX11" s="302"/>
      <c r="BY11" t="s">
        <v>1622</v>
      </c>
      <c r="BZ11" s="611" t="s">
        <v>1643</v>
      </c>
      <c r="CA11" s="611" t="s">
        <v>1643</v>
      </c>
      <c r="CB11" s="611" t="s">
        <v>1643</v>
      </c>
      <c r="CC11" s="611" t="s">
        <v>1643</v>
      </c>
      <c r="CD11" s="611" t="s">
        <v>1643</v>
      </c>
      <c r="CE11" s="611" t="s">
        <v>1643</v>
      </c>
      <c r="CF11" s="611" t="s">
        <v>1643</v>
      </c>
      <c r="CG11" s="611" t="s">
        <v>1643</v>
      </c>
      <c r="CH11" s="611" t="s">
        <v>1643</v>
      </c>
      <c r="CI11" s="611" t="s">
        <v>1643</v>
      </c>
      <c r="CJ11" s="611" t="s">
        <v>1643</v>
      </c>
      <c r="CK11" s="611" t="s">
        <v>1643</v>
      </c>
      <c r="CL11" s="611" t="s">
        <v>1643</v>
      </c>
      <c r="CM11" s="611" t="s">
        <v>1643</v>
      </c>
      <c r="CN11" s="611" t="s">
        <v>1643</v>
      </c>
      <c r="CO11" s="611" t="s">
        <v>1643</v>
      </c>
      <c r="CP11" s="611" t="s">
        <v>1643</v>
      </c>
      <c r="CQ11" s="611" t="s">
        <v>1643</v>
      </c>
      <c r="CR11" s="611" t="s">
        <v>1643</v>
      </c>
      <c r="CS11" s="611" t="s">
        <v>1643</v>
      </c>
      <c r="CT11" s="611" t="s">
        <v>1643</v>
      </c>
      <c r="CU11" s="611" t="s">
        <v>1643</v>
      </c>
      <c r="CV11" s="611" t="s">
        <v>1643</v>
      </c>
      <c r="CW11" s="611" t="s">
        <v>1643</v>
      </c>
      <c r="CX11" s="611" t="s">
        <v>1643</v>
      </c>
      <c r="CY11" s="611" t="s">
        <v>1643</v>
      </c>
      <c r="CZ11" s="611" t="s">
        <v>1643</v>
      </c>
      <c r="DA11" s="611" t="s">
        <v>1643</v>
      </c>
      <c r="DB11" s="611" t="s">
        <v>1643</v>
      </c>
      <c r="DC11" s="611" t="s">
        <v>1643</v>
      </c>
      <c r="DD11" s="611" t="s">
        <v>1643</v>
      </c>
      <c r="DE11" s="611" t="s">
        <v>1643</v>
      </c>
      <c r="DF11" s="611" t="s">
        <v>1643</v>
      </c>
      <c r="DG11" s="611" t="s">
        <v>1643</v>
      </c>
      <c r="DH11" s="611" t="s">
        <v>1643</v>
      </c>
      <c r="DI11" s="611" t="s">
        <v>1643</v>
      </c>
      <c r="DJ11" s="611" t="s">
        <v>1643</v>
      </c>
      <c r="DK11" s="611" t="s">
        <v>1643</v>
      </c>
      <c r="DL11" s="611" t="s">
        <v>1643</v>
      </c>
      <c r="DM11" s="611" t="s">
        <v>1643</v>
      </c>
      <c r="DN11" s="611" t="s">
        <v>1643</v>
      </c>
      <c r="DO11" s="231" t="s">
        <v>1644</v>
      </c>
      <c r="DP11" s="619" t="str">
        <f t="shared" si="3"/>
        <v>PCD_DPW3_WFDI1_DLY_S3</v>
      </c>
      <c r="DQ11" s="619" t="str">
        <f t="shared" si="3"/>
        <v>PCD_DPW3_WFDI1_DIR_S3</v>
      </c>
      <c r="DR11" s="619" t="str">
        <f t="shared" si="3"/>
        <v>PCD_DPW3_WFDI1_DSCR_S3</v>
      </c>
      <c r="DS11" s="619" t="str">
        <f t="shared" si="3"/>
        <v>PCD_DPW3_WFDI1_DCS_S3</v>
      </c>
      <c r="DT11" s="619" t="str">
        <f t="shared" si="3"/>
        <v>PCD_DPW3_WFDI1_DSPC_S3</v>
      </c>
      <c r="DU11" s="619" t="str">
        <f t="shared" si="3"/>
        <v>PCD_DPW3_WFDI1_DPP_S3</v>
      </c>
      <c r="DV11" s="619" t="str">
        <f t="shared" si="3"/>
        <v>PCD_DPW3_WFDI1_DTPI_S3</v>
      </c>
      <c r="DW11" s="619" t="str">
        <f t="shared" si="3"/>
        <v>PCD_DPW3_WFDI1_DCI_S3</v>
      </c>
      <c r="DX11" s="619" t="str">
        <f t="shared" si="3"/>
        <v>PCD_DPW3_WFDI1_DSI_S3</v>
      </c>
      <c r="DY11" s="619" t="str">
        <f t="shared" si="3"/>
        <v>PCD_DPW3_WFDI1_DER_S3</v>
      </c>
      <c r="DZ11" s="619" t="str">
        <f t="shared" si="1"/>
        <v>PCD_DPW3_WFDI1_RS_S3</v>
      </c>
      <c r="EA11" s="619" t="str">
        <f t="shared" si="1"/>
        <v>PCD_DPW3_WFDI1_DPLE_S3</v>
      </c>
    </row>
    <row r="12" spans="1:131" ht="15.75" thickBot="1" x14ac:dyDescent="0.25">
      <c r="A12" s="345"/>
      <c r="B12" s="401" t="str">
        <f t="shared" si="2"/>
        <v>TMS</v>
      </c>
      <c r="C12" s="23" t="s">
        <v>45</v>
      </c>
      <c r="D12" s="63" t="s">
        <v>75</v>
      </c>
      <c r="E12" s="108" t="str" cm="1">
        <f t="array" aca="1" ref="E12" ca="1">IFERROR(INDEX('[1]PCD List'!$AU$5:$BK$48,MARCH('DPW3'!$D12,'[1]PCD List'!$AR$5:$AR$48,0),MARCH('DPW3'!$B12,'[1]PCD List'!$AU$2:$BK$2,0)),"")</f>
        <v/>
      </c>
      <c r="F12" s="61" t="s">
        <v>1618</v>
      </c>
      <c r="G12" s="62" t="s">
        <v>1645</v>
      </c>
      <c r="H12" s="23" t="s">
        <v>68</v>
      </c>
      <c r="I12" s="246">
        <v>0</v>
      </c>
      <c r="J12" s="112"/>
      <c r="K12" s="829"/>
      <c r="M12" s="248">
        <v>0</v>
      </c>
      <c r="N12" s="248">
        <v>1</v>
      </c>
      <c r="O12" s="606">
        <v>1</v>
      </c>
      <c r="P12" s="606">
        <v>2</v>
      </c>
      <c r="Q12" s="606">
        <v>1</v>
      </c>
      <c r="R12" s="65">
        <v>1</v>
      </c>
      <c r="S12" s="65">
        <v>1</v>
      </c>
      <c r="T12" s="65">
        <v>1</v>
      </c>
      <c r="U12" s="65">
        <v>2</v>
      </c>
      <c r="V12" s="65">
        <v>4</v>
      </c>
      <c r="W12" s="65">
        <v>4</v>
      </c>
      <c r="X12" s="65">
        <v>5</v>
      </c>
      <c r="Y12" s="65">
        <v>5</v>
      </c>
      <c r="Z12" s="65">
        <v>5</v>
      </c>
      <c r="AA12" s="65">
        <v>4</v>
      </c>
      <c r="AB12" s="65">
        <v>4</v>
      </c>
      <c r="AC12" s="65">
        <v>1</v>
      </c>
      <c r="AD12" s="65">
        <v>1</v>
      </c>
      <c r="AE12" s="65">
        <v>0</v>
      </c>
      <c r="AF12" s="65">
        <v>0</v>
      </c>
      <c r="AG12" s="65">
        <v>0</v>
      </c>
      <c r="AH12" s="65">
        <v>0</v>
      </c>
      <c r="AI12" s="65">
        <v>0</v>
      </c>
      <c r="AJ12" s="65">
        <v>0</v>
      </c>
      <c r="AK12" s="65">
        <v>0</v>
      </c>
      <c r="AL12" s="65">
        <v>0</v>
      </c>
      <c r="AM12" s="65">
        <v>0</v>
      </c>
      <c r="AN12" s="65">
        <v>0</v>
      </c>
      <c r="AO12" s="65">
        <v>0</v>
      </c>
      <c r="AP12" s="65">
        <v>0</v>
      </c>
      <c r="AQ12" s="65">
        <v>0</v>
      </c>
      <c r="AR12" s="65">
        <v>0</v>
      </c>
      <c r="AS12" s="65">
        <v>0</v>
      </c>
      <c r="AT12" s="65">
        <v>0</v>
      </c>
      <c r="AU12" s="66">
        <v>0</v>
      </c>
      <c r="AV12" s="66">
        <v>0</v>
      </c>
      <c r="AW12" s="66">
        <v>0</v>
      </c>
      <c r="AX12" s="66">
        <v>0</v>
      </c>
      <c r="AY12" s="66">
        <v>0</v>
      </c>
      <c r="AZ12" s="66">
        <v>0</v>
      </c>
      <c r="BA12" s="249">
        <v>0</v>
      </c>
      <c r="BB12" s="112"/>
      <c r="BC12" s="616"/>
      <c r="BD12" s="617"/>
      <c r="BE12" s="618"/>
      <c r="BF12" s="618"/>
      <c r="BG12" s="618"/>
      <c r="BH12" s="618"/>
      <c r="BI12" s="65"/>
      <c r="BJ12" s="65"/>
      <c r="BK12" s="65"/>
      <c r="BL12" s="65"/>
      <c r="BM12" s="65"/>
      <c r="BN12" s="249"/>
      <c r="BO12" s="112"/>
      <c r="BP12" s="112"/>
      <c r="BQ12" s="112"/>
      <c r="BR12" s="112"/>
      <c r="BS12" s="112"/>
      <c r="BT12" s="112"/>
      <c r="BU12" s="610" t="s">
        <v>1620</v>
      </c>
      <c r="BV12" s="42"/>
      <c r="BX12" s="302"/>
      <c r="BY12" t="s">
        <v>1622</v>
      </c>
      <c r="BZ12" s="611" t="s">
        <v>1646</v>
      </c>
      <c r="CA12" s="611" t="s">
        <v>1646</v>
      </c>
      <c r="CB12" s="611" t="s">
        <v>1646</v>
      </c>
      <c r="CC12" s="611" t="s">
        <v>1646</v>
      </c>
      <c r="CD12" s="611" t="s">
        <v>1646</v>
      </c>
      <c r="CE12" s="611" t="s">
        <v>1646</v>
      </c>
      <c r="CF12" s="611" t="s">
        <v>1646</v>
      </c>
      <c r="CG12" s="611" t="s">
        <v>1646</v>
      </c>
      <c r="CH12" s="611" t="s">
        <v>1646</v>
      </c>
      <c r="CI12" s="611" t="s">
        <v>1646</v>
      </c>
      <c r="CJ12" s="611" t="s">
        <v>1646</v>
      </c>
      <c r="CK12" s="611" t="s">
        <v>1646</v>
      </c>
      <c r="CL12" s="611" t="s">
        <v>1646</v>
      </c>
      <c r="CM12" s="611" t="s">
        <v>1646</v>
      </c>
      <c r="CN12" s="611" t="s">
        <v>1646</v>
      </c>
      <c r="CO12" s="611" t="s">
        <v>1646</v>
      </c>
      <c r="CP12" s="611" t="s">
        <v>1646</v>
      </c>
      <c r="CQ12" s="611" t="s">
        <v>1646</v>
      </c>
      <c r="CR12" s="611" t="s">
        <v>1646</v>
      </c>
      <c r="CS12" s="611" t="s">
        <v>1646</v>
      </c>
      <c r="CT12" s="611" t="s">
        <v>1646</v>
      </c>
      <c r="CU12" s="611" t="s">
        <v>1646</v>
      </c>
      <c r="CV12" s="611" t="s">
        <v>1646</v>
      </c>
      <c r="CW12" s="611" t="s">
        <v>1646</v>
      </c>
      <c r="CX12" s="611" t="s">
        <v>1646</v>
      </c>
      <c r="CY12" s="611" t="s">
        <v>1646</v>
      </c>
      <c r="CZ12" s="611" t="s">
        <v>1646</v>
      </c>
      <c r="DA12" s="611" t="s">
        <v>1646</v>
      </c>
      <c r="DB12" s="611" t="s">
        <v>1646</v>
      </c>
      <c r="DC12" s="611" t="s">
        <v>1646</v>
      </c>
      <c r="DD12" s="611" t="s">
        <v>1646</v>
      </c>
      <c r="DE12" s="611" t="s">
        <v>1646</v>
      </c>
      <c r="DF12" s="611" t="s">
        <v>1646</v>
      </c>
      <c r="DG12" s="611" t="s">
        <v>1646</v>
      </c>
      <c r="DH12" s="611" t="s">
        <v>1646</v>
      </c>
      <c r="DI12" s="611" t="s">
        <v>1646</v>
      </c>
      <c r="DJ12" s="611" t="s">
        <v>1646</v>
      </c>
      <c r="DK12" s="611" t="s">
        <v>1646</v>
      </c>
      <c r="DL12" s="611" t="s">
        <v>1646</v>
      </c>
      <c r="DM12" s="611" t="s">
        <v>1646</v>
      </c>
      <c r="DN12" s="611" t="s">
        <v>1646</v>
      </c>
      <c r="DO12" s="231" t="s">
        <v>1647</v>
      </c>
      <c r="DP12" s="619" t="str">
        <f t="shared" si="3"/>
        <v>PCD_DPW3_WFDI1_DLY_S4</v>
      </c>
      <c r="DQ12" s="619" t="str">
        <f t="shared" si="3"/>
        <v>PCD_DPW3_WFDI1_DIR_S4</v>
      </c>
      <c r="DR12" s="619" t="str">
        <f t="shared" si="3"/>
        <v>PCD_DPW3_WFDI1_DSCR_S4</v>
      </c>
      <c r="DS12" s="619" t="str">
        <f t="shared" si="3"/>
        <v>PCD_DPW3_WFDI1_DCS_S4</v>
      </c>
      <c r="DT12" s="619" t="str">
        <f t="shared" si="3"/>
        <v>PCD_DPW3_WFDI1_DSPC_S4</v>
      </c>
      <c r="DU12" s="619" t="str">
        <f t="shared" si="3"/>
        <v>PCD_DPW3_WFDI1_DPP_S4</v>
      </c>
      <c r="DV12" s="619" t="str">
        <f t="shared" si="3"/>
        <v>PCD_DPW3_WFDI1_DTPI_S4</v>
      </c>
      <c r="DW12" s="619" t="str">
        <f t="shared" si="3"/>
        <v>PCD_DPW3_WFDI1_DCI_S4</v>
      </c>
      <c r="DX12" s="619" t="str">
        <f t="shared" si="3"/>
        <v>PCD_DPW3_WFDI1_DSI_S4</v>
      </c>
      <c r="DY12" s="619" t="str">
        <f t="shared" si="3"/>
        <v>PCD_DPW3_WFDI1_DER_S4</v>
      </c>
      <c r="DZ12" s="619" t="str">
        <f t="shared" si="1"/>
        <v>PCD_DPW3_WFDI1_RS_S4</v>
      </c>
      <c r="EA12" s="619" t="str">
        <f t="shared" si="1"/>
        <v>PCD_DPW3_WFDI1_DPLE_S4</v>
      </c>
    </row>
    <row r="13" spans="1:131" ht="15.75" thickBot="1" x14ac:dyDescent="0.25">
      <c r="A13" s="345"/>
      <c r="B13" s="401" t="str">
        <f t="shared" si="2"/>
        <v>TMS</v>
      </c>
      <c r="C13" s="23" t="s">
        <v>45</v>
      </c>
      <c r="D13" s="63" t="s">
        <v>75</v>
      </c>
      <c r="E13" s="108" t="str" cm="1">
        <f t="array" aca="1" ref="E13" ca="1">IFERROR(INDEX('[1]PCD List'!$AU$5:$BK$48,MARCH('DPW3'!$D13,'[1]PCD List'!$AR$5:$AR$48,0),MARCH('DPW3'!$B13,'[1]PCD List'!$AU$2:$BK$2,0)),"")</f>
        <v/>
      </c>
      <c r="F13" s="61" t="s">
        <v>1618</v>
      </c>
      <c r="G13" s="62" t="s">
        <v>1648</v>
      </c>
      <c r="H13" s="23" t="s">
        <v>68</v>
      </c>
      <c r="I13" s="246">
        <v>0</v>
      </c>
      <c r="J13" s="112"/>
      <c r="K13" s="829"/>
      <c r="M13" s="248">
        <v>0</v>
      </c>
      <c r="N13" s="248">
        <v>0</v>
      </c>
      <c r="O13" s="606">
        <v>0</v>
      </c>
      <c r="P13" s="606">
        <v>0</v>
      </c>
      <c r="Q13" s="606">
        <v>0</v>
      </c>
      <c r="R13" s="65">
        <v>0</v>
      </c>
      <c r="S13" s="65">
        <v>0</v>
      </c>
      <c r="T13" s="65">
        <v>0</v>
      </c>
      <c r="U13" s="65">
        <v>0</v>
      </c>
      <c r="V13" s="65">
        <v>0</v>
      </c>
      <c r="W13" s="65">
        <v>0</v>
      </c>
      <c r="X13" s="65">
        <v>0</v>
      </c>
      <c r="Y13" s="65">
        <v>0</v>
      </c>
      <c r="Z13" s="65">
        <v>0</v>
      </c>
      <c r="AA13" s="65">
        <v>0</v>
      </c>
      <c r="AB13" s="65">
        <v>0</v>
      </c>
      <c r="AC13" s="65">
        <v>0</v>
      </c>
      <c r="AD13" s="65">
        <v>0</v>
      </c>
      <c r="AE13" s="65">
        <v>0</v>
      </c>
      <c r="AF13" s="65">
        <v>0</v>
      </c>
      <c r="AG13" s="65">
        <v>0</v>
      </c>
      <c r="AH13" s="65">
        <v>0</v>
      </c>
      <c r="AI13" s="65">
        <v>0</v>
      </c>
      <c r="AJ13" s="65">
        <v>0</v>
      </c>
      <c r="AK13" s="65">
        <v>0</v>
      </c>
      <c r="AL13" s="65">
        <v>0</v>
      </c>
      <c r="AM13" s="65">
        <v>0</v>
      </c>
      <c r="AN13" s="65">
        <v>0</v>
      </c>
      <c r="AO13" s="65">
        <v>0</v>
      </c>
      <c r="AP13" s="65">
        <v>0</v>
      </c>
      <c r="AQ13" s="65">
        <v>0</v>
      </c>
      <c r="AR13" s="65">
        <v>0</v>
      </c>
      <c r="AS13" s="65">
        <v>0</v>
      </c>
      <c r="AT13" s="65">
        <v>0</v>
      </c>
      <c r="AU13" s="66">
        <v>0</v>
      </c>
      <c r="AV13" s="66">
        <v>0</v>
      </c>
      <c r="AW13" s="66">
        <v>0</v>
      </c>
      <c r="AX13" s="66">
        <v>0</v>
      </c>
      <c r="AY13" s="66">
        <v>0</v>
      </c>
      <c r="AZ13" s="66">
        <v>0</v>
      </c>
      <c r="BA13" s="249">
        <v>0</v>
      </c>
      <c r="BB13" s="112"/>
      <c r="BC13" s="616"/>
      <c r="BD13" s="617"/>
      <c r="BE13" s="618"/>
      <c r="BF13" s="618"/>
      <c r="BG13" s="618"/>
      <c r="BH13" s="618"/>
      <c r="BI13" s="65"/>
      <c r="BJ13" s="65"/>
      <c r="BK13" s="65"/>
      <c r="BL13" s="65"/>
      <c r="BM13" s="65"/>
      <c r="BN13" s="249"/>
      <c r="BO13" s="112"/>
      <c r="BP13" s="112"/>
      <c r="BQ13" s="112"/>
      <c r="BR13" s="112"/>
      <c r="BS13" s="112"/>
      <c r="BT13" s="112"/>
      <c r="BU13" s="610" t="s">
        <v>1620</v>
      </c>
      <c r="BV13" s="42"/>
      <c r="BX13" s="302"/>
      <c r="BY13" t="s">
        <v>1622</v>
      </c>
      <c r="BZ13" s="611" t="s">
        <v>1649</v>
      </c>
      <c r="CA13" s="611" t="s">
        <v>1649</v>
      </c>
      <c r="CB13" s="611" t="s">
        <v>1649</v>
      </c>
      <c r="CC13" s="611" t="s">
        <v>1649</v>
      </c>
      <c r="CD13" s="611" t="s">
        <v>1649</v>
      </c>
      <c r="CE13" s="611" t="s">
        <v>1649</v>
      </c>
      <c r="CF13" s="611" t="s">
        <v>1649</v>
      </c>
      <c r="CG13" s="611" t="s">
        <v>1649</v>
      </c>
      <c r="CH13" s="611" t="s">
        <v>1649</v>
      </c>
      <c r="CI13" s="611" t="s">
        <v>1649</v>
      </c>
      <c r="CJ13" s="611" t="s">
        <v>1649</v>
      </c>
      <c r="CK13" s="611" t="s">
        <v>1649</v>
      </c>
      <c r="CL13" s="611" t="s">
        <v>1649</v>
      </c>
      <c r="CM13" s="611" t="s">
        <v>1649</v>
      </c>
      <c r="CN13" s="611" t="s">
        <v>1649</v>
      </c>
      <c r="CO13" s="611" t="s">
        <v>1649</v>
      </c>
      <c r="CP13" s="611" t="s">
        <v>1649</v>
      </c>
      <c r="CQ13" s="611" t="s">
        <v>1649</v>
      </c>
      <c r="CR13" s="611" t="s">
        <v>1649</v>
      </c>
      <c r="CS13" s="611" t="s">
        <v>1649</v>
      </c>
      <c r="CT13" s="611" t="s">
        <v>1649</v>
      </c>
      <c r="CU13" s="611" t="s">
        <v>1649</v>
      </c>
      <c r="CV13" s="611" t="s">
        <v>1649</v>
      </c>
      <c r="CW13" s="611" t="s">
        <v>1649</v>
      </c>
      <c r="CX13" s="611" t="s">
        <v>1649</v>
      </c>
      <c r="CY13" s="611" t="s">
        <v>1649</v>
      </c>
      <c r="CZ13" s="611" t="s">
        <v>1649</v>
      </c>
      <c r="DA13" s="611" t="s">
        <v>1649</v>
      </c>
      <c r="DB13" s="611" t="s">
        <v>1649</v>
      </c>
      <c r="DC13" s="611" t="s">
        <v>1649</v>
      </c>
      <c r="DD13" s="611" t="s">
        <v>1649</v>
      </c>
      <c r="DE13" s="611" t="s">
        <v>1649</v>
      </c>
      <c r="DF13" s="611" t="s">
        <v>1649</v>
      </c>
      <c r="DG13" s="611" t="s">
        <v>1649</v>
      </c>
      <c r="DH13" s="611" t="s">
        <v>1649</v>
      </c>
      <c r="DI13" s="611" t="s">
        <v>1649</v>
      </c>
      <c r="DJ13" s="611" t="s">
        <v>1649</v>
      </c>
      <c r="DK13" s="611" t="s">
        <v>1649</v>
      </c>
      <c r="DL13" s="611" t="s">
        <v>1649</v>
      </c>
      <c r="DM13" s="611" t="s">
        <v>1649</v>
      </c>
      <c r="DN13" s="611" t="s">
        <v>1649</v>
      </c>
      <c r="DO13" s="231" t="s">
        <v>1650</v>
      </c>
      <c r="DP13" s="619" t="str">
        <f t="shared" si="3"/>
        <v>PCD_DPW3_WFDI1_DLY_S5</v>
      </c>
      <c r="DQ13" s="619" t="str">
        <f t="shared" si="3"/>
        <v>PCD_DPW3_WFDI1_DIR_S5</v>
      </c>
      <c r="DR13" s="619" t="str">
        <f t="shared" si="3"/>
        <v>PCD_DPW3_WFDI1_DSCR_S5</v>
      </c>
      <c r="DS13" s="619" t="str">
        <f t="shared" si="3"/>
        <v>PCD_DPW3_WFDI1_DCS_S5</v>
      </c>
      <c r="DT13" s="619" t="str">
        <f t="shared" si="3"/>
        <v>PCD_DPW3_WFDI1_DSPC_S5</v>
      </c>
      <c r="DU13" s="619" t="str">
        <f t="shared" si="3"/>
        <v>PCD_DPW3_WFDI1_DPP_S5</v>
      </c>
      <c r="DV13" s="619" t="str">
        <f t="shared" si="3"/>
        <v>PCD_DPW3_WFDI1_DTPI_S5</v>
      </c>
      <c r="DW13" s="619" t="str">
        <f t="shared" si="3"/>
        <v>PCD_DPW3_WFDI1_DCI_S5</v>
      </c>
      <c r="DX13" s="619" t="str">
        <f t="shared" si="3"/>
        <v>PCD_DPW3_WFDI1_DSI_S5</v>
      </c>
      <c r="DY13" s="619" t="str">
        <f t="shared" si="3"/>
        <v>PCD_DPW3_WFDI1_DER_S5</v>
      </c>
      <c r="DZ13" s="619" t="str">
        <f t="shared" si="1"/>
        <v>PCD_DPW3_WFDI1_RS_S5</v>
      </c>
      <c r="EA13" s="619" t="str">
        <f t="shared" si="1"/>
        <v>PCD_DPW3_WFDI1_DPLE_S5</v>
      </c>
    </row>
    <row r="14" spans="1:131" ht="15.75" thickBot="1" x14ac:dyDescent="0.25">
      <c r="A14" s="345"/>
      <c r="B14" s="401" t="str">
        <f t="shared" si="2"/>
        <v>TMS</v>
      </c>
      <c r="C14" s="23" t="s">
        <v>45</v>
      </c>
      <c r="D14" s="63" t="s">
        <v>75</v>
      </c>
      <c r="E14" s="108" t="str" cm="1">
        <f t="array" aca="1" ref="E14" ca="1">IFERROR(INDEX('[1]PCD List'!$AU$5:$BK$48,MARCH('DPW3'!$D14,'[1]PCD List'!$AR$5:$AR$48,0),MARCH('DPW3'!$B14,'[1]PCD List'!$AU$2:$BK$2,0)),"")</f>
        <v/>
      </c>
      <c r="F14" s="61" t="s">
        <v>1618</v>
      </c>
      <c r="G14" s="62" t="s">
        <v>1651</v>
      </c>
      <c r="H14" s="23" t="s">
        <v>68</v>
      </c>
      <c r="I14" s="246">
        <v>0</v>
      </c>
      <c r="J14" s="112"/>
      <c r="K14" s="829"/>
      <c r="M14" s="248">
        <v>0</v>
      </c>
      <c r="N14" s="248">
        <v>0</v>
      </c>
      <c r="O14" s="606">
        <v>0</v>
      </c>
      <c r="P14" s="606">
        <v>0</v>
      </c>
      <c r="Q14" s="606">
        <v>1</v>
      </c>
      <c r="R14" s="65">
        <v>1</v>
      </c>
      <c r="S14" s="65">
        <v>1</v>
      </c>
      <c r="T14" s="65">
        <v>2</v>
      </c>
      <c r="U14" s="65">
        <v>2</v>
      </c>
      <c r="V14" s="65">
        <v>2</v>
      </c>
      <c r="W14" s="65">
        <v>2</v>
      </c>
      <c r="X14" s="65">
        <v>2</v>
      </c>
      <c r="Y14" s="65">
        <v>2</v>
      </c>
      <c r="Z14" s="65">
        <v>2</v>
      </c>
      <c r="AA14" s="65">
        <v>3</v>
      </c>
      <c r="AB14" s="65">
        <v>3</v>
      </c>
      <c r="AC14" s="65">
        <v>6</v>
      </c>
      <c r="AD14" s="65">
        <v>6</v>
      </c>
      <c r="AE14" s="65">
        <v>7</v>
      </c>
      <c r="AF14" s="65">
        <v>7</v>
      </c>
      <c r="AG14" s="65">
        <v>7</v>
      </c>
      <c r="AH14" s="65">
        <v>7</v>
      </c>
      <c r="AI14" s="65">
        <v>7</v>
      </c>
      <c r="AJ14" s="65">
        <v>7</v>
      </c>
      <c r="AK14" s="65">
        <v>7</v>
      </c>
      <c r="AL14" s="65">
        <v>7</v>
      </c>
      <c r="AM14" s="65">
        <v>7</v>
      </c>
      <c r="AN14" s="65">
        <v>7</v>
      </c>
      <c r="AO14" s="65">
        <v>7</v>
      </c>
      <c r="AP14" s="65">
        <v>7</v>
      </c>
      <c r="AQ14" s="65">
        <v>7</v>
      </c>
      <c r="AR14" s="65">
        <v>7</v>
      </c>
      <c r="AS14" s="65">
        <v>7</v>
      </c>
      <c r="AT14" s="65">
        <v>7</v>
      </c>
      <c r="AU14" s="66">
        <v>7</v>
      </c>
      <c r="AV14" s="66">
        <v>7</v>
      </c>
      <c r="AW14" s="66">
        <v>7</v>
      </c>
      <c r="AX14" s="66">
        <v>7</v>
      </c>
      <c r="AY14" s="66">
        <v>7</v>
      </c>
      <c r="AZ14" s="66">
        <v>7</v>
      </c>
      <c r="BA14" s="249">
        <v>7</v>
      </c>
      <c r="BB14" s="112"/>
      <c r="BC14" s="616"/>
      <c r="BD14" s="617"/>
      <c r="BE14" s="618"/>
      <c r="BF14" s="618"/>
      <c r="BG14" s="618"/>
      <c r="BH14" s="618"/>
      <c r="BI14" s="65"/>
      <c r="BJ14" s="65"/>
      <c r="BK14" s="65"/>
      <c r="BL14" s="65"/>
      <c r="BM14" s="65"/>
      <c r="BN14" s="249"/>
      <c r="BO14" s="112"/>
      <c r="BP14" s="112"/>
      <c r="BQ14" s="112"/>
      <c r="BR14" s="112"/>
      <c r="BS14" s="112"/>
      <c r="BT14" s="112"/>
      <c r="BU14" s="610" t="s">
        <v>1620</v>
      </c>
      <c r="BV14" s="42"/>
      <c r="BX14" s="302"/>
      <c r="BY14" t="s">
        <v>1622</v>
      </c>
      <c r="BZ14" s="611" t="s">
        <v>1652</v>
      </c>
      <c r="CA14" s="611" t="s">
        <v>1652</v>
      </c>
      <c r="CB14" s="611" t="s">
        <v>1652</v>
      </c>
      <c r="CC14" s="611" t="s">
        <v>1652</v>
      </c>
      <c r="CD14" s="611" t="s">
        <v>1652</v>
      </c>
      <c r="CE14" s="611" t="s">
        <v>1652</v>
      </c>
      <c r="CF14" s="611" t="s">
        <v>1652</v>
      </c>
      <c r="CG14" s="611" t="s">
        <v>1652</v>
      </c>
      <c r="CH14" s="611" t="s">
        <v>1652</v>
      </c>
      <c r="CI14" s="611" t="s">
        <v>1652</v>
      </c>
      <c r="CJ14" s="611" t="s">
        <v>1652</v>
      </c>
      <c r="CK14" s="611" t="s">
        <v>1652</v>
      </c>
      <c r="CL14" s="611" t="s">
        <v>1652</v>
      </c>
      <c r="CM14" s="611" t="s">
        <v>1652</v>
      </c>
      <c r="CN14" s="611" t="s">
        <v>1652</v>
      </c>
      <c r="CO14" s="611" t="s">
        <v>1652</v>
      </c>
      <c r="CP14" s="611" t="s">
        <v>1652</v>
      </c>
      <c r="CQ14" s="611" t="s">
        <v>1652</v>
      </c>
      <c r="CR14" s="611" t="s">
        <v>1652</v>
      </c>
      <c r="CS14" s="611" t="s">
        <v>1652</v>
      </c>
      <c r="CT14" s="611" t="s">
        <v>1652</v>
      </c>
      <c r="CU14" s="611" t="s">
        <v>1652</v>
      </c>
      <c r="CV14" s="611" t="s">
        <v>1652</v>
      </c>
      <c r="CW14" s="611" t="s">
        <v>1652</v>
      </c>
      <c r="CX14" s="611" t="s">
        <v>1652</v>
      </c>
      <c r="CY14" s="611" t="s">
        <v>1652</v>
      </c>
      <c r="CZ14" s="611" t="s">
        <v>1652</v>
      </c>
      <c r="DA14" s="611" t="s">
        <v>1652</v>
      </c>
      <c r="DB14" s="611" t="s">
        <v>1652</v>
      </c>
      <c r="DC14" s="611" t="s">
        <v>1652</v>
      </c>
      <c r="DD14" s="611" t="s">
        <v>1652</v>
      </c>
      <c r="DE14" s="611" t="s">
        <v>1652</v>
      </c>
      <c r="DF14" s="611" t="s">
        <v>1652</v>
      </c>
      <c r="DG14" s="611" t="s">
        <v>1652</v>
      </c>
      <c r="DH14" s="611" t="s">
        <v>1652</v>
      </c>
      <c r="DI14" s="611" t="s">
        <v>1652</v>
      </c>
      <c r="DJ14" s="611" t="s">
        <v>1652</v>
      </c>
      <c r="DK14" s="611" t="s">
        <v>1652</v>
      </c>
      <c r="DL14" s="611" t="s">
        <v>1652</v>
      </c>
      <c r="DM14" s="611" t="s">
        <v>1652</v>
      </c>
      <c r="DN14" s="611" t="s">
        <v>1652</v>
      </c>
      <c r="DO14" s="231" t="s">
        <v>1653</v>
      </c>
      <c r="DP14" s="619" t="str">
        <f t="shared" si="3"/>
        <v>PCD_DPW3_WFDI1_DLY_S6</v>
      </c>
      <c r="DQ14" s="619" t="str">
        <f t="shared" si="3"/>
        <v>PCD_DPW3_WFDI1_DIR_S6</v>
      </c>
      <c r="DR14" s="619" t="str">
        <f t="shared" si="3"/>
        <v>PCD_DPW3_WFDI1_DSCR_S6</v>
      </c>
      <c r="DS14" s="619" t="str">
        <f t="shared" si="3"/>
        <v>PCD_DPW3_WFDI1_DCS_S6</v>
      </c>
      <c r="DT14" s="619" t="str">
        <f t="shared" si="3"/>
        <v>PCD_DPW3_WFDI1_DSPC_S6</v>
      </c>
      <c r="DU14" s="619" t="str">
        <f t="shared" si="3"/>
        <v>PCD_DPW3_WFDI1_DPP_S6</v>
      </c>
      <c r="DV14" s="619" t="str">
        <f t="shared" si="3"/>
        <v>PCD_DPW3_WFDI1_DTPI_S6</v>
      </c>
      <c r="DW14" s="619" t="str">
        <f t="shared" si="3"/>
        <v>PCD_DPW3_WFDI1_DCI_S6</v>
      </c>
      <c r="DX14" s="619" t="str">
        <f t="shared" si="3"/>
        <v>PCD_DPW3_WFDI1_DSI_S6</v>
      </c>
      <c r="DY14" s="619" t="str">
        <f t="shared" si="3"/>
        <v>PCD_DPW3_WFDI1_DER_S6</v>
      </c>
      <c r="DZ14" s="619" t="str">
        <f t="shared" si="1"/>
        <v>PCD_DPW3_WFDI1_RS_S6</v>
      </c>
      <c r="EA14" s="619" t="str">
        <f t="shared" si="1"/>
        <v>PCD_DPW3_WFDI1_DPLE_S6</v>
      </c>
    </row>
    <row r="15" spans="1:131" ht="21" customHeight="1" thickBot="1" x14ac:dyDescent="0.25">
      <c r="A15" s="345"/>
      <c r="B15" s="401" t="str">
        <f t="shared" si="2"/>
        <v>TMS</v>
      </c>
      <c r="C15" s="23" t="s">
        <v>45</v>
      </c>
      <c r="D15" s="63" t="s">
        <v>75</v>
      </c>
      <c r="E15" s="108" t="str" cm="1">
        <f t="array" aca="1" ref="E15" ca="1">IFERROR(INDEX('[1]PCD List'!$AU$5:$BK$48,MARCH('DPW3'!$D15,'[1]PCD List'!$AR$5:$AR$48,0),MARCH('DPW3'!$B15,'[1]PCD List'!$AU$2:$BK$2,0)),"")</f>
        <v/>
      </c>
      <c r="F15" s="61" t="s">
        <v>1618</v>
      </c>
      <c r="G15" s="62" t="s">
        <v>1654</v>
      </c>
      <c r="H15" s="23" t="s">
        <v>68</v>
      </c>
      <c r="I15" s="246">
        <v>0</v>
      </c>
      <c r="J15" s="112"/>
      <c r="K15" s="829"/>
      <c r="M15" s="440"/>
      <c r="N15" s="248"/>
      <c r="O15" s="606"/>
      <c r="P15" s="606"/>
      <c r="Q15" s="606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6"/>
      <c r="AV15" s="66"/>
      <c r="AW15" s="66"/>
      <c r="AX15" s="66"/>
      <c r="AY15" s="66"/>
      <c r="AZ15" s="66"/>
      <c r="BA15" s="442"/>
      <c r="BB15" s="112"/>
      <c r="BC15" s="616"/>
      <c r="BD15" s="617"/>
      <c r="BE15" s="618"/>
      <c r="BF15" s="618"/>
      <c r="BG15" s="618"/>
      <c r="BH15" s="618"/>
      <c r="BI15" s="65"/>
      <c r="BJ15" s="65"/>
      <c r="BK15" s="65"/>
      <c r="BL15" s="65"/>
      <c r="BM15" s="65"/>
      <c r="BN15" s="249"/>
      <c r="BO15" s="112"/>
      <c r="BP15" s="112"/>
      <c r="BQ15" s="112"/>
      <c r="BR15" s="112"/>
      <c r="BS15" s="112"/>
      <c r="BT15" s="112"/>
      <c r="BU15" s="610" t="s">
        <v>1620</v>
      </c>
      <c r="BV15" s="42"/>
      <c r="BX15" s="302"/>
      <c r="BY15" t="s">
        <v>1622</v>
      </c>
      <c r="BZ15" s="620" t="s">
        <v>1655</v>
      </c>
      <c r="CA15" s="620" t="s">
        <v>1655</v>
      </c>
      <c r="CB15" s="620" t="s">
        <v>1655</v>
      </c>
      <c r="CC15" s="620" t="s">
        <v>1655</v>
      </c>
      <c r="CD15" s="620" t="s">
        <v>1655</v>
      </c>
      <c r="CE15" s="620" t="s">
        <v>1655</v>
      </c>
      <c r="CF15" s="620" t="s">
        <v>1655</v>
      </c>
      <c r="CG15" s="620" t="s">
        <v>1655</v>
      </c>
      <c r="CH15" s="620" t="s">
        <v>1655</v>
      </c>
      <c r="CI15" s="620" t="s">
        <v>1655</v>
      </c>
      <c r="CJ15" s="620" t="s">
        <v>1655</v>
      </c>
      <c r="CK15" s="620" t="s">
        <v>1655</v>
      </c>
      <c r="CL15" s="620" t="s">
        <v>1655</v>
      </c>
      <c r="CM15" s="620" t="s">
        <v>1655</v>
      </c>
      <c r="CN15" s="620" t="s">
        <v>1655</v>
      </c>
      <c r="CO15" s="620" t="s">
        <v>1655</v>
      </c>
      <c r="CP15" s="620" t="s">
        <v>1655</v>
      </c>
      <c r="CQ15" s="620" t="s">
        <v>1655</v>
      </c>
      <c r="CR15" s="620" t="s">
        <v>1655</v>
      </c>
      <c r="CS15" s="620" t="s">
        <v>1655</v>
      </c>
      <c r="CT15" s="620" t="s">
        <v>1655</v>
      </c>
      <c r="CU15" s="620" t="s">
        <v>1655</v>
      </c>
      <c r="CV15" s="620" t="s">
        <v>1655</v>
      </c>
      <c r="CW15" s="620" t="s">
        <v>1655</v>
      </c>
      <c r="CX15" s="620" t="s">
        <v>1655</v>
      </c>
      <c r="CY15" s="620" t="s">
        <v>1655</v>
      </c>
      <c r="CZ15" s="620" t="s">
        <v>1655</v>
      </c>
      <c r="DA15" s="620" t="s">
        <v>1655</v>
      </c>
      <c r="DB15" s="620" t="s">
        <v>1655</v>
      </c>
      <c r="DC15" s="620" t="s">
        <v>1655</v>
      </c>
      <c r="DD15" s="620" t="s">
        <v>1655</v>
      </c>
      <c r="DE15" s="620" t="s">
        <v>1655</v>
      </c>
      <c r="DF15" s="620" t="s">
        <v>1655</v>
      </c>
      <c r="DG15" s="620" t="s">
        <v>1655</v>
      </c>
      <c r="DH15" s="620" t="s">
        <v>1655</v>
      </c>
      <c r="DI15" s="620" t="s">
        <v>1655</v>
      </c>
      <c r="DJ15" s="620" t="s">
        <v>1655</v>
      </c>
      <c r="DK15" s="620" t="s">
        <v>1655</v>
      </c>
      <c r="DL15" s="620" t="s">
        <v>1655</v>
      </c>
      <c r="DM15" s="620" t="s">
        <v>1655</v>
      </c>
      <c r="DN15" s="620" t="s">
        <v>1655</v>
      </c>
      <c r="DO15" s="231" t="s">
        <v>1656</v>
      </c>
      <c r="DP15" s="619" t="str">
        <f t="shared" si="3"/>
        <v>PCD_DPW3_WFDI1_DLY_S7</v>
      </c>
      <c r="DQ15" s="619" t="str">
        <f t="shared" si="3"/>
        <v>PCD_DPW3_WFDI1_DIR_S7</v>
      </c>
      <c r="DR15" s="619" t="str">
        <f t="shared" si="3"/>
        <v>PCD_DPW3_WFDI1_DSCR_S7</v>
      </c>
      <c r="DS15" s="619" t="str">
        <f t="shared" si="3"/>
        <v>PCD_DPW3_WFDI1_DCS_S7</v>
      </c>
      <c r="DT15" s="619" t="str">
        <f t="shared" si="3"/>
        <v>PCD_DPW3_WFDI1_DSPC_S7</v>
      </c>
      <c r="DU15" s="619" t="str">
        <f t="shared" si="3"/>
        <v>PCD_DPW3_WFDI1_DPP_S7</v>
      </c>
      <c r="DV15" s="619" t="str">
        <f t="shared" si="3"/>
        <v>PCD_DPW3_WFDI1_DTPI_S7</v>
      </c>
      <c r="DW15" s="619" t="str">
        <f t="shared" si="3"/>
        <v>PCD_DPW3_WFDI1_DCI_S7</v>
      </c>
      <c r="DX15" s="619" t="str">
        <f t="shared" si="3"/>
        <v>PCD_DPW3_WFDI1_DSI_S7</v>
      </c>
      <c r="DY15" s="619" t="str">
        <f t="shared" si="3"/>
        <v>PCD_DPW3_WFDI1_DER_S7</v>
      </c>
      <c r="DZ15" s="619" t="str">
        <f t="shared" si="1"/>
        <v>PCD_DPW3_WFDI1_RS_S7</v>
      </c>
      <c r="EA15" s="619" t="str">
        <f t="shared" si="1"/>
        <v>PCD_DPW3_WFDI1_DPLE_S7</v>
      </c>
    </row>
    <row r="16" spans="1:131" ht="22.5" customHeight="1" thickBot="1" x14ac:dyDescent="0.25">
      <c r="A16" s="345"/>
      <c r="B16" s="401" t="str">
        <f t="shared" si="2"/>
        <v>TMS</v>
      </c>
      <c r="C16" s="621" t="s">
        <v>45</v>
      </c>
      <c r="D16" s="59" t="s">
        <v>75</v>
      </c>
      <c r="E16" s="622"/>
      <c r="F16" s="623" t="s">
        <v>1618</v>
      </c>
      <c r="G16" s="165" t="s">
        <v>1657</v>
      </c>
      <c r="H16" s="621" t="s">
        <v>68</v>
      </c>
      <c r="I16" s="624">
        <v>0</v>
      </c>
      <c r="J16" s="112"/>
      <c r="K16" s="829"/>
      <c r="M16" s="280">
        <f>SUM( M8:M14)</f>
        <v>7</v>
      </c>
      <c r="N16" s="310">
        <f t="shared" ref="N16:BA16" si="4">SUM( N8:N14)</f>
        <v>7</v>
      </c>
      <c r="O16" s="281">
        <f t="shared" si="4"/>
        <v>7</v>
      </c>
      <c r="P16" s="281">
        <f t="shared" si="4"/>
        <v>7</v>
      </c>
      <c r="Q16" s="281">
        <f t="shared" si="4"/>
        <v>7</v>
      </c>
      <c r="R16" s="281">
        <f t="shared" si="4"/>
        <v>7</v>
      </c>
      <c r="S16" s="281">
        <f t="shared" si="4"/>
        <v>7</v>
      </c>
      <c r="T16" s="281">
        <f t="shared" si="4"/>
        <v>7</v>
      </c>
      <c r="U16" s="281">
        <f t="shared" si="4"/>
        <v>7</v>
      </c>
      <c r="V16" s="281">
        <f t="shared" si="4"/>
        <v>7</v>
      </c>
      <c r="W16" s="281">
        <f t="shared" si="4"/>
        <v>7</v>
      </c>
      <c r="X16" s="281">
        <f t="shared" si="4"/>
        <v>7</v>
      </c>
      <c r="Y16" s="281">
        <f t="shared" si="4"/>
        <v>7</v>
      </c>
      <c r="Z16" s="281">
        <f t="shared" si="4"/>
        <v>7</v>
      </c>
      <c r="AA16" s="281">
        <f t="shared" si="4"/>
        <v>7</v>
      </c>
      <c r="AB16" s="281">
        <f t="shared" si="4"/>
        <v>7</v>
      </c>
      <c r="AC16" s="281">
        <f t="shared" si="4"/>
        <v>7</v>
      </c>
      <c r="AD16" s="281">
        <f t="shared" si="4"/>
        <v>7</v>
      </c>
      <c r="AE16" s="281">
        <f t="shared" si="4"/>
        <v>7</v>
      </c>
      <c r="AF16" s="281">
        <f t="shared" si="4"/>
        <v>7</v>
      </c>
      <c r="AG16" s="281">
        <f t="shared" si="4"/>
        <v>7</v>
      </c>
      <c r="AH16" s="281">
        <f t="shared" si="4"/>
        <v>7</v>
      </c>
      <c r="AI16" s="281">
        <f t="shared" si="4"/>
        <v>7</v>
      </c>
      <c r="AJ16" s="281">
        <f t="shared" si="4"/>
        <v>7</v>
      </c>
      <c r="AK16" s="281">
        <f t="shared" si="4"/>
        <v>7</v>
      </c>
      <c r="AL16" s="281">
        <f t="shared" si="4"/>
        <v>7</v>
      </c>
      <c r="AM16" s="281">
        <f t="shared" si="4"/>
        <v>7</v>
      </c>
      <c r="AN16" s="281">
        <f t="shared" si="4"/>
        <v>7</v>
      </c>
      <c r="AO16" s="281">
        <f t="shared" si="4"/>
        <v>7</v>
      </c>
      <c r="AP16" s="281">
        <f t="shared" si="4"/>
        <v>7</v>
      </c>
      <c r="AQ16" s="281">
        <f t="shared" si="4"/>
        <v>7</v>
      </c>
      <c r="AR16" s="281">
        <f t="shared" si="4"/>
        <v>7</v>
      </c>
      <c r="AS16" s="281">
        <f t="shared" si="4"/>
        <v>7</v>
      </c>
      <c r="AT16" s="281">
        <f t="shared" si="4"/>
        <v>7</v>
      </c>
      <c r="AU16" s="281">
        <f t="shared" si="4"/>
        <v>7</v>
      </c>
      <c r="AV16" s="281">
        <f t="shared" si="4"/>
        <v>7</v>
      </c>
      <c r="AW16" s="281">
        <f t="shared" si="4"/>
        <v>7</v>
      </c>
      <c r="AX16" s="281">
        <f t="shared" si="4"/>
        <v>7</v>
      </c>
      <c r="AY16" s="281">
        <f t="shared" si="4"/>
        <v>7</v>
      </c>
      <c r="AZ16" s="281">
        <f t="shared" si="4"/>
        <v>7</v>
      </c>
      <c r="BA16" s="625">
        <f t="shared" si="4"/>
        <v>7</v>
      </c>
      <c r="BB16" s="112"/>
      <c r="BC16" s="282"/>
      <c r="BD16" s="283"/>
      <c r="BE16" s="283"/>
      <c r="BF16" s="283"/>
      <c r="BG16" s="283"/>
      <c r="BH16" s="283"/>
      <c r="BI16" s="283"/>
      <c r="BJ16" s="283"/>
      <c r="BK16" s="283"/>
      <c r="BL16" s="283"/>
      <c r="BM16" s="283"/>
      <c r="BN16" s="284"/>
      <c r="BO16" s="112"/>
      <c r="BP16" s="112"/>
      <c r="BQ16" s="112"/>
      <c r="BR16" s="112"/>
      <c r="BS16" s="112"/>
      <c r="BT16" s="112"/>
      <c r="BU16" s="610" t="s">
        <v>1620</v>
      </c>
      <c r="BV16" s="42"/>
      <c r="BX16" s="302"/>
      <c r="BY16" t="s">
        <v>1622</v>
      </c>
      <c r="BZ16" s="626" t="s">
        <v>1658</v>
      </c>
      <c r="CA16" s="627" t="s">
        <v>1658</v>
      </c>
      <c r="CB16" s="628" t="s">
        <v>1658</v>
      </c>
      <c r="CC16" s="628" t="s">
        <v>1658</v>
      </c>
      <c r="CD16" s="628" t="s">
        <v>1658</v>
      </c>
      <c r="CE16" s="628" t="s">
        <v>1658</v>
      </c>
      <c r="CF16" s="628" t="s">
        <v>1658</v>
      </c>
      <c r="CG16" s="628" t="s">
        <v>1658</v>
      </c>
      <c r="CH16" s="628" t="s">
        <v>1658</v>
      </c>
      <c r="CI16" s="628" t="s">
        <v>1658</v>
      </c>
      <c r="CJ16" s="628" t="s">
        <v>1658</v>
      </c>
      <c r="CK16" s="628" t="s">
        <v>1658</v>
      </c>
      <c r="CL16" s="628" t="s">
        <v>1658</v>
      </c>
      <c r="CM16" s="628" t="s">
        <v>1658</v>
      </c>
      <c r="CN16" s="628" t="s">
        <v>1658</v>
      </c>
      <c r="CO16" s="628" t="s">
        <v>1658</v>
      </c>
      <c r="CP16" s="628" t="s">
        <v>1658</v>
      </c>
      <c r="CQ16" s="628" t="s">
        <v>1658</v>
      </c>
      <c r="CR16" s="628" t="s">
        <v>1658</v>
      </c>
      <c r="CS16" s="628" t="s">
        <v>1658</v>
      </c>
      <c r="CT16" s="628" t="s">
        <v>1658</v>
      </c>
      <c r="CU16" s="628" t="s">
        <v>1658</v>
      </c>
      <c r="CV16" s="628" t="s">
        <v>1658</v>
      </c>
      <c r="CW16" s="628" t="s">
        <v>1658</v>
      </c>
      <c r="CX16" s="628" t="s">
        <v>1658</v>
      </c>
      <c r="CY16" s="628" t="s">
        <v>1658</v>
      </c>
      <c r="CZ16" s="628" t="s">
        <v>1658</v>
      </c>
      <c r="DA16" s="628" t="s">
        <v>1658</v>
      </c>
      <c r="DB16" s="628" t="s">
        <v>1658</v>
      </c>
      <c r="DC16" s="628" t="s">
        <v>1658</v>
      </c>
      <c r="DD16" s="628" t="s">
        <v>1658</v>
      </c>
      <c r="DE16" s="628" t="s">
        <v>1658</v>
      </c>
      <c r="DF16" s="628" t="s">
        <v>1658</v>
      </c>
      <c r="DG16" s="628" t="s">
        <v>1658</v>
      </c>
      <c r="DH16" s="628" t="s">
        <v>1658</v>
      </c>
      <c r="DI16" s="628" t="s">
        <v>1658</v>
      </c>
      <c r="DJ16" s="628" t="s">
        <v>1658</v>
      </c>
      <c r="DK16" s="628" t="s">
        <v>1658</v>
      </c>
      <c r="DL16" s="628" t="s">
        <v>1658</v>
      </c>
      <c r="DM16" s="628" t="s">
        <v>1658</v>
      </c>
      <c r="DN16" s="629" t="s">
        <v>1658</v>
      </c>
      <c r="DO16" s="231" t="s">
        <v>1659</v>
      </c>
      <c r="DP16" s="619" t="str">
        <f t="shared" si="3"/>
        <v>PCD_DPW3_WFDI1_DLY_ST</v>
      </c>
      <c r="DQ16" s="619" t="str">
        <f t="shared" si="3"/>
        <v>PCD_DPW3_WFDI1_DIR_ST</v>
      </c>
      <c r="DR16" s="619" t="str">
        <f t="shared" si="3"/>
        <v>PCD_DPW3_WFDI1_DSCR_ST</v>
      </c>
      <c r="DS16" s="619" t="str">
        <f t="shared" si="3"/>
        <v>PCD_DPW3_WFDI1_DCS_ST</v>
      </c>
      <c r="DT16" s="619" t="str">
        <f t="shared" si="3"/>
        <v>PCD_DPW3_WFDI1_DSPC_ST</v>
      </c>
      <c r="DU16" s="619" t="str">
        <f t="shared" si="3"/>
        <v>PCD_DPW3_WFDI1_DPP_ST</v>
      </c>
      <c r="DV16" s="619" t="str">
        <f t="shared" si="3"/>
        <v>PCD_DPW3_WFDI1_DTPI_ST</v>
      </c>
      <c r="DW16" s="619" t="str">
        <f t="shared" si="3"/>
        <v>PCD_DPW3_WFDI1_DCI_ST</v>
      </c>
      <c r="DX16" s="619" t="str">
        <f t="shared" si="3"/>
        <v>PCD_DPW3_WFDI1_DSI_ST</v>
      </c>
      <c r="DY16" s="619" t="str">
        <f t="shared" si="3"/>
        <v>PCD_DPW3_WFDI1_DER_ST</v>
      </c>
      <c r="DZ16" s="619" t="str">
        <f t="shared" si="1"/>
        <v>PCD_DPW3_WFDI1_RS_ST</v>
      </c>
      <c r="EA16" s="619" t="str">
        <f t="shared" si="1"/>
        <v>PCD_DPW3_WFDI1_DPLE_ST</v>
      </c>
    </row>
    <row r="17" spans="1:131" ht="15" customHeight="1" thickBot="1" x14ac:dyDescent="0.25">
      <c r="A17" s="345"/>
      <c r="B17" s="371" t="str">
        <f xml:space="preserve"> B16</f>
        <v>TMS</v>
      </c>
      <c r="C17" s="372" t="s">
        <v>101</v>
      </c>
      <c r="D17" s="373" t="s">
        <v>102</v>
      </c>
      <c r="E17" s="374" t="str" cm="1">
        <f t="array" aca="1" ref="E17" ca="1">IFERROR(INDEX('[1]PCD List'!$AU$5:$BK$48,MARCH('DPW3'!$D17,'[1]PCD List'!$AR$5:$AR$48,0),MARCH('DPW3'!$B17,'[1]PCD List'!$AU$2:$BK$2,0)),"")</f>
        <v/>
      </c>
      <c r="F17" s="375" t="s">
        <v>103</v>
      </c>
      <c r="G17" s="218" t="s">
        <v>1619</v>
      </c>
      <c r="H17" s="372" t="s">
        <v>68</v>
      </c>
      <c r="I17" s="220">
        <v>0</v>
      </c>
      <c r="J17" s="112"/>
      <c r="K17" s="829">
        <v>6</v>
      </c>
      <c r="M17" s="296">
        <v>6</v>
      </c>
      <c r="N17" s="296">
        <v>2</v>
      </c>
      <c r="O17" s="630">
        <v>2</v>
      </c>
      <c r="P17" s="630"/>
      <c r="Q17" s="630"/>
      <c r="R17" s="297"/>
      <c r="S17" s="297"/>
      <c r="T17" s="297"/>
      <c r="U17" s="297"/>
      <c r="V17" s="297"/>
      <c r="W17" s="297"/>
      <c r="X17" s="297"/>
      <c r="Y17" s="297"/>
      <c r="Z17" s="297"/>
      <c r="AA17" s="297"/>
      <c r="AB17" s="297"/>
      <c r="AC17" s="297"/>
      <c r="AD17" s="297"/>
      <c r="AE17" s="297"/>
      <c r="AF17" s="297"/>
      <c r="AG17" s="297"/>
      <c r="AH17" s="297"/>
      <c r="AI17" s="297"/>
      <c r="AJ17" s="297"/>
      <c r="AK17" s="297"/>
      <c r="AL17" s="297"/>
      <c r="AM17" s="297"/>
      <c r="AN17" s="297"/>
      <c r="AO17" s="297"/>
      <c r="AP17" s="297"/>
      <c r="AQ17" s="297"/>
      <c r="AR17" s="297"/>
      <c r="AS17" s="297"/>
      <c r="AT17" s="297"/>
      <c r="AU17" s="631"/>
      <c r="AV17" s="631"/>
      <c r="AW17" s="631"/>
      <c r="AX17" s="631"/>
      <c r="AY17" s="631"/>
      <c r="AZ17" s="631"/>
      <c r="BA17" s="298"/>
      <c r="BB17" s="112"/>
      <c r="BC17" s="616"/>
      <c r="BD17" s="617"/>
      <c r="BE17" s="618"/>
      <c r="BF17" s="618"/>
      <c r="BG17" s="618"/>
      <c r="BH17" s="618"/>
      <c r="BI17" s="65"/>
      <c r="BJ17" s="65"/>
      <c r="BK17" s="65"/>
      <c r="BL17" s="65"/>
      <c r="BM17" s="65"/>
      <c r="BN17" s="249"/>
      <c r="BO17" s="112"/>
      <c r="BP17" s="112"/>
      <c r="BQ17" s="112"/>
      <c r="BR17" s="112"/>
      <c r="BS17" s="112"/>
      <c r="BT17" s="112"/>
      <c r="BU17" s="610" t="s">
        <v>1660</v>
      </c>
      <c r="BV17" s="42"/>
      <c r="BX17" s="302" t="s">
        <v>1661</v>
      </c>
      <c r="BY17" t="s">
        <v>1662</v>
      </c>
      <c r="BZ17" s="632" t="s">
        <v>1663</v>
      </c>
      <c r="CA17" s="632" t="s">
        <v>1663</v>
      </c>
      <c r="CB17" s="633" t="s">
        <v>1663</v>
      </c>
      <c r="CC17" s="633" t="s">
        <v>1663</v>
      </c>
      <c r="CD17" s="633" t="s">
        <v>1663</v>
      </c>
      <c r="CE17" s="634" t="s">
        <v>1663</v>
      </c>
      <c r="CF17" s="634" t="s">
        <v>1663</v>
      </c>
      <c r="CG17" s="634" t="s">
        <v>1663</v>
      </c>
      <c r="CH17" s="634" t="s">
        <v>1663</v>
      </c>
      <c r="CI17" s="634" t="s">
        <v>1663</v>
      </c>
      <c r="CJ17" s="634" t="s">
        <v>1663</v>
      </c>
      <c r="CK17" s="634" t="s">
        <v>1663</v>
      </c>
      <c r="CL17" s="634" t="s">
        <v>1663</v>
      </c>
      <c r="CM17" s="634" t="s">
        <v>1663</v>
      </c>
      <c r="CN17" s="634" t="s">
        <v>1663</v>
      </c>
      <c r="CO17" s="634" t="s">
        <v>1663</v>
      </c>
      <c r="CP17" s="634" t="s">
        <v>1663</v>
      </c>
      <c r="CQ17" s="634" t="s">
        <v>1663</v>
      </c>
      <c r="CR17" s="634" t="s">
        <v>1663</v>
      </c>
      <c r="CS17" s="634" t="s">
        <v>1663</v>
      </c>
      <c r="CT17" s="634" t="s">
        <v>1663</v>
      </c>
      <c r="CU17" s="634" t="s">
        <v>1663</v>
      </c>
      <c r="CV17" s="634" t="s">
        <v>1663</v>
      </c>
      <c r="CW17" s="634" t="s">
        <v>1663</v>
      </c>
      <c r="CX17" s="634" t="s">
        <v>1663</v>
      </c>
      <c r="CY17" s="634" t="s">
        <v>1663</v>
      </c>
      <c r="CZ17" s="634" t="s">
        <v>1663</v>
      </c>
      <c r="DA17" s="634" t="s">
        <v>1663</v>
      </c>
      <c r="DB17" s="634" t="s">
        <v>1663</v>
      </c>
      <c r="DC17" s="634" t="s">
        <v>1663</v>
      </c>
      <c r="DD17" s="634" t="s">
        <v>1663</v>
      </c>
      <c r="DE17" s="634" t="s">
        <v>1663</v>
      </c>
      <c r="DF17" s="634" t="s">
        <v>1663</v>
      </c>
      <c r="DG17" s="634" t="s">
        <v>1663</v>
      </c>
      <c r="DH17" s="635" t="s">
        <v>1663</v>
      </c>
      <c r="DI17" s="635" t="s">
        <v>1663</v>
      </c>
      <c r="DJ17" s="635" t="s">
        <v>1663</v>
      </c>
      <c r="DK17" s="635" t="s">
        <v>1663</v>
      </c>
      <c r="DL17" s="635" t="s">
        <v>1663</v>
      </c>
      <c r="DM17" s="635" t="s">
        <v>1663</v>
      </c>
      <c r="DN17" s="636" t="s">
        <v>1663</v>
      </c>
      <c r="DO17" s="231"/>
      <c r="DP17" s="302" t="s">
        <v>1664</v>
      </c>
      <c r="DQ17" s="254" t="s">
        <v>1665</v>
      </c>
      <c r="DR17" s="73" t="s">
        <v>1666</v>
      </c>
      <c r="DS17" s="73" t="s">
        <v>1667</v>
      </c>
      <c r="DT17" s="73" t="s">
        <v>1668</v>
      </c>
      <c r="DU17" s="73" t="s">
        <v>1669</v>
      </c>
      <c r="DV17" s="73" t="s">
        <v>1670</v>
      </c>
      <c r="DW17" s="73" t="s">
        <v>1671</v>
      </c>
      <c r="DX17" s="73" t="s">
        <v>1672</v>
      </c>
      <c r="DY17" s="73" t="s">
        <v>1673</v>
      </c>
      <c r="DZ17" s="73" t="s">
        <v>1674</v>
      </c>
      <c r="EA17" s="73" t="s">
        <v>1675</v>
      </c>
    </row>
    <row r="18" spans="1:131" ht="15.4" customHeight="1" thickBot="1" x14ac:dyDescent="0.25">
      <c r="A18" s="345"/>
      <c r="B18" s="401" t="str">
        <f t="shared" ref="B18:B25" si="5" xml:space="preserve"> B17</f>
        <v>TMS</v>
      </c>
      <c r="C18" s="23" t="s">
        <v>101</v>
      </c>
      <c r="D18" s="63" t="s">
        <v>102</v>
      </c>
      <c r="E18" s="108" t="str" cm="1">
        <f t="array" aca="1" ref="E18" ca="1">IFERROR(INDEX('[1]PCD List'!$AU$5:$BK$48,MARCH('DPW3'!$D18,'[1]PCD List'!$AR$5:$AR$48,0),MARCH('DPW3'!$B18,'[1]PCD List'!$AU$2:$BK$2,0)),"")</f>
        <v/>
      </c>
      <c r="F18" s="61" t="s">
        <v>103</v>
      </c>
      <c r="G18" s="62" t="s">
        <v>1636</v>
      </c>
      <c r="H18" s="23" t="s">
        <v>68</v>
      </c>
      <c r="I18" s="246">
        <v>0</v>
      </c>
      <c r="J18" s="112"/>
      <c r="K18" s="829"/>
      <c r="M18" s="248">
        <v>0</v>
      </c>
      <c r="N18" s="248">
        <v>4</v>
      </c>
      <c r="O18" s="606">
        <v>4</v>
      </c>
      <c r="P18" s="606">
        <v>6</v>
      </c>
      <c r="Q18" s="606">
        <v>6</v>
      </c>
      <c r="R18" s="65">
        <v>6</v>
      </c>
      <c r="S18" s="65">
        <v>4</v>
      </c>
      <c r="T18" s="65">
        <v>2</v>
      </c>
      <c r="U18" s="65">
        <v>2</v>
      </c>
      <c r="V18" s="65">
        <v>2</v>
      </c>
      <c r="W18" s="65">
        <v>2</v>
      </c>
      <c r="X18" s="65">
        <v>2</v>
      </c>
      <c r="Y18" s="65">
        <v>2</v>
      </c>
      <c r="Z18" s="65">
        <v>2</v>
      </c>
      <c r="AA18" s="65">
        <v>2</v>
      </c>
      <c r="AB18" s="65">
        <v>2</v>
      </c>
      <c r="AC18" s="65">
        <v>2</v>
      </c>
      <c r="AD18" s="65">
        <v>2</v>
      </c>
      <c r="AE18" s="65">
        <v>2</v>
      </c>
      <c r="AF18" s="65">
        <v>2</v>
      </c>
      <c r="AG18" s="65">
        <v>0</v>
      </c>
      <c r="AH18" s="65">
        <v>0</v>
      </c>
      <c r="AI18" s="65">
        <v>0</v>
      </c>
      <c r="AJ18" s="65">
        <v>0</v>
      </c>
      <c r="AK18" s="65">
        <v>0</v>
      </c>
      <c r="AL18" s="65">
        <v>0</v>
      </c>
      <c r="AM18" s="65">
        <v>0</v>
      </c>
      <c r="AN18" s="65">
        <v>0</v>
      </c>
      <c r="AO18" s="65">
        <v>0</v>
      </c>
      <c r="AP18" s="65">
        <v>0</v>
      </c>
      <c r="AQ18" s="65">
        <v>0</v>
      </c>
      <c r="AR18" s="65">
        <v>0</v>
      </c>
      <c r="AS18" s="65">
        <v>0</v>
      </c>
      <c r="AT18" s="65">
        <v>0</v>
      </c>
      <c r="AU18" s="66">
        <v>0</v>
      </c>
      <c r="AV18" s="66">
        <v>0</v>
      </c>
      <c r="AW18" s="66">
        <v>0</v>
      </c>
      <c r="AX18" s="66">
        <v>0</v>
      </c>
      <c r="AY18" s="66">
        <v>0</v>
      </c>
      <c r="AZ18" s="66">
        <v>0</v>
      </c>
      <c r="BA18" s="249">
        <v>0</v>
      </c>
      <c r="BB18" s="112"/>
      <c r="BC18" s="637"/>
      <c r="BD18" s="606"/>
      <c r="BE18" s="297"/>
      <c r="BF18" s="297"/>
      <c r="BG18" s="297"/>
      <c r="BH18" s="297"/>
      <c r="BI18" s="65"/>
      <c r="BJ18" s="65"/>
      <c r="BK18" s="65"/>
      <c r="BL18" s="65"/>
      <c r="BM18" s="65"/>
      <c r="BN18" s="249"/>
      <c r="BO18" s="112"/>
      <c r="BP18" s="112"/>
      <c r="BQ18" s="112"/>
      <c r="BR18" s="112"/>
      <c r="BS18" s="112"/>
      <c r="BT18" s="112"/>
      <c r="BU18" s="610" t="s">
        <v>1660</v>
      </c>
      <c r="BV18" s="42"/>
      <c r="BX18" s="302"/>
      <c r="BY18" t="s">
        <v>1662</v>
      </c>
      <c r="BZ18" s="611" t="s">
        <v>1676</v>
      </c>
      <c r="CA18" s="611" t="s">
        <v>1676</v>
      </c>
      <c r="CB18" s="611" t="s">
        <v>1676</v>
      </c>
      <c r="CC18" s="611" t="s">
        <v>1676</v>
      </c>
      <c r="CD18" s="611" t="s">
        <v>1676</v>
      </c>
      <c r="CE18" s="611" t="s">
        <v>1676</v>
      </c>
      <c r="CF18" s="611" t="s">
        <v>1676</v>
      </c>
      <c r="CG18" s="611" t="s">
        <v>1676</v>
      </c>
      <c r="CH18" s="611" t="s">
        <v>1676</v>
      </c>
      <c r="CI18" s="611" t="s">
        <v>1676</v>
      </c>
      <c r="CJ18" s="611" t="s">
        <v>1676</v>
      </c>
      <c r="CK18" s="611" t="s">
        <v>1676</v>
      </c>
      <c r="CL18" s="611" t="s">
        <v>1676</v>
      </c>
      <c r="CM18" s="611" t="s">
        <v>1676</v>
      </c>
      <c r="CN18" s="611" t="s">
        <v>1676</v>
      </c>
      <c r="CO18" s="611" t="s">
        <v>1676</v>
      </c>
      <c r="CP18" s="611" t="s">
        <v>1676</v>
      </c>
      <c r="CQ18" s="611" t="s">
        <v>1676</v>
      </c>
      <c r="CR18" s="611" t="s">
        <v>1676</v>
      </c>
      <c r="CS18" s="611" t="s">
        <v>1676</v>
      </c>
      <c r="CT18" s="611" t="s">
        <v>1676</v>
      </c>
      <c r="CU18" s="611" t="s">
        <v>1676</v>
      </c>
      <c r="CV18" s="611" t="s">
        <v>1676</v>
      </c>
      <c r="CW18" s="611" t="s">
        <v>1676</v>
      </c>
      <c r="CX18" s="611" t="s">
        <v>1676</v>
      </c>
      <c r="CY18" s="611" t="s">
        <v>1676</v>
      </c>
      <c r="CZ18" s="611" t="s">
        <v>1676</v>
      </c>
      <c r="DA18" s="611" t="s">
        <v>1676</v>
      </c>
      <c r="DB18" s="611" t="s">
        <v>1676</v>
      </c>
      <c r="DC18" s="611" t="s">
        <v>1676</v>
      </c>
      <c r="DD18" s="611" t="s">
        <v>1676</v>
      </c>
      <c r="DE18" s="611" t="s">
        <v>1676</v>
      </c>
      <c r="DF18" s="611" t="s">
        <v>1676</v>
      </c>
      <c r="DG18" s="611" t="s">
        <v>1676</v>
      </c>
      <c r="DH18" s="611" t="s">
        <v>1676</v>
      </c>
      <c r="DI18" s="611" t="s">
        <v>1676</v>
      </c>
      <c r="DJ18" s="611" t="s">
        <v>1676</v>
      </c>
      <c r="DK18" s="611" t="s">
        <v>1676</v>
      </c>
      <c r="DL18" s="611" t="s">
        <v>1676</v>
      </c>
      <c r="DM18" s="611" t="s">
        <v>1676</v>
      </c>
      <c r="DN18" s="611" t="s">
        <v>1676</v>
      </c>
      <c r="DO18" s="231"/>
      <c r="DP18" s="619" t="str">
        <f>DP$17&amp;$DO9</f>
        <v>PCD_DPW3_RWD_DLY_S1</v>
      </c>
      <c r="DQ18" s="619" t="str">
        <f t="shared" ref="DQ18:EA25" si="6">DQ$17&amp;$DO9</f>
        <v>PCD_DPW3_RWD_DIR_S1</v>
      </c>
      <c r="DR18" s="619" t="str">
        <f t="shared" si="6"/>
        <v>PCD_DPW3_RWD_DSCR_S1</v>
      </c>
      <c r="DS18" s="619" t="str">
        <f t="shared" si="6"/>
        <v>PCD_DPW3_RWD_DCS_S1</v>
      </c>
      <c r="DT18" s="619" t="str">
        <f t="shared" si="6"/>
        <v>PCD_DPW3_RWD_DSPC_S1</v>
      </c>
      <c r="DU18" s="619" t="str">
        <f t="shared" si="6"/>
        <v>PCD_DPW3_RWD_DPP_S1</v>
      </c>
      <c r="DV18" s="619" t="str">
        <f t="shared" si="6"/>
        <v>PCD_DPW3_RWD_DTPI_S1</v>
      </c>
      <c r="DW18" s="619" t="str">
        <f t="shared" si="6"/>
        <v>PCD_DPW3_RWD_DCI_S1</v>
      </c>
      <c r="DX18" s="619" t="str">
        <f t="shared" si="6"/>
        <v>PCD_DPW3_RWD_DSI_S1</v>
      </c>
      <c r="DY18" s="619" t="str">
        <f t="shared" si="6"/>
        <v>PCD_DPW3_RWD_DER_S1</v>
      </c>
      <c r="DZ18" s="619" t="str">
        <f t="shared" si="6"/>
        <v>PCD_DPW3_RWD_RS_S1</v>
      </c>
      <c r="EA18" s="619" t="str">
        <f t="shared" si="6"/>
        <v>PCD_DPW3_RWD_DPLE_S1</v>
      </c>
    </row>
    <row r="19" spans="1:131" ht="15.75" thickBot="1" x14ac:dyDescent="0.25">
      <c r="A19" s="345"/>
      <c r="B19" s="401" t="str">
        <f t="shared" si="5"/>
        <v>TMS</v>
      </c>
      <c r="C19" s="23" t="s">
        <v>101</v>
      </c>
      <c r="D19" s="63" t="s">
        <v>102</v>
      </c>
      <c r="E19" s="108" t="str" cm="1">
        <f t="array" aca="1" ref="E19" ca="1">IFERROR(INDEX('[1]PCD List'!$AU$5:$BK$48,MARCH('DPW3'!$D19,'[1]PCD List'!$AR$5:$AR$48,0),MARCH('DPW3'!$B19,'[1]PCD List'!$AU$2:$BK$2,0)),"")</f>
        <v/>
      </c>
      <c r="F19" s="61" t="s">
        <v>103</v>
      </c>
      <c r="G19" s="62" t="s">
        <v>1639</v>
      </c>
      <c r="H19" s="23" t="s">
        <v>68</v>
      </c>
      <c r="I19" s="246">
        <v>0</v>
      </c>
      <c r="J19" s="112"/>
      <c r="K19" s="829"/>
      <c r="M19" s="248">
        <v>0</v>
      </c>
      <c r="N19" s="248">
        <v>0</v>
      </c>
      <c r="O19" s="606">
        <v>0</v>
      </c>
      <c r="P19" s="606">
        <v>0</v>
      </c>
      <c r="Q19" s="606">
        <v>0</v>
      </c>
      <c r="R19" s="65">
        <v>0</v>
      </c>
      <c r="S19" s="65">
        <v>2</v>
      </c>
      <c r="T19" s="65">
        <v>2</v>
      </c>
      <c r="U19" s="65">
        <v>0</v>
      </c>
      <c r="V19" s="65">
        <v>0</v>
      </c>
      <c r="W19" s="65">
        <v>0</v>
      </c>
      <c r="X19" s="65">
        <v>0</v>
      </c>
      <c r="Y19" s="65">
        <v>0</v>
      </c>
      <c r="Z19" s="65">
        <v>0</v>
      </c>
      <c r="AA19" s="65">
        <v>0</v>
      </c>
      <c r="AB19" s="65">
        <v>0</v>
      </c>
      <c r="AC19" s="65">
        <v>0</v>
      </c>
      <c r="AD19" s="65">
        <v>0</v>
      </c>
      <c r="AE19" s="65">
        <v>0</v>
      </c>
      <c r="AF19" s="65">
        <v>0</v>
      </c>
      <c r="AG19" s="65">
        <v>0</v>
      </c>
      <c r="AH19" s="65">
        <v>0</v>
      </c>
      <c r="AI19" s="65">
        <v>0</v>
      </c>
      <c r="AJ19" s="65">
        <v>0</v>
      </c>
      <c r="AK19" s="65">
        <v>0</v>
      </c>
      <c r="AL19" s="65">
        <v>0</v>
      </c>
      <c r="AM19" s="65">
        <v>0</v>
      </c>
      <c r="AN19" s="65">
        <v>0</v>
      </c>
      <c r="AO19" s="65">
        <v>0</v>
      </c>
      <c r="AP19" s="65">
        <v>0</v>
      </c>
      <c r="AQ19" s="65">
        <v>0</v>
      </c>
      <c r="AR19" s="65">
        <v>0</v>
      </c>
      <c r="AS19" s="65">
        <v>0</v>
      </c>
      <c r="AT19" s="65">
        <v>0</v>
      </c>
      <c r="AU19" s="66">
        <v>0</v>
      </c>
      <c r="AV19" s="66">
        <v>0</v>
      </c>
      <c r="AW19" s="66">
        <v>0</v>
      </c>
      <c r="AX19" s="66">
        <v>0</v>
      </c>
      <c r="AY19" s="66">
        <v>0</v>
      </c>
      <c r="AZ19" s="66">
        <v>0</v>
      </c>
      <c r="BA19" s="249">
        <v>0</v>
      </c>
      <c r="BB19" s="112"/>
      <c r="BC19" s="637"/>
      <c r="BD19" s="606"/>
      <c r="BE19" s="65"/>
      <c r="BF19" s="65"/>
      <c r="BG19" s="65"/>
      <c r="BH19" s="65"/>
      <c r="BI19" s="65"/>
      <c r="BJ19" s="65"/>
      <c r="BK19" s="65"/>
      <c r="BL19" s="65"/>
      <c r="BM19" s="65"/>
      <c r="BN19" s="249"/>
      <c r="BO19" s="112"/>
      <c r="BP19" s="112"/>
      <c r="BQ19" s="112"/>
      <c r="BR19" s="112"/>
      <c r="BS19" s="112"/>
      <c r="BT19" s="112"/>
      <c r="BU19" s="610" t="s">
        <v>1660</v>
      </c>
      <c r="BV19" s="42"/>
      <c r="BX19" s="302"/>
      <c r="BY19" t="s">
        <v>1662</v>
      </c>
      <c r="BZ19" s="611" t="s">
        <v>1677</v>
      </c>
      <c r="CA19" s="611" t="s">
        <v>1677</v>
      </c>
      <c r="CB19" s="611" t="s">
        <v>1677</v>
      </c>
      <c r="CC19" s="611" t="s">
        <v>1677</v>
      </c>
      <c r="CD19" s="611" t="s">
        <v>1677</v>
      </c>
      <c r="CE19" s="611" t="s">
        <v>1677</v>
      </c>
      <c r="CF19" s="611" t="s">
        <v>1677</v>
      </c>
      <c r="CG19" s="611" t="s">
        <v>1677</v>
      </c>
      <c r="CH19" s="611" t="s">
        <v>1677</v>
      </c>
      <c r="CI19" s="611" t="s">
        <v>1677</v>
      </c>
      <c r="CJ19" s="611" t="s">
        <v>1677</v>
      </c>
      <c r="CK19" s="611" t="s">
        <v>1677</v>
      </c>
      <c r="CL19" s="611" t="s">
        <v>1677</v>
      </c>
      <c r="CM19" s="611" t="s">
        <v>1677</v>
      </c>
      <c r="CN19" s="611" t="s">
        <v>1677</v>
      </c>
      <c r="CO19" s="611" t="s">
        <v>1677</v>
      </c>
      <c r="CP19" s="611" t="s">
        <v>1677</v>
      </c>
      <c r="CQ19" s="611" t="s">
        <v>1677</v>
      </c>
      <c r="CR19" s="611" t="s">
        <v>1677</v>
      </c>
      <c r="CS19" s="611" t="s">
        <v>1677</v>
      </c>
      <c r="CT19" s="611" t="s">
        <v>1677</v>
      </c>
      <c r="CU19" s="611" t="s">
        <v>1677</v>
      </c>
      <c r="CV19" s="611" t="s">
        <v>1677</v>
      </c>
      <c r="CW19" s="611" t="s">
        <v>1677</v>
      </c>
      <c r="CX19" s="611" t="s">
        <v>1677</v>
      </c>
      <c r="CY19" s="611" t="s">
        <v>1677</v>
      </c>
      <c r="CZ19" s="611" t="s">
        <v>1677</v>
      </c>
      <c r="DA19" s="611" t="s">
        <v>1677</v>
      </c>
      <c r="DB19" s="611" t="s">
        <v>1677</v>
      </c>
      <c r="DC19" s="611" t="s">
        <v>1677</v>
      </c>
      <c r="DD19" s="611" t="s">
        <v>1677</v>
      </c>
      <c r="DE19" s="611" t="s">
        <v>1677</v>
      </c>
      <c r="DF19" s="611" t="s">
        <v>1677</v>
      </c>
      <c r="DG19" s="611" t="s">
        <v>1677</v>
      </c>
      <c r="DH19" s="611" t="s">
        <v>1677</v>
      </c>
      <c r="DI19" s="611" t="s">
        <v>1677</v>
      </c>
      <c r="DJ19" s="611" t="s">
        <v>1677</v>
      </c>
      <c r="DK19" s="611" t="s">
        <v>1677</v>
      </c>
      <c r="DL19" s="611" t="s">
        <v>1677</v>
      </c>
      <c r="DM19" s="611" t="s">
        <v>1677</v>
      </c>
      <c r="DN19" s="611" t="s">
        <v>1677</v>
      </c>
      <c r="DO19" s="231"/>
      <c r="DP19" s="619" t="str">
        <f t="shared" ref="DP19:DY25" si="7">DP$17&amp;$DO10</f>
        <v>PCD_DPW3_RWD_DLY_S2</v>
      </c>
      <c r="DQ19" s="619" t="str">
        <f t="shared" si="7"/>
        <v>PCD_DPW3_RWD_DIR_S2</v>
      </c>
      <c r="DR19" s="619" t="str">
        <f t="shared" si="7"/>
        <v>PCD_DPW3_RWD_DSCR_S2</v>
      </c>
      <c r="DS19" s="619" t="str">
        <f t="shared" si="7"/>
        <v>PCD_DPW3_RWD_DCS_S2</v>
      </c>
      <c r="DT19" s="619" t="str">
        <f t="shared" si="7"/>
        <v>PCD_DPW3_RWD_DSPC_S2</v>
      </c>
      <c r="DU19" s="619" t="str">
        <f t="shared" si="7"/>
        <v>PCD_DPW3_RWD_DPP_S2</v>
      </c>
      <c r="DV19" s="619" t="str">
        <f t="shared" si="7"/>
        <v>PCD_DPW3_RWD_DTPI_S2</v>
      </c>
      <c r="DW19" s="619" t="str">
        <f t="shared" si="7"/>
        <v>PCD_DPW3_RWD_DCI_S2</v>
      </c>
      <c r="DX19" s="619" t="str">
        <f t="shared" si="7"/>
        <v>PCD_DPW3_RWD_DSI_S2</v>
      </c>
      <c r="DY19" s="619" t="str">
        <f t="shared" si="7"/>
        <v>PCD_DPW3_RWD_DER_S2</v>
      </c>
      <c r="DZ19" s="619" t="str">
        <f t="shared" si="6"/>
        <v>PCD_DPW3_RWD_RS_S2</v>
      </c>
      <c r="EA19" s="619" t="str">
        <f t="shared" si="6"/>
        <v>PCD_DPW3_RWD_DPLE_S2</v>
      </c>
    </row>
    <row r="20" spans="1:131" ht="15.75" thickBot="1" x14ac:dyDescent="0.25">
      <c r="A20" s="345"/>
      <c r="B20" s="401" t="str">
        <f t="shared" si="5"/>
        <v>TMS</v>
      </c>
      <c r="C20" s="23" t="s">
        <v>101</v>
      </c>
      <c r="D20" s="63" t="s">
        <v>102</v>
      </c>
      <c r="E20" s="108" t="str" cm="1">
        <f t="array" aca="1" ref="E20" ca="1">IFERROR(INDEX('[1]PCD List'!$AU$5:$BK$48,MARCH('DPW3'!$D20,'[1]PCD List'!$AR$5:$AR$48,0),MARCH('DPW3'!$B20,'[1]PCD List'!$AU$2:$BK$2,0)),"")</f>
        <v/>
      </c>
      <c r="F20" s="61" t="s">
        <v>103</v>
      </c>
      <c r="G20" s="62" t="s">
        <v>1642</v>
      </c>
      <c r="H20" s="23" t="s">
        <v>68</v>
      </c>
      <c r="I20" s="246">
        <v>0</v>
      </c>
      <c r="J20" s="112"/>
      <c r="K20" s="829"/>
      <c r="M20" s="248">
        <v>0</v>
      </c>
      <c r="N20" s="248">
        <v>0</v>
      </c>
      <c r="O20" s="606">
        <v>0</v>
      </c>
      <c r="P20" s="606">
        <v>0</v>
      </c>
      <c r="Q20" s="606">
        <v>0</v>
      </c>
      <c r="R20" s="65">
        <v>0</v>
      </c>
      <c r="S20" s="65">
        <v>0</v>
      </c>
      <c r="T20" s="65">
        <v>2</v>
      </c>
      <c r="U20" s="65">
        <v>2</v>
      </c>
      <c r="V20" s="65">
        <v>2</v>
      </c>
      <c r="W20" s="65">
        <v>2</v>
      </c>
      <c r="X20" s="65">
        <v>2</v>
      </c>
      <c r="Y20" s="65">
        <v>0</v>
      </c>
      <c r="Z20" s="65">
        <v>0</v>
      </c>
      <c r="AA20" s="65">
        <v>0</v>
      </c>
      <c r="AB20" s="65">
        <v>0</v>
      </c>
      <c r="AC20" s="65">
        <v>0</v>
      </c>
      <c r="AD20" s="65">
        <v>0</v>
      </c>
      <c r="AE20" s="65">
        <v>0</v>
      </c>
      <c r="AF20" s="65">
        <v>0</v>
      </c>
      <c r="AG20" s="65">
        <v>0</v>
      </c>
      <c r="AH20" s="65">
        <v>0</v>
      </c>
      <c r="AI20" s="65">
        <v>0</v>
      </c>
      <c r="AJ20" s="65">
        <v>0</v>
      </c>
      <c r="AK20" s="65">
        <v>0</v>
      </c>
      <c r="AL20" s="65">
        <v>0</v>
      </c>
      <c r="AM20" s="65">
        <v>0</v>
      </c>
      <c r="AN20" s="65">
        <v>0</v>
      </c>
      <c r="AO20" s="65">
        <v>0</v>
      </c>
      <c r="AP20" s="65">
        <v>0</v>
      </c>
      <c r="AQ20" s="65">
        <v>0</v>
      </c>
      <c r="AR20" s="65">
        <v>0</v>
      </c>
      <c r="AS20" s="65">
        <v>0</v>
      </c>
      <c r="AT20" s="65">
        <v>0</v>
      </c>
      <c r="AU20" s="66">
        <v>0</v>
      </c>
      <c r="AV20" s="66">
        <v>0</v>
      </c>
      <c r="AW20" s="66">
        <v>0</v>
      </c>
      <c r="AX20" s="66">
        <v>0</v>
      </c>
      <c r="AY20" s="66">
        <v>0</v>
      </c>
      <c r="AZ20" s="66">
        <v>0</v>
      </c>
      <c r="BA20" s="249">
        <v>0</v>
      </c>
      <c r="BB20" s="112"/>
      <c r="BC20" s="637"/>
      <c r="BD20" s="606"/>
      <c r="BE20" s="65"/>
      <c r="BF20" s="65"/>
      <c r="BG20" s="65"/>
      <c r="BH20" s="65"/>
      <c r="BI20" s="65"/>
      <c r="BJ20" s="65"/>
      <c r="BK20" s="65"/>
      <c r="BL20" s="65"/>
      <c r="BM20" s="65"/>
      <c r="BN20" s="249"/>
      <c r="BO20" s="112"/>
      <c r="BP20" s="112"/>
      <c r="BQ20" s="112"/>
      <c r="BR20" s="112"/>
      <c r="BS20" s="112"/>
      <c r="BT20" s="112"/>
      <c r="BU20" s="610" t="s">
        <v>1660</v>
      </c>
      <c r="BV20" s="42"/>
      <c r="BX20" s="302"/>
      <c r="BY20" t="s">
        <v>1662</v>
      </c>
      <c r="BZ20" s="611" t="s">
        <v>1678</v>
      </c>
      <c r="CA20" s="611" t="s">
        <v>1678</v>
      </c>
      <c r="CB20" s="611" t="s">
        <v>1678</v>
      </c>
      <c r="CC20" s="611" t="s">
        <v>1678</v>
      </c>
      <c r="CD20" s="611" t="s">
        <v>1678</v>
      </c>
      <c r="CE20" s="611" t="s">
        <v>1678</v>
      </c>
      <c r="CF20" s="611" t="s">
        <v>1678</v>
      </c>
      <c r="CG20" s="611" t="s">
        <v>1678</v>
      </c>
      <c r="CH20" s="611" t="s">
        <v>1678</v>
      </c>
      <c r="CI20" s="611" t="s">
        <v>1678</v>
      </c>
      <c r="CJ20" s="611" t="s">
        <v>1678</v>
      </c>
      <c r="CK20" s="611" t="s">
        <v>1678</v>
      </c>
      <c r="CL20" s="611" t="s">
        <v>1678</v>
      </c>
      <c r="CM20" s="611" t="s">
        <v>1678</v>
      </c>
      <c r="CN20" s="611" t="s">
        <v>1678</v>
      </c>
      <c r="CO20" s="611" t="s">
        <v>1678</v>
      </c>
      <c r="CP20" s="611" t="s">
        <v>1678</v>
      </c>
      <c r="CQ20" s="611" t="s">
        <v>1678</v>
      </c>
      <c r="CR20" s="611" t="s">
        <v>1678</v>
      </c>
      <c r="CS20" s="611" t="s">
        <v>1678</v>
      </c>
      <c r="CT20" s="611" t="s">
        <v>1678</v>
      </c>
      <c r="CU20" s="611" t="s">
        <v>1678</v>
      </c>
      <c r="CV20" s="611" t="s">
        <v>1678</v>
      </c>
      <c r="CW20" s="611" t="s">
        <v>1678</v>
      </c>
      <c r="CX20" s="611" t="s">
        <v>1678</v>
      </c>
      <c r="CY20" s="611" t="s">
        <v>1678</v>
      </c>
      <c r="CZ20" s="611" t="s">
        <v>1678</v>
      </c>
      <c r="DA20" s="611" t="s">
        <v>1678</v>
      </c>
      <c r="DB20" s="611" t="s">
        <v>1678</v>
      </c>
      <c r="DC20" s="611" t="s">
        <v>1678</v>
      </c>
      <c r="DD20" s="611" t="s">
        <v>1678</v>
      </c>
      <c r="DE20" s="611" t="s">
        <v>1678</v>
      </c>
      <c r="DF20" s="611" t="s">
        <v>1678</v>
      </c>
      <c r="DG20" s="611" t="s">
        <v>1678</v>
      </c>
      <c r="DH20" s="611" t="s">
        <v>1678</v>
      </c>
      <c r="DI20" s="611" t="s">
        <v>1678</v>
      </c>
      <c r="DJ20" s="611" t="s">
        <v>1678</v>
      </c>
      <c r="DK20" s="611" t="s">
        <v>1678</v>
      </c>
      <c r="DL20" s="611" t="s">
        <v>1678</v>
      </c>
      <c r="DM20" s="611" t="s">
        <v>1678</v>
      </c>
      <c r="DN20" s="611" t="s">
        <v>1678</v>
      </c>
      <c r="DO20" s="231"/>
      <c r="DP20" s="619" t="str">
        <f t="shared" si="7"/>
        <v>PCD_DPW3_RWD_DLY_S3</v>
      </c>
      <c r="DQ20" s="619" t="str">
        <f t="shared" si="7"/>
        <v>PCD_DPW3_RWD_DIR_S3</v>
      </c>
      <c r="DR20" s="619" t="str">
        <f t="shared" si="7"/>
        <v>PCD_DPW3_RWD_DSCR_S3</v>
      </c>
      <c r="DS20" s="619" t="str">
        <f t="shared" si="7"/>
        <v>PCD_DPW3_RWD_DCS_S3</v>
      </c>
      <c r="DT20" s="619" t="str">
        <f t="shared" si="7"/>
        <v>PCD_DPW3_RWD_DSPC_S3</v>
      </c>
      <c r="DU20" s="619" t="str">
        <f t="shared" si="7"/>
        <v>PCD_DPW3_RWD_DPP_S3</v>
      </c>
      <c r="DV20" s="619" t="str">
        <f t="shared" si="7"/>
        <v>PCD_DPW3_RWD_DTPI_S3</v>
      </c>
      <c r="DW20" s="619" t="str">
        <f t="shared" si="7"/>
        <v>PCD_DPW3_RWD_DCI_S3</v>
      </c>
      <c r="DX20" s="619" t="str">
        <f t="shared" si="7"/>
        <v>PCD_DPW3_RWD_DSI_S3</v>
      </c>
      <c r="DY20" s="619" t="str">
        <f t="shared" si="7"/>
        <v>PCD_DPW3_RWD_DER_S3</v>
      </c>
      <c r="DZ20" s="619" t="str">
        <f t="shared" si="6"/>
        <v>PCD_DPW3_RWD_RS_S3</v>
      </c>
      <c r="EA20" s="619" t="str">
        <f t="shared" si="6"/>
        <v>PCD_DPW3_RWD_DPLE_S3</v>
      </c>
    </row>
    <row r="21" spans="1:131" ht="15.75" thickBot="1" x14ac:dyDescent="0.25">
      <c r="A21" s="345"/>
      <c r="B21" s="401" t="str">
        <f t="shared" si="5"/>
        <v>TMS</v>
      </c>
      <c r="C21" s="23" t="s">
        <v>101</v>
      </c>
      <c r="D21" s="63" t="s">
        <v>102</v>
      </c>
      <c r="E21" s="108" t="str" cm="1">
        <f t="array" aca="1" ref="E21" ca="1">IFERROR(INDEX('[1]PCD List'!$AU$5:$BK$48,MARCH('DPW3'!$D21,'[1]PCD List'!$AR$5:$AR$48,0),MARCH('DPW3'!$B21,'[1]PCD List'!$AU$2:$BK$2,0)),"")</f>
        <v/>
      </c>
      <c r="F21" s="61" t="s">
        <v>103</v>
      </c>
      <c r="G21" s="62" t="s">
        <v>1645</v>
      </c>
      <c r="H21" s="23" t="s">
        <v>68</v>
      </c>
      <c r="I21" s="246">
        <v>0</v>
      </c>
      <c r="J21" s="112"/>
      <c r="K21" s="829"/>
      <c r="M21" s="248">
        <v>0</v>
      </c>
      <c r="N21" s="248">
        <v>0</v>
      </c>
      <c r="O21" s="606">
        <v>0</v>
      </c>
      <c r="P21" s="606">
        <v>0</v>
      </c>
      <c r="Q21" s="606">
        <v>0</v>
      </c>
      <c r="R21" s="65">
        <v>0</v>
      </c>
      <c r="S21" s="65">
        <v>0</v>
      </c>
      <c r="T21" s="65">
        <v>0</v>
      </c>
      <c r="U21" s="65">
        <v>2</v>
      </c>
      <c r="V21" s="65">
        <v>2</v>
      </c>
      <c r="W21" s="65">
        <v>0</v>
      </c>
      <c r="X21" s="65">
        <v>0</v>
      </c>
      <c r="Y21" s="65">
        <v>2</v>
      </c>
      <c r="Z21" s="65">
        <v>2</v>
      </c>
      <c r="AA21" s="65">
        <v>2</v>
      </c>
      <c r="AB21" s="65">
        <v>2</v>
      </c>
      <c r="AC21" s="65">
        <v>2</v>
      </c>
      <c r="AD21" s="65">
        <v>2</v>
      </c>
      <c r="AE21" s="65">
        <v>2</v>
      </c>
      <c r="AF21" s="65">
        <v>2</v>
      </c>
      <c r="AG21" s="65">
        <v>0</v>
      </c>
      <c r="AH21" s="65">
        <v>0</v>
      </c>
      <c r="AI21" s="65">
        <v>0</v>
      </c>
      <c r="AJ21" s="65">
        <v>0</v>
      </c>
      <c r="AK21" s="65">
        <v>0</v>
      </c>
      <c r="AL21" s="65">
        <v>0</v>
      </c>
      <c r="AM21" s="65">
        <v>0</v>
      </c>
      <c r="AN21" s="65">
        <v>0</v>
      </c>
      <c r="AO21" s="65">
        <v>0</v>
      </c>
      <c r="AP21" s="65">
        <v>0</v>
      </c>
      <c r="AQ21" s="65">
        <v>0</v>
      </c>
      <c r="AR21" s="65">
        <v>0</v>
      </c>
      <c r="AS21" s="65">
        <v>0</v>
      </c>
      <c r="AT21" s="65">
        <v>0</v>
      </c>
      <c r="AU21" s="66">
        <v>0</v>
      </c>
      <c r="AV21" s="66">
        <v>0</v>
      </c>
      <c r="AW21" s="66">
        <v>0</v>
      </c>
      <c r="AX21" s="66">
        <v>0</v>
      </c>
      <c r="AY21" s="66">
        <v>0</v>
      </c>
      <c r="AZ21" s="66">
        <v>0</v>
      </c>
      <c r="BA21" s="249">
        <v>0</v>
      </c>
      <c r="BB21" s="112"/>
      <c r="BC21" s="637"/>
      <c r="BD21" s="606"/>
      <c r="BE21" s="65"/>
      <c r="BF21" s="65"/>
      <c r="BG21" s="65"/>
      <c r="BH21" s="65"/>
      <c r="BI21" s="65"/>
      <c r="BJ21" s="65"/>
      <c r="BK21" s="65"/>
      <c r="BL21" s="65"/>
      <c r="BM21" s="65"/>
      <c r="BN21" s="249"/>
      <c r="BO21" s="112"/>
      <c r="BP21" s="112"/>
      <c r="BQ21" s="112"/>
      <c r="BR21" s="112"/>
      <c r="BS21" s="112"/>
      <c r="BT21" s="112"/>
      <c r="BU21" s="610" t="s">
        <v>1660</v>
      </c>
      <c r="BV21" s="42"/>
      <c r="BX21" s="302"/>
      <c r="BY21" t="s">
        <v>1662</v>
      </c>
      <c r="BZ21" s="611" t="s">
        <v>1679</v>
      </c>
      <c r="CA21" s="611" t="s">
        <v>1679</v>
      </c>
      <c r="CB21" s="611" t="s">
        <v>1679</v>
      </c>
      <c r="CC21" s="611" t="s">
        <v>1679</v>
      </c>
      <c r="CD21" s="611" t="s">
        <v>1679</v>
      </c>
      <c r="CE21" s="611" t="s">
        <v>1679</v>
      </c>
      <c r="CF21" s="611" t="s">
        <v>1679</v>
      </c>
      <c r="CG21" s="611" t="s">
        <v>1679</v>
      </c>
      <c r="CH21" s="611" t="s">
        <v>1679</v>
      </c>
      <c r="CI21" s="611" t="s">
        <v>1679</v>
      </c>
      <c r="CJ21" s="611" t="s">
        <v>1679</v>
      </c>
      <c r="CK21" s="611" t="s">
        <v>1679</v>
      </c>
      <c r="CL21" s="611" t="s">
        <v>1679</v>
      </c>
      <c r="CM21" s="611" t="s">
        <v>1679</v>
      </c>
      <c r="CN21" s="611" t="s">
        <v>1679</v>
      </c>
      <c r="CO21" s="611" t="s">
        <v>1679</v>
      </c>
      <c r="CP21" s="611" t="s">
        <v>1679</v>
      </c>
      <c r="CQ21" s="611" t="s">
        <v>1679</v>
      </c>
      <c r="CR21" s="611" t="s">
        <v>1679</v>
      </c>
      <c r="CS21" s="611" t="s">
        <v>1679</v>
      </c>
      <c r="CT21" s="611" t="s">
        <v>1679</v>
      </c>
      <c r="CU21" s="611" t="s">
        <v>1679</v>
      </c>
      <c r="CV21" s="611" t="s">
        <v>1679</v>
      </c>
      <c r="CW21" s="611" t="s">
        <v>1679</v>
      </c>
      <c r="CX21" s="611" t="s">
        <v>1679</v>
      </c>
      <c r="CY21" s="611" t="s">
        <v>1679</v>
      </c>
      <c r="CZ21" s="611" t="s">
        <v>1679</v>
      </c>
      <c r="DA21" s="611" t="s">
        <v>1679</v>
      </c>
      <c r="DB21" s="611" t="s">
        <v>1679</v>
      </c>
      <c r="DC21" s="611" t="s">
        <v>1679</v>
      </c>
      <c r="DD21" s="611" t="s">
        <v>1679</v>
      </c>
      <c r="DE21" s="611" t="s">
        <v>1679</v>
      </c>
      <c r="DF21" s="611" t="s">
        <v>1679</v>
      </c>
      <c r="DG21" s="611" t="s">
        <v>1679</v>
      </c>
      <c r="DH21" s="611" t="s">
        <v>1679</v>
      </c>
      <c r="DI21" s="611" t="s">
        <v>1679</v>
      </c>
      <c r="DJ21" s="611" t="s">
        <v>1679</v>
      </c>
      <c r="DK21" s="611" t="s">
        <v>1679</v>
      </c>
      <c r="DL21" s="611" t="s">
        <v>1679</v>
      </c>
      <c r="DM21" s="611" t="s">
        <v>1679</v>
      </c>
      <c r="DN21" s="611" t="s">
        <v>1679</v>
      </c>
      <c r="DO21" s="231"/>
      <c r="DP21" s="619" t="str">
        <f t="shared" si="7"/>
        <v>PCD_DPW3_RWD_DLY_S4</v>
      </c>
      <c r="DQ21" s="619" t="str">
        <f t="shared" si="7"/>
        <v>PCD_DPW3_RWD_DIR_S4</v>
      </c>
      <c r="DR21" s="619" t="str">
        <f t="shared" si="7"/>
        <v>PCD_DPW3_RWD_DSCR_S4</v>
      </c>
      <c r="DS21" s="619" t="str">
        <f t="shared" si="7"/>
        <v>PCD_DPW3_RWD_DCS_S4</v>
      </c>
      <c r="DT21" s="619" t="str">
        <f t="shared" si="7"/>
        <v>PCD_DPW3_RWD_DSPC_S4</v>
      </c>
      <c r="DU21" s="619" t="str">
        <f t="shared" si="7"/>
        <v>PCD_DPW3_RWD_DPP_S4</v>
      </c>
      <c r="DV21" s="619" t="str">
        <f t="shared" si="7"/>
        <v>PCD_DPW3_RWD_DTPI_S4</v>
      </c>
      <c r="DW21" s="619" t="str">
        <f t="shared" si="7"/>
        <v>PCD_DPW3_RWD_DCI_S4</v>
      </c>
      <c r="DX21" s="619" t="str">
        <f t="shared" si="7"/>
        <v>PCD_DPW3_RWD_DSI_S4</v>
      </c>
      <c r="DY21" s="619" t="str">
        <f t="shared" si="7"/>
        <v>PCD_DPW3_RWD_DER_S4</v>
      </c>
      <c r="DZ21" s="619" t="str">
        <f t="shared" si="6"/>
        <v>PCD_DPW3_RWD_RS_S4</v>
      </c>
      <c r="EA21" s="619" t="str">
        <f t="shared" si="6"/>
        <v>PCD_DPW3_RWD_DPLE_S4</v>
      </c>
    </row>
    <row r="22" spans="1:131" ht="15.75" thickBot="1" x14ac:dyDescent="0.25">
      <c r="A22" s="345"/>
      <c r="B22" s="401" t="str">
        <f t="shared" si="5"/>
        <v>TMS</v>
      </c>
      <c r="C22" s="23" t="s">
        <v>101</v>
      </c>
      <c r="D22" s="63" t="s">
        <v>102</v>
      </c>
      <c r="E22" s="108" t="str" cm="1">
        <f t="array" aca="1" ref="E22" ca="1">IFERROR(INDEX('[1]PCD List'!$AU$5:$BK$48,MARCH('DPW3'!$D22,'[1]PCD List'!$AR$5:$AR$48,0),MARCH('DPW3'!$B22,'[1]PCD List'!$AU$2:$BK$2,0)),"")</f>
        <v/>
      </c>
      <c r="F22" s="61" t="s">
        <v>103</v>
      </c>
      <c r="G22" s="62" t="s">
        <v>1648</v>
      </c>
      <c r="H22" s="23" t="s">
        <v>68</v>
      </c>
      <c r="I22" s="246">
        <v>0</v>
      </c>
      <c r="J22" s="112"/>
      <c r="K22" s="829"/>
      <c r="M22" s="248">
        <v>0</v>
      </c>
      <c r="N22" s="248">
        <v>0</v>
      </c>
      <c r="O22" s="606">
        <v>0</v>
      </c>
      <c r="P22" s="606">
        <v>0</v>
      </c>
      <c r="Q22" s="606">
        <v>0</v>
      </c>
      <c r="R22" s="65">
        <v>0</v>
      </c>
      <c r="S22" s="65">
        <v>0</v>
      </c>
      <c r="T22" s="65">
        <v>0</v>
      </c>
      <c r="U22" s="65">
        <v>0</v>
      </c>
      <c r="V22" s="65">
        <v>0</v>
      </c>
      <c r="W22" s="65">
        <v>0</v>
      </c>
      <c r="X22" s="65">
        <v>0</v>
      </c>
      <c r="Y22" s="65">
        <v>0</v>
      </c>
      <c r="Z22" s="65">
        <v>0</v>
      </c>
      <c r="AA22" s="65">
        <v>0</v>
      </c>
      <c r="AB22" s="65">
        <v>0</v>
      </c>
      <c r="AC22" s="65">
        <v>0</v>
      </c>
      <c r="AD22" s="65">
        <v>0</v>
      </c>
      <c r="AE22" s="65">
        <v>0</v>
      </c>
      <c r="AF22" s="65">
        <v>0</v>
      </c>
      <c r="AG22" s="65">
        <v>0</v>
      </c>
      <c r="AH22" s="65">
        <v>0</v>
      </c>
      <c r="AI22" s="65">
        <v>0</v>
      </c>
      <c r="AJ22" s="65">
        <v>0</v>
      </c>
      <c r="AK22" s="65">
        <v>0</v>
      </c>
      <c r="AL22" s="65">
        <v>0</v>
      </c>
      <c r="AM22" s="65">
        <v>0</v>
      </c>
      <c r="AN22" s="65">
        <v>0</v>
      </c>
      <c r="AO22" s="65">
        <v>0</v>
      </c>
      <c r="AP22" s="65">
        <v>0</v>
      </c>
      <c r="AQ22" s="65">
        <v>0</v>
      </c>
      <c r="AR22" s="65">
        <v>0</v>
      </c>
      <c r="AS22" s="65">
        <v>0</v>
      </c>
      <c r="AT22" s="65">
        <v>0</v>
      </c>
      <c r="AU22" s="66">
        <v>0</v>
      </c>
      <c r="AV22" s="66">
        <v>0</v>
      </c>
      <c r="AW22" s="66">
        <v>0</v>
      </c>
      <c r="AX22" s="66">
        <v>0</v>
      </c>
      <c r="AY22" s="66">
        <v>0</v>
      </c>
      <c r="AZ22" s="66">
        <v>0</v>
      </c>
      <c r="BA22" s="249">
        <v>0</v>
      </c>
      <c r="BB22" s="112"/>
      <c r="BC22" s="637"/>
      <c r="BD22" s="606"/>
      <c r="BE22" s="65"/>
      <c r="BF22" s="65"/>
      <c r="BG22" s="65"/>
      <c r="BH22" s="65"/>
      <c r="BI22" s="65"/>
      <c r="BJ22" s="65"/>
      <c r="BK22" s="65"/>
      <c r="BL22" s="65"/>
      <c r="BM22" s="65"/>
      <c r="BN22" s="249"/>
      <c r="BO22" s="112"/>
      <c r="BP22" s="112"/>
      <c r="BQ22" s="112"/>
      <c r="BR22" s="112"/>
      <c r="BS22" s="112"/>
      <c r="BT22" s="112"/>
      <c r="BU22" s="610" t="s">
        <v>1660</v>
      </c>
      <c r="BV22" s="42"/>
      <c r="BX22" s="302"/>
      <c r="BY22" t="s">
        <v>1662</v>
      </c>
      <c r="BZ22" s="611" t="s">
        <v>1680</v>
      </c>
      <c r="CA22" s="611" t="s">
        <v>1680</v>
      </c>
      <c r="CB22" s="611" t="s">
        <v>1680</v>
      </c>
      <c r="CC22" s="611" t="s">
        <v>1680</v>
      </c>
      <c r="CD22" s="611" t="s">
        <v>1680</v>
      </c>
      <c r="CE22" s="611" t="s">
        <v>1680</v>
      </c>
      <c r="CF22" s="611" t="s">
        <v>1680</v>
      </c>
      <c r="CG22" s="611" t="s">
        <v>1680</v>
      </c>
      <c r="CH22" s="611" t="s">
        <v>1680</v>
      </c>
      <c r="CI22" s="611" t="s">
        <v>1680</v>
      </c>
      <c r="CJ22" s="611" t="s">
        <v>1680</v>
      </c>
      <c r="CK22" s="611" t="s">
        <v>1680</v>
      </c>
      <c r="CL22" s="611" t="s">
        <v>1680</v>
      </c>
      <c r="CM22" s="611" t="s">
        <v>1680</v>
      </c>
      <c r="CN22" s="611" t="s">
        <v>1680</v>
      </c>
      <c r="CO22" s="611" t="s">
        <v>1680</v>
      </c>
      <c r="CP22" s="611" t="s">
        <v>1680</v>
      </c>
      <c r="CQ22" s="611" t="s">
        <v>1680</v>
      </c>
      <c r="CR22" s="611" t="s">
        <v>1680</v>
      </c>
      <c r="CS22" s="611" t="s">
        <v>1680</v>
      </c>
      <c r="CT22" s="611" t="s">
        <v>1680</v>
      </c>
      <c r="CU22" s="611" t="s">
        <v>1680</v>
      </c>
      <c r="CV22" s="611" t="s">
        <v>1680</v>
      </c>
      <c r="CW22" s="611" t="s">
        <v>1680</v>
      </c>
      <c r="CX22" s="611" t="s">
        <v>1680</v>
      </c>
      <c r="CY22" s="611" t="s">
        <v>1680</v>
      </c>
      <c r="CZ22" s="611" t="s">
        <v>1680</v>
      </c>
      <c r="DA22" s="611" t="s">
        <v>1680</v>
      </c>
      <c r="DB22" s="611" t="s">
        <v>1680</v>
      </c>
      <c r="DC22" s="611" t="s">
        <v>1680</v>
      </c>
      <c r="DD22" s="611" t="s">
        <v>1680</v>
      </c>
      <c r="DE22" s="611" t="s">
        <v>1680</v>
      </c>
      <c r="DF22" s="611" t="s">
        <v>1680</v>
      </c>
      <c r="DG22" s="611" t="s">
        <v>1680</v>
      </c>
      <c r="DH22" s="611" t="s">
        <v>1680</v>
      </c>
      <c r="DI22" s="611" t="s">
        <v>1680</v>
      </c>
      <c r="DJ22" s="611" t="s">
        <v>1680</v>
      </c>
      <c r="DK22" s="611" t="s">
        <v>1680</v>
      </c>
      <c r="DL22" s="611" t="s">
        <v>1680</v>
      </c>
      <c r="DM22" s="611" t="s">
        <v>1680</v>
      </c>
      <c r="DN22" s="611" t="s">
        <v>1680</v>
      </c>
      <c r="DO22" s="231"/>
      <c r="DP22" s="619" t="str">
        <f t="shared" si="7"/>
        <v>PCD_DPW3_RWD_DLY_S5</v>
      </c>
      <c r="DQ22" s="619" t="str">
        <f t="shared" si="7"/>
        <v>PCD_DPW3_RWD_DIR_S5</v>
      </c>
      <c r="DR22" s="619" t="str">
        <f t="shared" si="7"/>
        <v>PCD_DPW3_RWD_DSCR_S5</v>
      </c>
      <c r="DS22" s="619" t="str">
        <f t="shared" si="7"/>
        <v>PCD_DPW3_RWD_DCS_S5</v>
      </c>
      <c r="DT22" s="619" t="str">
        <f t="shared" si="7"/>
        <v>PCD_DPW3_RWD_DSPC_S5</v>
      </c>
      <c r="DU22" s="619" t="str">
        <f t="shared" si="7"/>
        <v>PCD_DPW3_RWD_DPP_S5</v>
      </c>
      <c r="DV22" s="619" t="str">
        <f t="shared" si="7"/>
        <v>PCD_DPW3_RWD_DTPI_S5</v>
      </c>
      <c r="DW22" s="619" t="str">
        <f t="shared" si="7"/>
        <v>PCD_DPW3_RWD_DCI_S5</v>
      </c>
      <c r="DX22" s="619" t="str">
        <f t="shared" si="7"/>
        <v>PCD_DPW3_RWD_DSI_S5</v>
      </c>
      <c r="DY22" s="619" t="str">
        <f t="shared" si="7"/>
        <v>PCD_DPW3_RWD_DER_S5</v>
      </c>
      <c r="DZ22" s="619" t="str">
        <f t="shared" si="6"/>
        <v>PCD_DPW3_RWD_RS_S5</v>
      </c>
      <c r="EA22" s="619" t="str">
        <f t="shared" si="6"/>
        <v>PCD_DPW3_RWD_DPLE_S5</v>
      </c>
    </row>
    <row r="23" spans="1:131" ht="15.75" thickBot="1" x14ac:dyDescent="0.25">
      <c r="A23" s="345"/>
      <c r="B23" s="401" t="str">
        <f t="shared" si="5"/>
        <v>TMS</v>
      </c>
      <c r="C23" s="23" t="s">
        <v>101</v>
      </c>
      <c r="D23" s="63" t="s">
        <v>102</v>
      </c>
      <c r="E23" s="108" t="str" cm="1">
        <f t="array" aca="1" ref="E23" ca="1">IFERROR(INDEX('[1]PCD List'!$AU$5:$BK$48,MARCH('DPW3'!$D23,'[1]PCD List'!$AR$5:$AR$48,0),MARCH('DPW3'!$B23,'[1]PCD List'!$AU$2:$BK$2,0)),"")</f>
        <v/>
      </c>
      <c r="F23" s="61" t="s">
        <v>103</v>
      </c>
      <c r="G23" s="62" t="s">
        <v>1651</v>
      </c>
      <c r="H23" s="23" t="s">
        <v>68</v>
      </c>
      <c r="I23" s="246">
        <v>0</v>
      </c>
      <c r="J23" s="112"/>
      <c r="K23" s="829"/>
      <c r="M23" s="248">
        <v>0</v>
      </c>
      <c r="N23" s="248">
        <v>0</v>
      </c>
      <c r="O23" s="606">
        <v>0</v>
      </c>
      <c r="P23" s="606">
        <v>0</v>
      </c>
      <c r="Q23" s="606">
        <v>0</v>
      </c>
      <c r="R23" s="65">
        <v>0</v>
      </c>
      <c r="S23" s="65">
        <v>0</v>
      </c>
      <c r="T23" s="65">
        <v>0</v>
      </c>
      <c r="U23" s="65">
        <v>0</v>
      </c>
      <c r="V23" s="65">
        <v>0</v>
      </c>
      <c r="W23" s="65">
        <v>2</v>
      </c>
      <c r="X23" s="65">
        <v>2</v>
      </c>
      <c r="Y23" s="65">
        <v>2</v>
      </c>
      <c r="Z23" s="65">
        <v>2</v>
      </c>
      <c r="AA23" s="65">
        <v>2</v>
      </c>
      <c r="AB23" s="65">
        <v>2</v>
      </c>
      <c r="AC23" s="65">
        <v>2</v>
      </c>
      <c r="AD23" s="65">
        <v>2</v>
      </c>
      <c r="AE23" s="65">
        <v>2</v>
      </c>
      <c r="AF23" s="65">
        <v>2</v>
      </c>
      <c r="AG23" s="65">
        <v>6</v>
      </c>
      <c r="AH23" s="65">
        <v>6</v>
      </c>
      <c r="AI23" s="65">
        <v>6</v>
      </c>
      <c r="AJ23" s="65">
        <v>6</v>
      </c>
      <c r="AK23" s="65">
        <v>6</v>
      </c>
      <c r="AL23" s="65">
        <v>6</v>
      </c>
      <c r="AM23" s="65">
        <v>6</v>
      </c>
      <c r="AN23" s="65">
        <v>6</v>
      </c>
      <c r="AO23" s="65">
        <v>6</v>
      </c>
      <c r="AP23" s="65">
        <v>6</v>
      </c>
      <c r="AQ23" s="65">
        <v>6</v>
      </c>
      <c r="AR23" s="65">
        <v>6</v>
      </c>
      <c r="AS23" s="65">
        <v>6</v>
      </c>
      <c r="AT23" s="65">
        <v>6</v>
      </c>
      <c r="AU23" s="66">
        <v>6</v>
      </c>
      <c r="AV23" s="66">
        <v>6</v>
      </c>
      <c r="AW23" s="66">
        <v>6</v>
      </c>
      <c r="AX23" s="66">
        <v>6</v>
      </c>
      <c r="AY23" s="66">
        <v>6</v>
      </c>
      <c r="AZ23" s="66">
        <v>6</v>
      </c>
      <c r="BA23" s="249">
        <v>6</v>
      </c>
      <c r="BB23" s="112"/>
      <c r="BC23" s="637"/>
      <c r="BD23" s="606"/>
      <c r="BE23" s="65"/>
      <c r="BF23" s="65"/>
      <c r="BG23" s="65"/>
      <c r="BH23" s="65"/>
      <c r="BI23" s="65"/>
      <c r="BJ23" s="65"/>
      <c r="BK23" s="65"/>
      <c r="BL23" s="65"/>
      <c r="BM23" s="65"/>
      <c r="BN23" s="249"/>
      <c r="BO23" s="112"/>
      <c r="BP23" s="112"/>
      <c r="BQ23" s="112"/>
      <c r="BR23" s="112"/>
      <c r="BS23" s="112"/>
      <c r="BT23" s="112"/>
      <c r="BU23" s="610" t="s">
        <v>1660</v>
      </c>
      <c r="BV23" s="42"/>
      <c r="BX23" s="302"/>
      <c r="BY23" t="s">
        <v>1662</v>
      </c>
      <c r="BZ23" s="611" t="s">
        <v>1681</v>
      </c>
      <c r="CA23" s="611" t="s">
        <v>1681</v>
      </c>
      <c r="CB23" s="611" t="s">
        <v>1681</v>
      </c>
      <c r="CC23" s="611" t="s">
        <v>1681</v>
      </c>
      <c r="CD23" s="611" t="s">
        <v>1681</v>
      </c>
      <c r="CE23" s="611" t="s">
        <v>1681</v>
      </c>
      <c r="CF23" s="611" t="s">
        <v>1681</v>
      </c>
      <c r="CG23" s="611" t="s">
        <v>1681</v>
      </c>
      <c r="CH23" s="611" t="s">
        <v>1681</v>
      </c>
      <c r="CI23" s="611" t="s">
        <v>1681</v>
      </c>
      <c r="CJ23" s="611" t="s">
        <v>1681</v>
      </c>
      <c r="CK23" s="611" t="s">
        <v>1681</v>
      </c>
      <c r="CL23" s="611" t="s">
        <v>1681</v>
      </c>
      <c r="CM23" s="611" t="s">
        <v>1681</v>
      </c>
      <c r="CN23" s="611" t="s">
        <v>1681</v>
      </c>
      <c r="CO23" s="611" t="s">
        <v>1681</v>
      </c>
      <c r="CP23" s="611" t="s">
        <v>1681</v>
      </c>
      <c r="CQ23" s="611" t="s">
        <v>1681</v>
      </c>
      <c r="CR23" s="611" t="s">
        <v>1681</v>
      </c>
      <c r="CS23" s="611" t="s">
        <v>1681</v>
      </c>
      <c r="CT23" s="611" t="s">
        <v>1681</v>
      </c>
      <c r="CU23" s="611" t="s">
        <v>1681</v>
      </c>
      <c r="CV23" s="611" t="s">
        <v>1681</v>
      </c>
      <c r="CW23" s="611" t="s">
        <v>1681</v>
      </c>
      <c r="CX23" s="611" t="s">
        <v>1681</v>
      </c>
      <c r="CY23" s="611" t="s">
        <v>1681</v>
      </c>
      <c r="CZ23" s="611" t="s">
        <v>1681</v>
      </c>
      <c r="DA23" s="611" t="s">
        <v>1681</v>
      </c>
      <c r="DB23" s="611" t="s">
        <v>1681</v>
      </c>
      <c r="DC23" s="611" t="s">
        <v>1681</v>
      </c>
      <c r="DD23" s="611" t="s">
        <v>1681</v>
      </c>
      <c r="DE23" s="611" t="s">
        <v>1681</v>
      </c>
      <c r="DF23" s="611" t="s">
        <v>1681</v>
      </c>
      <c r="DG23" s="611" t="s">
        <v>1681</v>
      </c>
      <c r="DH23" s="611" t="s">
        <v>1681</v>
      </c>
      <c r="DI23" s="611" t="s">
        <v>1681</v>
      </c>
      <c r="DJ23" s="611" t="s">
        <v>1681</v>
      </c>
      <c r="DK23" s="611" t="s">
        <v>1681</v>
      </c>
      <c r="DL23" s="611" t="s">
        <v>1681</v>
      </c>
      <c r="DM23" s="611" t="s">
        <v>1681</v>
      </c>
      <c r="DN23" s="611" t="s">
        <v>1681</v>
      </c>
      <c r="DO23" s="231"/>
      <c r="DP23" s="619" t="str">
        <f t="shared" si="7"/>
        <v>PCD_DPW3_RWD_DLY_S6</v>
      </c>
      <c r="DQ23" s="619" t="str">
        <f t="shared" si="7"/>
        <v>PCD_DPW3_RWD_DIR_S6</v>
      </c>
      <c r="DR23" s="619" t="str">
        <f t="shared" si="7"/>
        <v>PCD_DPW3_RWD_DSCR_S6</v>
      </c>
      <c r="DS23" s="619" t="str">
        <f t="shared" si="7"/>
        <v>PCD_DPW3_RWD_DCS_S6</v>
      </c>
      <c r="DT23" s="619" t="str">
        <f t="shared" si="7"/>
        <v>PCD_DPW3_RWD_DSPC_S6</v>
      </c>
      <c r="DU23" s="619" t="str">
        <f t="shared" si="7"/>
        <v>PCD_DPW3_RWD_DPP_S6</v>
      </c>
      <c r="DV23" s="619" t="str">
        <f t="shared" si="7"/>
        <v>PCD_DPW3_RWD_DTPI_S6</v>
      </c>
      <c r="DW23" s="619" t="str">
        <f t="shared" si="7"/>
        <v>PCD_DPW3_RWD_DCI_S6</v>
      </c>
      <c r="DX23" s="619" t="str">
        <f t="shared" si="7"/>
        <v>PCD_DPW3_RWD_DSI_S6</v>
      </c>
      <c r="DY23" s="619" t="str">
        <f t="shared" si="7"/>
        <v>PCD_DPW3_RWD_DER_S6</v>
      </c>
      <c r="DZ23" s="619" t="str">
        <f t="shared" si="6"/>
        <v>PCD_DPW3_RWD_RS_S6</v>
      </c>
      <c r="EA23" s="619" t="str">
        <f t="shared" si="6"/>
        <v>PCD_DPW3_RWD_DPLE_S6</v>
      </c>
    </row>
    <row r="24" spans="1:131" ht="15.75" thickBot="1" x14ac:dyDescent="0.25">
      <c r="A24" s="345"/>
      <c r="B24" s="401" t="str">
        <f t="shared" si="5"/>
        <v>TMS</v>
      </c>
      <c r="C24" s="23" t="s">
        <v>101</v>
      </c>
      <c r="D24" s="63" t="s">
        <v>102</v>
      </c>
      <c r="E24" s="108" t="str" cm="1">
        <f t="array" aca="1" ref="E24" ca="1">IFERROR(INDEX('[1]PCD List'!$AU$5:$BK$48,MARCH('DPW3'!$D24,'[1]PCD List'!$AR$5:$AR$48,0),MARCH('DPW3'!$B24,'[1]PCD List'!$AU$2:$BK$2,0)),"")</f>
        <v/>
      </c>
      <c r="F24" s="61" t="s">
        <v>103</v>
      </c>
      <c r="G24" s="62" t="s">
        <v>1654</v>
      </c>
      <c r="H24" s="23" t="s">
        <v>68</v>
      </c>
      <c r="I24" s="246">
        <v>0</v>
      </c>
      <c r="J24" s="112"/>
      <c r="K24" s="829"/>
      <c r="M24" s="248"/>
      <c r="N24" s="248"/>
      <c r="O24" s="606"/>
      <c r="P24" s="606"/>
      <c r="Q24" s="606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6"/>
      <c r="AV24" s="66"/>
      <c r="AW24" s="66"/>
      <c r="AX24" s="66"/>
      <c r="AY24" s="66"/>
      <c r="AZ24" s="66"/>
      <c r="BA24" s="442"/>
      <c r="BB24" s="112"/>
      <c r="BC24" s="637"/>
      <c r="BD24" s="606"/>
      <c r="BE24" s="65"/>
      <c r="BF24" s="65"/>
      <c r="BG24" s="65"/>
      <c r="BH24" s="65"/>
      <c r="BI24" s="65"/>
      <c r="BJ24" s="65"/>
      <c r="BK24" s="65"/>
      <c r="BL24" s="65"/>
      <c r="BM24" s="65"/>
      <c r="BN24" s="249"/>
      <c r="BO24" s="112"/>
      <c r="BP24" s="112"/>
      <c r="BQ24" s="112"/>
      <c r="BR24" s="112"/>
      <c r="BS24" s="112"/>
      <c r="BT24" s="112"/>
      <c r="BU24" s="610" t="s">
        <v>1660</v>
      </c>
      <c r="BV24" s="42"/>
      <c r="BX24" s="302"/>
      <c r="BY24" t="s">
        <v>1662</v>
      </c>
      <c r="BZ24" s="620" t="s">
        <v>1682</v>
      </c>
      <c r="CA24" s="620" t="s">
        <v>1682</v>
      </c>
      <c r="CB24" s="620" t="s">
        <v>1682</v>
      </c>
      <c r="CC24" s="620" t="s">
        <v>1682</v>
      </c>
      <c r="CD24" s="620" t="s">
        <v>1682</v>
      </c>
      <c r="CE24" s="620" t="s">
        <v>1682</v>
      </c>
      <c r="CF24" s="620" t="s">
        <v>1682</v>
      </c>
      <c r="CG24" s="620" t="s">
        <v>1682</v>
      </c>
      <c r="CH24" s="620" t="s">
        <v>1682</v>
      </c>
      <c r="CI24" s="620" t="s">
        <v>1682</v>
      </c>
      <c r="CJ24" s="620" t="s">
        <v>1682</v>
      </c>
      <c r="CK24" s="620" t="s">
        <v>1682</v>
      </c>
      <c r="CL24" s="620" t="s">
        <v>1682</v>
      </c>
      <c r="CM24" s="620" t="s">
        <v>1682</v>
      </c>
      <c r="CN24" s="620" t="s">
        <v>1682</v>
      </c>
      <c r="CO24" s="620" t="s">
        <v>1682</v>
      </c>
      <c r="CP24" s="620" t="s">
        <v>1682</v>
      </c>
      <c r="CQ24" s="620" t="s">
        <v>1682</v>
      </c>
      <c r="CR24" s="620" t="s">
        <v>1682</v>
      </c>
      <c r="CS24" s="620" t="s">
        <v>1682</v>
      </c>
      <c r="CT24" s="620" t="s">
        <v>1682</v>
      </c>
      <c r="CU24" s="620" t="s">
        <v>1682</v>
      </c>
      <c r="CV24" s="620" t="s">
        <v>1682</v>
      </c>
      <c r="CW24" s="620" t="s">
        <v>1682</v>
      </c>
      <c r="CX24" s="620" t="s">
        <v>1682</v>
      </c>
      <c r="CY24" s="620" t="s">
        <v>1682</v>
      </c>
      <c r="CZ24" s="620" t="s">
        <v>1682</v>
      </c>
      <c r="DA24" s="620" t="s">
        <v>1682</v>
      </c>
      <c r="DB24" s="620" t="s">
        <v>1682</v>
      </c>
      <c r="DC24" s="620" t="s">
        <v>1682</v>
      </c>
      <c r="DD24" s="620" t="s">
        <v>1682</v>
      </c>
      <c r="DE24" s="620" t="s">
        <v>1682</v>
      </c>
      <c r="DF24" s="620" t="s">
        <v>1682</v>
      </c>
      <c r="DG24" s="620" t="s">
        <v>1682</v>
      </c>
      <c r="DH24" s="620" t="s">
        <v>1682</v>
      </c>
      <c r="DI24" s="620" t="s">
        <v>1682</v>
      </c>
      <c r="DJ24" s="620" t="s">
        <v>1682</v>
      </c>
      <c r="DK24" s="620" t="s">
        <v>1682</v>
      </c>
      <c r="DL24" s="620" t="s">
        <v>1682</v>
      </c>
      <c r="DM24" s="620" t="s">
        <v>1682</v>
      </c>
      <c r="DN24" s="620" t="s">
        <v>1682</v>
      </c>
      <c r="DO24" s="231"/>
      <c r="DP24" s="619" t="str">
        <f t="shared" si="7"/>
        <v>PCD_DPW3_RWD_DLY_S7</v>
      </c>
      <c r="DQ24" s="619" t="str">
        <f t="shared" si="7"/>
        <v>PCD_DPW3_RWD_DIR_S7</v>
      </c>
      <c r="DR24" s="619" t="str">
        <f t="shared" si="7"/>
        <v>PCD_DPW3_RWD_DSCR_S7</v>
      </c>
      <c r="DS24" s="619" t="str">
        <f t="shared" si="7"/>
        <v>PCD_DPW3_RWD_DCS_S7</v>
      </c>
      <c r="DT24" s="619" t="str">
        <f t="shared" si="7"/>
        <v>PCD_DPW3_RWD_DSPC_S7</v>
      </c>
      <c r="DU24" s="619" t="str">
        <f t="shared" si="7"/>
        <v>PCD_DPW3_RWD_DPP_S7</v>
      </c>
      <c r="DV24" s="619" t="str">
        <f t="shared" si="7"/>
        <v>PCD_DPW3_RWD_DTPI_S7</v>
      </c>
      <c r="DW24" s="619" t="str">
        <f t="shared" si="7"/>
        <v>PCD_DPW3_RWD_DCI_S7</v>
      </c>
      <c r="DX24" s="619" t="str">
        <f t="shared" si="7"/>
        <v>PCD_DPW3_RWD_DSI_S7</v>
      </c>
      <c r="DY24" s="619" t="str">
        <f t="shared" si="7"/>
        <v>PCD_DPW3_RWD_DER_S7</v>
      </c>
      <c r="DZ24" s="619" t="str">
        <f t="shared" si="6"/>
        <v>PCD_DPW3_RWD_RS_S7</v>
      </c>
      <c r="EA24" s="619" t="str">
        <f t="shared" si="6"/>
        <v>PCD_DPW3_RWD_DPLE_S7</v>
      </c>
    </row>
    <row r="25" spans="1:131" ht="15.75" thickBot="1" x14ac:dyDescent="0.25">
      <c r="A25" s="345"/>
      <c r="B25" s="572" t="str">
        <f t="shared" si="5"/>
        <v>TMS</v>
      </c>
      <c r="C25" s="638" t="s">
        <v>101</v>
      </c>
      <c r="D25" s="639" t="s">
        <v>102</v>
      </c>
      <c r="E25" s="640" t="str" cm="1">
        <f t="array" aca="1" ref="E25" ca="1">IFERROR(INDEX('[1]PCD List'!$AU$5:$BK$48,MARCH('DPW3'!$D25,'[1]PCD List'!$AR$5:$AR$48,0),MARCH('DPW3'!$B25,'[1]PCD List'!$AU$2:$BK$2,0)),"")</f>
        <v/>
      </c>
      <c r="F25" s="641" t="s">
        <v>103</v>
      </c>
      <c r="G25" s="277" t="s">
        <v>1657</v>
      </c>
      <c r="H25" s="638" t="s">
        <v>68</v>
      </c>
      <c r="I25" s="642">
        <v>0</v>
      </c>
      <c r="J25" s="112"/>
      <c r="K25" s="829"/>
      <c r="M25" s="280">
        <f>SUM( M17:M23)</f>
        <v>6</v>
      </c>
      <c r="N25" s="310">
        <f t="shared" ref="N25:BA25" si="8">SUM( N17:N23)</f>
        <v>6</v>
      </c>
      <c r="O25" s="281">
        <f t="shared" si="8"/>
        <v>6</v>
      </c>
      <c r="P25" s="281">
        <f t="shared" si="8"/>
        <v>6</v>
      </c>
      <c r="Q25" s="281">
        <f t="shared" si="8"/>
        <v>6</v>
      </c>
      <c r="R25" s="281">
        <f t="shared" si="8"/>
        <v>6</v>
      </c>
      <c r="S25" s="281">
        <f t="shared" si="8"/>
        <v>6</v>
      </c>
      <c r="T25" s="281">
        <f t="shared" si="8"/>
        <v>6</v>
      </c>
      <c r="U25" s="281">
        <f t="shared" si="8"/>
        <v>6</v>
      </c>
      <c r="V25" s="281">
        <f t="shared" si="8"/>
        <v>6</v>
      </c>
      <c r="W25" s="281">
        <f t="shared" si="8"/>
        <v>6</v>
      </c>
      <c r="X25" s="281">
        <f t="shared" si="8"/>
        <v>6</v>
      </c>
      <c r="Y25" s="281">
        <f t="shared" si="8"/>
        <v>6</v>
      </c>
      <c r="Z25" s="281">
        <f t="shared" si="8"/>
        <v>6</v>
      </c>
      <c r="AA25" s="281">
        <f t="shared" si="8"/>
        <v>6</v>
      </c>
      <c r="AB25" s="281">
        <f t="shared" si="8"/>
        <v>6</v>
      </c>
      <c r="AC25" s="281">
        <f t="shared" si="8"/>
        <v>6</v>
      </c>
      <c r="AD25" s="281">
        <f t="shared" si="8"/>
        <v>6</v>
      </c>
      <c r="AE25" s="281">
        <f t="shared" si="8"/>
        <v>6</v>
      </c>
      <c r="AF25" s="281">
        <f t="shared" si="8"/>
        <v>6</v>
      </c>
      <c r="AG25" s="281">
        <f t="shared" si="8"/>
        <v>6</v>
      </c>
      <c r="AH25" s="281">
        <f t="shared" si="8"/>
        <v>6</v>
      </c>
      <c r="AI25" s="281">
        <f t="shared" si="8"/>
        <v>6</v>
      </c>
      <c r="AJ25" s="281">
        <f t="shared" si="8"/>
        <v>6</v>
      </c>
      <c r="AK25" s="281">
        <f t="shared" si="8"/>
        <v>6</v>
      </c>
      <c r="AL25" s="281">
        <f t="shared" si="8"/>
        <v>6</v>
      </c>
      <c r="AM25" s="281">
        <f t="shared" si="8"/>
        <v>6</v>
      </c>
      <c r="AN25" s="281">
        <f t="shared" si="8"/>
        <v>6</v>
      </c>
      <c r="AO25" s="281">
        <f t="shared" si="8"/>
        <v>6</v>
      </c>
      <c r="AP25" s="281">
        <f t="shared" si="8"/>
        <v>6</v>
      </c>
      <c r="AQ25" s="281">
        <f t="shared" si="8"/>
        <v>6</v>
      </c>
      <c r="AR25" s="281">
        <f t="shared" si="8"/>
        <v>6</v>
      </c>
      <c r="AS25" s="281">
        <f t="shared" si="8"/>
        <v>6</v>
      </c>
      <c r="AT25" s="281">
        <f t="shared" si="8"/>
        <v>6</v>
      </c>
      <c r="AU25" s="281">
        <f t="shared" si="8"/>
        <v>6</v>
      </c>
      <c r="AV25" s="281">
        <f t="shared" si="8"/>
        <v>6</v>
      </c>
      <c r="AW25" s="281">
        <f t="shared" si="8"/>
        <v>6</v>
      </c>
      <c r="AX25" s="281">
        <f t="shared" si="8"/>
        <v>6</v>
      </c>
      <c r="AY25" s="281">
        <f t="shared" si="8"/>
        <v>6</v>
      </c>
      <c r="AZ25" s="281">
        <f t="shared" si="8"/>
        <v>6</v>
      </c>
      <c r="BA25" s="625">
        <f t="shared" si="8"/>
        <v>6</v>
      </c>
      <c r="BB25" s="112"/>
      <c r="BC25" s="282"/>
      <c r="BD25" s="283"/>
      <c r="BE25" s="283"/>
      <c r="BF25" s="283"/>
      <c r="BG25" s="283"/>
      <c r="BH25" s="283"/>
      <c r="BI25" s="283"/>
      <c r="BJ25" s="283"/>
      <c r="BK25" s="283"/>
      <c r="BL25" s="283"/>
      <c r="BM25" s="283"/>
      <c r="BN25" s="284"/>
      <c r="BO25" s="112"/>
      <c r="BP25" s="112"/>
      <c r="BQ25" s="112"/>
      <c r="BR25" s="112"/>
      <c r="BS25" s="112"/>
      <c r="BT25" s="112"/>
      <c r="BU25" s="610" t="s">
        <v>1660</v>
      </c>
      <c r="BV25" s="42"/>
      <c r="BX25" s="302"/>
      <c r="BY25" t="s">
        <v>1662</v>
      </c>
      <c r="BZ25" s="626" t="s">
        <v>1683</v>
      </c>
      <c r="CA25" s="627" t="s">
        <v>1683</v>
      </c>
      <c r="CB25" s="628" t="s">
        <v>1683</v>
      </c>
      <c r="CC25" s="628" t="s">
        <v>1683</v>
      </c>
      <c r="CD25" s="628" t="s">
        <v>1683</v>
      </c>
      <c r="CE25" s="628" t="s">
        <v>1683</v>
      </c>
      <c r="CF25" s="628" t="s">
        <v>1683</v>
      </c>
      <c r="CG25" s="628" t="s">
        <v>1683</v>
      </c>
      <c r="CH25" s="628" t="s">
        <v>1683</v>
      </c>
      <c r="CI25" s="628" t="s">
        <v>1683</v>
      </c>
      <c r="CJ25" s="628" t="s">
        <v>1683</v>
      </c>
      <c r="CK25" s="628" t="s">
        <v>1683</v>
      </c>
      <c r="CL25" s="628" t="s">
        <v>1683</v>
      </c>
      <c r="CM25" s="628" t="s">
        <v>1683</v>
      </c>
      <c r="CN25" s="628" t="s">
        <v>1683</v>
      </c>
      <c r="CO25" s="628" t="s">
        <v>1683</v>
      </c>
      <c r="CP25" s="628" t="s">
        <v>1683</v>
      </c>
      <c r="CQ25" s="628" t="s">
        <v>1683</v>
      </c>
      <c r="CR25" s="628" t="s">
        <v>1683</v>
      </c>
      <c r="CS25" s="628" t="s">
        <v>1683</v>
      </c>
      <c r="CT25" s="628" t="s">
        <v>1683</v>
      </c>
      <c r="CU25" s="628" t="s">
        <v>1683</v>
      </c>
      <c r="CV25" s="628" t="s">
        <v>1683</v>
      </c>
      <c r="CW25" s="628" t="s">
        <v>1683</v>
      </c>
      <c r="CX25" s="628" t="s">
        <v>1683</v>
      </c>
      <c r="CY25" s="628" t="s">
        <v>1683</v>
      </c>
      <c r="CZ25" s="628" t="s">
        <v>1683</v>
      </c>
      <c r="DA25" s="628" t="s">
        <v>1683</v>
      </c>
      <c r="DB25" s="628" t="s">
        <v>1683</v>
      </c>
      <c r="DC25" s="628" t="s">
        <v>1683</v>
      </c>
      <c r="DD25" s="628" t="s">
        <v>1683</v>
      </c>
      <c r="DE25" s="628" t="s">
        <v>1683</v>
      </c>
      <c r="DF25" s="628" t="s">
        <v>1683</v>
      </c>
      <c r="DG25" s="628" t="s">
        <v>1683</v>
      </c>
      <c r="DH25" s="628" t="s">
        <v>1683</v>
      </c>
      <c r="DI25" s="628" t="s">
        <v>1683</v>
      </c>
      <c r="DJ25" s="628" t="s">
        <v>1683</v>
      </c>
      <c r="DK25" s="628" t="s">
        <v>1683</v>
      </c>
      <c r="DL25" s="628" t="s">
        <v>1683</v>
      </c>
      <c r="DM25" s="628" t="s">
        <v>1683</v>
      </c>
      <c r="DN25" s="629" t="s">
        <v>1683</v>
      </c>
      <c r="DO25" s="231"/>
      <c r="DP25" s="619" t="str">
        <f t="shared" si="7"/>
        <v>PCD_DPW3_RWD_DLY_ST</v>
      </c>
      <c r="DQ25" s="619" t="str">
        <f t="shared" si="7"/>
        <v>PCD_DPW3_RWD_DIR_ST</v>
      </c>
      <c r="DR25" s="619" t="str">
        <f t="shared" si="7"/>
        <v>PCD_DPW3_RWD_DSCR_ST</v>
      </c>
      <c r="DS25" s="619" t="str">
        <f t="shared" si="7"/>
        <v>PCD_DPW3_RWD_DCS_ST</v>
      </c>
      <c r="DT25" s="619" t="str">
        <f t="shared" si="7"/>
        <v>PCD_DPW3_RWD_DSPC_ST</v>
      </c>
      <c r="DU25" s="619" t="str">
        <f t="shared" si="7"/>
        <v>PCD_DPW3_RWD_DPP_ST</v>
      </c>
      <c r="DV25" s="619" t="str">
        <f t="shared" si="7"/>
        <v>PCD_DPW3_RWD_DTPI_ST</v>
      </c>
      <c r="DW25" s="619" t="str">
        <f t="shared" si="7"/>
        <v>PCD_DPW3_RWD_DCI_ST</v>
      </c>
      <c r="DX25" s="619" t="str">
        <f t="shared" si="7"/>
        <v>PCD_DPW3_RWD_DSI_ST</v>
      </c>
      <c r="DY25" s="619" t="str">
        <f t="shared" si="7"/>
        <v>PCD_DPW3_RWD_DER_ST</v>
      </c>
      <c r="DZ25" s="619" t="str">
        <f t="shared" si="6"/>
        <v>PCD_DPW3_RWD_RS_ST</v>
      </c>
      <c r="EA25" s="619" t="str">
        <f t="shared" si="6"/>
        <v>PCD_DPW3_RWD_DPLE_ST</v>
      </c>
    </row>
    <row r="26" spans="1:131" ht="15.75" thickBot="1" x14ac:dyDescent="0.25">
      <c r="A26" s="345"/>
      <c r="B26" s="371" t="str">
        <f xml:space="preserve"> B25</f>
        <v>TMS</v>
      </c>
      <c r="C26" s="55" t="s">
        <v>148</v>
      </c>
      <c r="D26" s="55" t="s">
        <v>149</v>
      </c>
      <c r="E26" s="488" t="str" cm="1">
        <f t="array" aca="1" ref="E26" ca="1">IFERROR(INDEX('[1]PCD List'!$AU$5:$BK$48,MARCH('DPW3'!$D26,'[1]PCD List'!$AR$5:$AR$48,0),MARCH('DPW3'!$B26,'[1]PCD List'!$AU$2:$BK$2,0)),"")</f>
        <v/>
      </c>
      <c r="F26" s="139" t="s">
        <v>150</v>
      </c>
      <c r="G26" s="293" t="s">
        <v>1619</v>
      </c>
      <c r="H26" s="87" t="s">
        <v>68</v>
      </c>
      <c r="I26" s="295">
        <v>0</v>
      </c>
      <c r="K26" s="829">
        <v>3</v>
      </c>
      <c r="M26" s="248">
        <v>3</v>
      </c>
      <c r="N26" s="248">
        <v>2</v>
      </c>
      <c r="O26" s="606"/>
      <c r="P26" s="606"/>
      <c r="Q26" s="606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6"/>
      <c r="AV26" s="66"/>
      <c r="AW26" s="66"/>
      <c r="AX26" s="66"/>
      <c r="AY26" s="66"/>
      <c r="AZ26" s="66"/>
      <c r="BA26" s="249"/>
      <c r="BC26" s="637"/>
      <c r="BD26" s="606"/>
      <c r="BE26" s="65"/>
      <c r="BF26" s="65"/>
      <c r="BG26" s="65"/>
      <c r="BH26" s="65"/>
      <c r="BI26" s="65"/>
      <c r="BJ26" s="65"/>
      <c r="BK26" s="65"/>
      <c r="BL26" s="65"/>
      <c r="BM26" s="65"/>
      <c r="BN26" s="249"/>
      <c r="BU26" s="610" t="s">
        <v>1684</v>
      </c>
      <c r="BX26" s="302" t="s">
        <v>1685</v>
      </c>
      <c r="BY26" t="s">
        <v>1686</v>
      </c>
      <c r="BZ26" s="611" t="s">
        <v>1687</v>
      </c>
      <c r="CA26" s="611" t="s">
        <v>1687</v>
      </c>
      <c r="CB26" s="612" t="s">
        <v>1687</v>
      </c>
      <c r="CC26" s="612" t="s">
        <v>1687</v>
      </c>
      <c r="CD26" s="612" t="s">
        <v>1687</v>
      </c>
      <c r="CE26" s="613" t="s">
        <v>1687</v>
      </c>
      <c r="CF26" s="613" t="s">
        <v>1687</v>
      </c>
      <c r="CG26" s="613" t="s">
        <v>1687</v>
      </c>
      <c r="CH26" s="613" t="s">
        <v>1687</v>
      </c>
      <c r="CI26" s="613" t="s">
        <v>1687</v>
      </c>
      <c r="CJ26" s="613" t="s">
        <v>1687</v>
      </c>
      <c r="CK26" s="613" t="s">
        <v>1687</v>
      </c>
      <c r="CL26" s="613" t="s">
        <v>1687</v>
      </c>
      <c r="CM26" s="613" t="s">
        <v>1687</v>
      </c>
      <c r="CN26" s="613" t="s">
        <v>1687</v>
      </c>
      <c r="CO26" s="613" t="s">
        <v>1687</v>
      </c>
      <c r="CP26" s="613" t="s">
        <v>1687</v>
      </c>
      <c r="CQ26" s="613" t="s">
        <v>1687</v>
      </c>
      <c r="CR26" s="613" t="s">
        <v>1687</v>
      </c>
      <c r="CS26" s="613" t="s">
        <v>1687</v>
      </c>
      <c r="CT26" s="613" t="s">
        <v>1687</v>
      </c>
      <c r="CU26" s="613" t="s">
        <v>1687</v>
      </c>
      <c r="CV26" s="613" t="s">
        <v>1687</v>
      </c>
      <c r="CW26" s="613" t="s">
        <v>1687</v>
      </c>
      <c r="CX26" s="613" t="s">
        <v>1687</v>
      </c>
      <c r="CY26" s="613" t="s">
        <v>1687</v>
      </c>
      <c r="CZ26" s="613" t="s">
        <v>1687</v>
      </c>
      <c r="DA26" s="613" t="s">
        <v>1687</v>
      </c>
      <c r="DB26" s="613" t="s">
        <v>1687</v>
      </c>
      <c r="DC26" s="613" t="s">
        <v>1687</v>
      </c>
      <c r="DD26" s="613" t="s">
        <v>1687</v>
      </c>
      <c r="DE26" s="613" t="s">
        <v>1687</v>
      </c>
      <c r="DF26" s="613" t="s">
        <v>1687</v>
      </c>
      <c r="DG26" s="613" t="s">
        <v>1687</v>
      </c>
      <c r="DH26" s="614" t="s">
        <v>1687</v>
      </c>
      <c r="DI26" s="614" t="s">
        <v>1687</v>
      </c>
      <c r="DJ26" s="614" t="s">
        <v>1687</v>
      </c>
      <c r="DK26" s="614" t="s">
        <v>1687</v>
      </c>
      <c r="DL26" s="614" t="s">
        <v>1687</v>
      </c>
      <c r="DM26" s="614" t="s">
        <v>1687</v>
      </c>
      <c r="DN26" s="615" t="s">
        <v>1687</v>
      </c>
      <c r="DP26" s="302" t="s">
        <v>1688</v>
      </c>
      <c r="DQ26" s="254" t="s">
        <v>1689</v>
      </c>
      <c r="DR26" s="73" t="s">
        <v>1690</v>
      </c>
      <c r="DS26" s="73" t="s">
        <v>1691</v>
      </c>
      <c r="DT26" s="73" t="s">
        <v>1692</v>
      </c>
      <c r="DU26" s="73" t="s">
        <v>1693</v>
      </c>
      <c r="DV26" s="73" t="s">
        <v>1694</v>
      </c>
      <c r="DW26" s="73" t="s">
        <v>1695</v>
      </c>
      <c r="DX26" s="73" t="s">
        <v>1696</v>
      </c>
      <c r="DY26" s="73" t="s">
        <v>1697</v>
      </c>
      <c r="DZ26" s="73" t="s">
        <v>1698</v>
      </c>
      <c r="EA26" s="73" t="s">
        <v>1699</v>
      </c>
    </row>
    <row r="27" spans="1:131" ht="15.75" thickBot="1" x14ac:dyDescent="0.25">
      <c r="A27" s="345"/>
      <c r="B27" s="401" t="str">
        <f t="shared" ref="B27:B34" si="9" xml:space="preserve"> B26</f>
        <v>TMS</v>
      </c>
      <c r="C27" s="59" t="s">
        <v>148</v>
      </c>
      <c r="D27" s="59" t="s">
        <v>149</v>
      </c>
      <c r="E27" s="108" t="str" cm="1">
        <f t="array" aca="1" ref="E27" ca="1">IFERROR(INDEX('[1]PCD List'!$AU$5:$BK$48,MARCH('DPW3'!$D27,'[1]PCD List'!$AR$5:$AR$48,0),MARCH('DPW3'!$B27,'[1]PCD List'!$AU$2:$BK$2,0)),"")</f>
        <v/>
      </c>
      <c r="F27" s="61" t="s">
        <v>150</v>
      </c>
      <c r="G27" s="62" t="s">
        <v>1636</v>
      </c>
      <c r="H27" s="23" t="s">
        <v>68</v>
      </c>
      <c r="I27" s="246">
        <v>0</v>
      </c>
      <c r="K27" s="829"/>
      <c r="M27" s="248">
        <v>0</v>
      </c>
      <c r="N27" s="248">
        <v>1</v>
      </c>
      <c r="O27" s="606">
        <v>3</v>
      </c>
      <c r="P27" s="606">
        <v>2</v>
      </c>
      <c r="Q27" s="606">
        <v>2</v>
      </c>
      <c r="R27" s="65">
        <v>1</v>
      </c>
      <c r="S27" s="65">
        <v>0</v>
      </c>
      <c r="T27" s="65">
        <v>0</v>
      </c>
      <c r="U27" s="65">
        <v>0</v>
      </c>
      <c r="V27" s="65">
        <v>0</v>
      </c>
      <c r="W27" s="65">
        <v>0</v>
      </c>
      <c r="X27" s="65">
        <v>0</v>
      </c>
      <c r="Y27" s="65">
        <v>0</v>
      </c>
      <c r="Z27" s="65">
        <v>0</v>
      </c>
      <c r="AA27" s="65">
        <v>0</v>
      </c>
      <c r="AB27" s="65">
        <v>0</v>
      </c>
      <c r="AC27" s="65">
        <v>0</v>
      </c>
      <c r="AD27" s="65">
        <v>0</v>
      </c>
      <c r="AE27" s="65">
        <v>0</v>
      </c>
      <c r="AF27" s="65">
        <v>0</v>
      </c>
      <c r="AG27" s="65">
        <v>0</v>
      </c>
      <c r="AH27" s="65">
        <v>0</v>
      </c>
      <c r="AI27" s="65">
        <v>0</v>
      </c>
      <c r="AJ27" s="65">
        <v>0</v>
      </c>
      <c r="AK27" s="65">
        <v>0</v>
      </c>
      <c r="AL27" s="65">
        <v>0</v>
      </c>
      <c r="AM27" s="65">
        <v>0</v>
      </c>
      <c r="AN27" s="65">
        <v>0</v>
      </c>
      <c r="AO27" s="65">
        <v>0</v>
      </c>
      <c r="AP27" s="65">
        <v>0</v>
      </c>
      <c r="AQ27" s="65">
        <v>0</v>
      </c>
      <c r="AR27" s="65">
        <v>0</v>
      </c>
      <c r="AS27" s="65">
        <v>0</v>
      </c>
      <c r="AT27" s="65">
        <v>0</v>
      </c>
      <c r="AU27" s="66">
        <v>0</v>
      </c>
      <c r="AV27" s="66">
        <v>0</v>
      </c>
      <c r="AW27" s="66">
        <v>0</v>
      </c>
      <c r="AX27" s="66">
        <v>0</v>
      </c>
      <c r="AY27" s="66">
        <v>0</v>
      </c>
      <c r="AZ27" s="66">
        <v>0</v>
      </c>
      <c r="BA27" s="249">
        <v>0</v>
      </c>
      <c r="BC27" s="637"/>
      <c r="BD27" s="606"/>
      <c r="BE27" s="65"/>
      <c r="BF27" s="65"/>
      <c r="BG27" s="65"/>
      <c r="BH27" s="65"/>
      <c r="BI27" s="65"/>
      <c r="BJ27" s="65"/>
      <c r="BK27" s="65"/>
      <c r="BL27" s="65"/>
      <c r="BM27" s="65"/>
      <c r="BN27" s="249"/>
      <c r="BU27" s="610" t="s">
        <v>1684</v>
      </c>
      <c r="BX27" s="302"/>
      <c r="BY27" t="s">
        <v>1686</v>
      </c>
      <c r="BZ27" s="611" t="s">
        <v>1700</v>
      </c>
      <c r="CA27" s="611" t="s">
        <v>1700</v>
      </c>
      <c r="CB27" s="611" t="s">
        <v>1700</v>
      </c>
      <c r="CC27" s="611" t="s">
        <v>1700</v>
      </c>
      <c r="CD27" s="611" t="s">
        <v>1700</v>
      </c>
      <c r="CE27" s="611" t="s">
        <v>1700</v>
      </c>
      <c r="CF27" s="611" t="s">
        <v>1700</v>
      </c>
      <c r="CG27" s="611" t="s">
        <v>1700</v>
      </c>
      <c r="CH27" s="611" t="s">
        <v>1700</v>
      </c>
      <c r="CI27" s="611" t="s">
        <v>1700</v>
      </c>
      <c r="CJ27" s="611" t="s">
        <v>1700</v>
      </c>
      <c r="CK27" s="611" t="s">
        <v>1700</v>
      </c>
      <c r="CL27" s="611" t="s">
        <v>1700</v>
      </c>
      <c r="CM27" s="611" t="s">
        <v>1700</v>
      </c>
      <c r="CN27" s="611" t="s">
        <v>1700</v>
      </c>
      <c r="CO27" s="611" t="s">
        <v>1700</v>
      </c>
      <c r="CP27" s="611" t="s">
        <v>1700</v>
      </c>
      <c r="CQ27" s="611" t="s">
        <v>1700</v>
      </c>
      <c r="CR27" s="611" t="s">
        <v>1700</v>
      </c>
      <c r="CS27" s="611" t="s">
        <v>1700</v>
      </c>
      <c r="CT27" s="611" t="s">
        <v>1700</v>
      </c>
      <c r="CU27" s="611" t="s">
        <v>1700</v>
      </c>
      <c r="CV27" s="611" t="s">
        <v>1700</v>
      </c>
      <c r="CW27" s="611" t="s">
        <v>1700</v>
      </c>
      <c r="CX27" s="611" t="s">
        <v>1700</v>
      </c>
      <c r="CY27" s="611" t="s">
        <v>1700</v>
      </c>
      <c r="CZ27" s="611" t="s">
        <v>1700</v>
      </c>
      <c r="DA27" s="611" t="s">
        <v>1700</v>
      </c>
      <c r="DB27" s="611" t="s">
        <v>1700</v>
      </c>
      <c r="DC27" s="611" t="s">
        <v>1700</v>
      </c>
      <c r="DD27" s="611" t="s">
        <v>1700</v>
      </c>
      <c r="DE27" s="611" t="s">
        <v>1700</v>
      </c>
      <c r="DF27" s="611" t="s">
        <v>1700</v>
      </c>
      <c r="DG27" s="611" t="s">
        <v>1700</v>
      </c>
      <c r="DH27" s="611" t="s">
        <v>1700</v>
      </c>
      <c r="DI27" s="611" t="s">
        <v>1700</v>
      </c>
      <c r="DJ27" s="611" t="s">
        <v>1700</v>
      </c>
      <c r="DK27" s="611" t="s">
        <v>1700</v>
      </c>
      <c r="DL27" s="611" t="s">
        <v>1700</v>
      </c>
      <c r="DM27" s="611" t="s">
        <v>1700</v>
      </c>
      <c r="DN27" s="611" t="s">
        <v>1700</v>
      </c>
      <c r="DP27" s="619" t="str">
        <f>DP$26&amp;$DO9</f>
        <v>PCD_DPW3_WRESUP_DLY_S1</v>
      </c>
      <c r="DQ27" s="619" t="str">
        <f t="shared" ref="DQ27:EA34" si="10">DQ$26&amp;$DO9</f>
        <v>PCD_DPW3_WRESUP_DIR_S1</v>
      </c>
      <c r="DR27" s="619" t="str">
        <f t="shared" si="10"/>
        <v>PCD_DPW3_WRESUP_DSCR_S1</v>
      </c>
      <c r="DS27" s="619" t="str">
        <f t="shared" si="10"/>
        <v>PCD_DPW3_WRESUP_DCS_S1</v>
      </c>
      <c r="DT27" s="619" t="str">
        <f t="shared" si="10"/>
        <v>PCD_DPW3_WRESUP_DSPC_S1</v>
      </c>
      <c r="DU27" s="619" t="str">
        <f t="shared" si="10"/>
        <v>PCD_DPW3_WRESUP_DPP_S1</v>
      </c>
      <c r="DV27" s="619" t="str">
        <f t="shared" si="10"/>
        <v>PCD_DPW3_WRESUP_DTPI_S1</v>
      </c>
      <c r="DW27" s="619" t="str">
        <f t="shared" si="10"/>
        <v>PCD_DPW3_WRESUP_DCI_S1</v>
      </c>
      <c r="DX27" s="619" t="str">
        <f t="shared" si="10"/>
        <v>PCD_DPW3_WRESUP_DSI_S1</v>
      </c>
      <c r="DY27" s="619" t="str">
        <f t="shared" si="10"/>
        <v>PCD_DPW3_WRESUP_DER_S1</v>
      </c>
      <c r="DZ27" s="619" t="str">
        <f t="shared" si="10"/>
        <v>PCD_DPW3_WRESUP_RS_S1</v>
      </c>
      <c r="EA27" s="619" t="str">
        <f t="shared" si="10"/>
        <v>PCD_DPW3_WRESUP_DPLE_S1</v>
      </c>
    </row>
    <row r="28" spans="1:131" ht="15.75" thickBot="1" x14ac:dyDescent="0.25">
      <c r="A28" s="345"/>
      <c r="B28" s="401" t="str">
        <f t="shared" si="9"/>
        <v>TMS</v>
      </c>
      <c r="C28" s="59" t="s">
        <v>148</v>
      </c>
      <c r="D28" s="59" t="s">
        <v>149</v>
      </c>
      <c r="E28" s="108" t="str" cm="1">
        <f t="array" aca="1" ref="E28" ca="1">IFERROR(INDEX('[1]PCD List'!$AU$5:$BK$48,MARCH('DPW3'!$D28,'[1]PCD List'!$AR$5:$AR$48,0),MARCH('DPW3'!$B28,'[1]PCD List'!$AU$2:$BK$2,0)),"")</f>
        <v/>
      </c>
      <c r="F28" s="61" t="s">
        <v>150</v>
      </c>
      <c r="G28" s="62" t="s">
        <v>1639</v>
      </c>
      <c r="H28" s="23" t="s">
        <v>68</v>
      </c>
      <c r="I28" s="246">
        <v>0</v>
      </c>
      <c r="K28" s="829"/>
      <c r="M28" s="248">
        <v>0</v>
      </c>
      <c r="N28" s="248">
        <v>0</v>
      </c>
      <c r="O28" s="606">
        <v>0</v>
      </c>
      <c r="P28" s="606">
        <v>1</v>
      </c>
      <c r="Q28" s="606">
        <v>0</v>
      </c>
      <c r="R28" s="65">
        <v>1</v>
      </c>
      <c r="S28" s="65">
        <v>2</v>
      </c>
      <c r="T28" s="65">
        <v>2</v>
      </c>
      <c r="U28" s="65">
        <v>2</v>
      </c>
      <c r="V28" s="65">
        <v>0</v>
      </c>
      <c r="W28" s="65">
        <v>0</v>
      </c>
      <c r="X28" s="65">
        <v>0</v>
      </c>
      <c r="Y28" s="65">
        <v>0</v>
      </c>
      <c r="Z28" s="65">
        <v>0</v>
      </c>
      <c r="AA28" s="65">
        <v>0</v>
      </c>
      <c r="AB28" s="65">
        <v>0</v>
      </c>
      <c r="AC28" s="65">
        <v>0</v>
      </c>
      <c r="AD28" s="65">
        <v>0</v>
      </c>
      <c r="AE28" s="65">
        <v>0</v>
      </c>
      <c r="AF28" s="65">
        <v>0</v>
      </c>
      <c r="AG28" s="65">
        <v>0</v>
      </c>
      <c r="AH28" s="65">
        <v>0</v>
      </c>
      <c r="AI28" s="65">
        <v>0</v>
      </c>
      <c r="AJ28" s="65">
        <v>0</v>
      </c>
      <c r="AK28" s="65">
        <v>0</v>
      </c>
      <c r="AL28" s="65">
        <v>0</v>
      </c>
      <c r="AM28" s="65">
        <v>0</v>
      </c>
      <c r="AN28" s="65">
        <v>0</v>
      </c>
      <c r="AO28" s="65">
        <v>0</v>
      </c>
      <c r="AP28" s="65">
        <v>0</v>
      </c>
      <c r="AQ28" s="65">
        <v>0</v>
      </c>
      <c r="AR28" s="65">
        <v>0</v>
      </c>
      <c r="AS28" s="65">
        <v>0</v>
      </c>
      <c r="AT28" s="65">
        <v>0</v>
      </c>
      <c r="AU28" s="66">
        <v>0</v>
      </c>
      <c r="AV28" s="66">
        <v>0</v>
      </c>
      <c r="AW28" s="66">
        <v>0</v>
      </c>
      <c r="AX28" s="66">
        <v>0</v>
      </c>
      <c r="AY28" s="66">
        <v>0</v>
      </c>
      <c r="AZ28" s="66">
        <v>0</v>
      </c>
      <c r="BA28" s="249">
        <v>0</v>
      </c>
      <c r="BC28" s="637"/>
      <c r="BD28" s="606"/>
      <c r="BE28" s="65"/>
      <c r="BF28" s="65"/>
      <c r="BG28" s="65"/>
      <c r="BH28" s="65"/>
      <c r="BI28" s="65"/>
      <c r="BJ28" s="65"/>
      <c r="BK28" s="65"/>
      <c r="BL28" s="65"/>
      <c r="BM28" s="65"/>
      <c r="BN28" s="249"/>
      <c r="BU28" s="610" t="s">
        <v>1684</v>
      </c>
      <c r="BX28" s="302"/>
      <c r="BY28" t="s">
        <v>1686</v>
      </c>
      <c r="BZ28" s="611" t="s">
        <v>1701</v>
      </c>
      <c r="CA28" s="611" t="s">
        <v>1701</v>
      </c>
      <c r="CB28" s="611" t="s">
        <v>1701</v>
      </c>
      <c r="CC28" s="611" t="s">
        <v>1701</v>
      </c>
      <c r="CD28" s="611" t="s">
        <v>1701</v>
      </c>
      <c r="CE28" s="611" t="s">
        <v>1701</v>
      </c>
      <c r="CF28" s="611" t="s">
        <v>1701</v>
      </c>
      <c r="CG28" s="611" t="s">
        <v>1701</v>
      </c>
      <c r="CH28" s="611" t="s">
        <v>1701</v>
      </c>
      <c r="CI28" s="611" t="s">
        <v>1701</v>
      </c>
      <c r="CJ28" s="611" t="s">
        <v>1701</v>
      </c>
      <c r="CK28" s="611" t="s">
        <v>1701</v>
      </c>
      <c r="CL28" s="611" t="s">
        <v>1701</v>
      </c>
      <c r="CM28" s="611" t="s">
        <v>1701</v>
      </c>
      <c r="CN28" s="611" t="s">
        <v>1701</v>
      </c>
      <c r="CO28" s="611" t="s">
        <v>1701</v>
      </c>
      <c r="CP28" s="611" t="s">
        <v>1701</v>
      </c>
      <c r="CQ28" s="611" t="s">
        <v>1701</v>
      </c>
      <c r="CR28" s="611" t="s">
        <v>1701</v>
      </c>
      <c r="CS28" s="611" t="s">
        <v>1701</v>
      </c>
      <c r="CT28" s="611" t="s">
        <v>1701</v>
      </c>
      <c r="CU28" s="611" t="s">
        <v>1701</v>
      </c>
      <c r="CV28" s="611" t="s">
        <v>1701</v>
      </c>
      <c r="CW28" s="611" t="s">
        <v>1701</v>
      </c>
      <c r="CX28" s="611" t="s">
        <v>1701</v>
      </c>
      <c r="CY28" s="611" t="s">
        <v>1701</v>
      </c>
      <c r="CZ28" s="611" t="s">
        <v>1701</v>
      </c>
      <c r="DA28" s="611" t="s">
        <v>1701</v>
      </c>
      <c r="DB28" s="611" t="s">
        <v>1701</v>
      </c>
      <c r="DC28" s="611" t="s">
        <v>1701</v>
      </c>
      <c r="DD28" s="611" t="s">
        <v>1701</v>
      </c>
      <c r="DE28" s="611" t="s">
        <v>1701</v>
      </c>
      <c r="DF28" s="611" t="s">
        <v>1701</v>
      </c>
      <c r="DG28" s="611" t="s">
        <v>1701</v>
      </c>
      <c r="DH28" s="611" t="s">
        <v>1701</v>
      </c>
      <c r="DI28" s="611" t="s">
        <v>1701</v>
      </c>
      <c r="DJ28" s="611" t="s">
        <v>1701</v>
      </c>
      <c r="DK28" s="611" t="s">
        <v>1701</v>
      </c>
      <c r="DL28" s="611" t="s">
        <v>1701</v>
      </c>
      <c r="DM28" s="611" t="s">
        <v>1701</v>
      </c>
      <c r="DN28" s="611" t="s">
        <v>1701</v>
      </c>
      <c r="DP28" s="619" t="str">
        <f t="shared" ref="DP28:DY34" si="11">DP$26&amp;$DO10</f>
        <v>PCD_DPW3_WRESUP_DLY_S2</v>
      </c>
      <c r="DQ28" s="619" t="str">
        <f t="shared" si="11"/>
        <v>PCD_DPW3_WRESUP_DIR_S2</v>
      </c>
      <c r="DR28" s="619" t="str">
        <f t="shared" si="11"/>
        <v>PCD_DPW3_WRESUP_DSCR_S2</v>
      </c>
      <c r="DS28" s="619" t="str">
        <f t="shared" si="11"/>
        <v>PCD_DPW3_WRESUP_DCS_S2</v>
      </c>
      <c r="DT28" s="619" t="str">
        <f t="shared" si="11"/>
        <v>PCD_DPW3_WRESUP_DSPC_S2</v>
      </c>
      <c r="DU28" s="619" t="str">
        <f t="shared" si="11"/>
        <v>PCD_DPW3_WRESUP_DPP_S2</v>
      </c>
      <c r="DV28" s="619" t="str">
        <f t="shared" si="11"/>
        <v>PCD_DPW3_WRESUP_DTPI_S2</v>
      </c>
      <c r="DW28" s="619" t="str">
        <f t="shared" si="11"/>
        <v>PCD_DPW3_WRESUP_DCI_S2</v>
      </c>
      <c r="DX28" s="619" t="str">
        <f t="shared" si="11"/>
        <v>PCD_DPW3_WRESUP_DSI_S2</v>
      </c>
      <c r="DY28" s="619" t="str">
        <f t="shared" si="11"/>
        <v>PCD_DPW3_WRESUP_DER_S2</v>
      </c>
      <c r="DZ28" s="619" t="str">
        <f t="shared" si="10"/>
        <v>PCD_DPW3_WRESUP_RS_S2</v>
      </c>
      <c r="EA28" s="619" t="str">
        <f t="shared" si="10"/>
        <v>PCD_DPW3_WRESUP_DPLE_S2</v>
      </c>
    </row>
    <row r="29" spans="1:131" ht="15.75" thickBot="1" x14ac:dyDescent="0.25">
      <c r="A29" s="345"/>
      <c r="B29" s="401" t="str">
        <f t="shared" si="9"/>
        <v>TMS</v>
      </c>
      <c r="C29" s="59" t="s">
        <v>148</v>
      </c>
      <c r="D29" s="59" t="s">
        <v>149</v>
      </c>
      <c r="E29" s="108" t="str" cm="1">
        <f t="array" aca="1" ref="E29" ca="1">IFERROR(INDEX('[1]PCD List'!$AU$5:$BK$48,MARCH('DPW3'!$D29,'[1]PCD List'!$AR$5:$AR$48,0),MARCH('DPW3'!$B29,'[1]PCD List'!$AU$2:$BK$2,0)),"")</f>
        <v/>
      </c>
      <c r="F29" s="61" t="s">
        <v>150</v>
      </c>
      <c r="G29" s="62" t="s">
        <v>1642</v>
      </c>
      <c r="H29" s="23" t="s">
        <v>68</v>
      </c>
      <c r="I29" s="246">
        <v>0</v>
      </c>
      <c r="K29" s="829"/>
      <c r="M29" s="248">
        <v>0</v>
      </c>
      <c r="N29" s="248">
        <v>0</v>
      </c>
      <c r="O29" s="606">
        <v>0</v>
      </c>
      <c r="P29" s="606">
        <v>0</v>
      </c>
      <c r="Q29" s="606">
        <v>0</v>
      </c>
      <c r="R29" s="65">
        <v>0</v>
      </c>
      <c r="S29" s="65">
        <v>0</v>
      </c>
      <c r="T29" s="65">
        <v>0</v>
      </c>
      <c r="U29" s="65">
        <v>0</v>
      </c>
      <c r="V29" s="65">
        <v>2</v>
      </c>
      <c r="W29" s="65">
        <v>1</v>
      </c>
      <c r="X29" s="65">
        <v>1</v>
      </c>
      <c r="Y29" s="65">
        <v>0</v>
      </c>
      <c r="Z29" s="65">
        <v>0</v>
      </c>
      <c r="AA29" s="65">
        <v>0</v>
      </c>
      <c r="AB29" s="65">
        <v>0</v>
      </c>
      <c r="AC29" s="65">
        <v>0</v>
      </c>
      <c r="AD29" s="65">
        <v>0</v>
      </c>
      <c r="AE29" s="65">
        <v>0</v>
      </c>
      <c r="AF29" s="65">
        <v>0</v>
      </c>
      <c r="AG29" s="65">
        <v>0</v>
      </c>
      <c r="AH29" s="65">
        <v>0</v>
      </c>
      <c r="AI29" s="65">
        <v>0</v>
      </c>
      <c r="AJ29" s="65">
        <v>0</v>
      </c>
      <c r="AK29" s="65">
        <v>0</v>
      </c>
      <c r="AL29" s="65">
        <v>0</v>
      </c>
      <c r="AM29" s="65">
        <v>0</v>
      </c>
      <c r="AN29" s="65">
        <v>0</v>
      </c>
      <c r="AO29" s="65">
        <v>0</v>
      </c>
      <c r="AP29" s="65">
        <v>0</v>
      </c>
      <c r="AQ29" s="65">
        <v>0</v>
      </c>
      <c r="AR29" s="65">
        <v>0</v>
      </c>
      <c r="AS29" s="65">
        <v>0</v>
      </c>
      <c r="AT29" s="65">
        <v>0</v>
      </c>
      <c r="AU29" s="66">
        <v>0</v>
      </c>
      <c r="AV29" s="66">
        <v>0</v>
      </c>
      <c r="AW29" s="66">
        <v>0</v>
      </c>
      <c r="AX29" s="66">
        <v>0</v>
      </c>
      <c r="AY29" s="66">
        <v>0</v>
      </c>
      <c r="AZ29" s="66">
        <v>0</v>
      </c>
      <c r="BA29" s="249">
        <v>0</v>
      </c>
      <c r="BC29" s="637"/>
      <c r="BD29" s="606"/>
      <c r="BE29" s="65"/>
      <c r="BF29" s="65"/>
      <c r="BG29" s="65"/>
      <c r="BH29" s="65"/>
      <c r="BI29" s="65"/>
      <c r="BJ29" s="65"/>
      <c r="BK29" s="65"/>
      <c r="BL29" s="65"/>
      <c r="BM29" s="65"/>
      <c r="BN29" s="249"/>
      <c r="BU29" s="610" t="s">
        <v>1684</v>
      </c>
      <c r="BX29" s="302"/>
      <c r="BY29" t="s">
        <v>1686</v>
      </c>
      <c r="BZ29" s="611" t="s">
        <v>1702</v>
      </c>
      <c r="CA29" s="611" t="s">
        <v>1702</v>
      </c>
      <c r="CB29" s="611" t="s">
        <v>1702</v>
      </c>
      <c r="CC29" s="611" t="s">
        <v>1702</v>
      </c>
      <c r="CD29" s="611" t="s">
        <v>1702</v>
      </c>
      <c r="CE29" s="611" t="s">
        <v>1702</v>
      </c>
      <c r="CF29" s="611" t="s">
        <v>1702</v>
      </c>
      <c r="CG29" s="611" t="s">
        <v>1702</v>
      </c>
      <c r="CH29" s="611" t="s">
        <v>1702</v>
      </c>
      <c r="CI29" s="611" t="s">
        <v>1702</v>
      </c>
      <c r="CJ29" s="611" t="s">
        <v>1702</v>
      </c>
      <c r="CK29" s="611" t="s">
        <v>1702</v>
      </c>
      <c r="CL29" s="611" t="s">
        <v>1702</v>
      </c>
      <c r="CM29" s="611" t="s">
        <v>1702</v>
      </c>
      <c r="CN29" s="611" t="s">
        <v>1702</v>
      </c>
      <c r="CO29" s="611" t="s">
        <v>1702</v>
      </c>
      <c r="CP29" s="611" t="s">
        <v>1702</v>
      </c>
      <c r="CQ29" s="611" t="s">
        <v>1702</v>
      </c>
      <c r="CR29" s="611" t="s">
        <v>1702</v>
      </c>
      <c r="CS29" s="611" t="s">
        <v>1702</v>
      </c>
      <c r="CT29" s="611" t="s">
        <v>1702</v>
      </c>
      <c r="CU29" s="611" t="s">
        <v>1702</v>
      </c>
      <c r="CV29" s="611" t="s">
        <v>1702</v>
      </c>
      <c r="CW29" s="611" t="s">
        <v>1702</v>
      </c>
      <c r="CX29" s="611" t="s">
        <v>1702</v>
      </c>
      <c r="CY29" s="611" t="s">
        <v>1702</v>
      </c>
      <c r="CZ29" s="611" t="s">
        <v>1702</v>
      </c>
      <c r="DA29" s="611" t="s">
        <v>1702</v>
      </c>
      <c r="DB29" s="611" t="s">
        <v>1702</v>
      </c>
      <c r="DC29" s="611" t="s">
        <v>1702</v>
      </c>
      <c r="DD29" s="611" t="s">
        <v>1702</v>
      </c>
      <c r="DE29" s="611" t="s">
        <v>1702</v>
      </c>
      <c r="DF29" s="611" t="s">
        <v>1702</v>
      </c>
      <c r="DG29" s="611" t="s">
        <v>1702</v>
      </c>
      <c r="DH29" s="611" t="s">
        <v>1702</v>
      </c>
      <c r="DI29" s="611" t="s">
        <v>1702</v>
      </c>
      <c r="DJ29" s="611" t="s">
        <v>1702</v>
      </c>
      <c r="DK29" s="611" t="s">
        <v>1702</v>
      </c>
      <c r="DL29" s="611" t="s">
        <v>1702</v>
      </c>
      <c r="DM29" s="611" t="s">
        <v>1702</v>
      </c>
      <c r="DN29" s="611" t="s">
        <v>1702</v>
      </c>
      <c r="DP29" s="619" t="str">
        <f t="shared" si="11"/>
        <v>PCD_DPW3_WRESUP_DLY_S3</v>
      </c>
      <c r="DQ29" s="619" t="str">
        <f t="shared" si="11"/>
        <v>PCD_DPW3_WRESUP_DIR_S3</v>
      </c>
      <c r="DR29" s="619" t="str">
        <f t="shared" si="11"/>
        <v>PCD_DPW3_WRESUP_DSCR_S3</v>
      </c>
      <c r="DS29" s="619" t="str">
        <f t="shared" si="11"/>
        <v>PCD_DPW3_WRESUP_DCS_S3</v>
      </c>
      <c r="DT29" s="619" t="str">
        <f t="shared" si="11"/>
        <v>PCD_DPW3_WRESUP_DSPC_S3</v>
      </c>
      <c r="DU29" s="619" t="str">
        <f t="shared" si="11"/>
        <v>PCD_DPW3_WRESUP_DPP_S3</v>
      </c>
      <c r="DV29" s="619" t="str">
        <f t="shared" si="11"/>
        <v>PCD_DPW3_WRESUP_DTPI_S3</v>
      </c>
      <c r="DW29" s="619" t="str">
        <f t="shared" si="11"/>
        <v>PCD_DPW3_WRESUP_DCI_S3</v>
      </c>
      <c r="DX29" s="619" t="str">
        <f t="shared" si="11"/>
        <v>PCD_DPW3_WRESUP_DSI_S3</v>
      </c>
      <c r="DY29" s="619" t="str">
        <f t="shared" si="11"/>
        <v>PCD_DPW3_WRESUP_DER_S3</v>
      </c>
      <c r="DZ29" s="619" t="str">
        <f t="shared" si="10"/>
        <v>PCD_DPW3_WRESUP_RS_S3</v>
      </c>
      <c r="EA29" s="619" t="str">
        <f t="shared" si="10"/>
        <v>PCD_DPW3_WRESUP_DPLE_S3</v>
      </c>
    </row>
    <row r="30" spans="1:131" ht="15.75" thickBot="1" x14ac:dyDescent="0.25">
      <c r="A30" s="345"/>
      <c r="B30" s="401" t="str">
        <f t="shared" si="9"/>
        <v>TMS</v>
      </c>
      <c r="C30" s="59" t="s">
        <v>148</v>
      </c>
      <c r="D30" s="59" t="s">
        <v>149</v>
      </c>
      <c r="E30" s="108" t="str" cm="1">
        <f t="array" aca="1" ref="E30" ca="1">IFERROR(INDEX('[1]PCD List'!$AU$5:$BK$48,MARCH('DPW3'!$D30,'[1]PCD List'!$AR$5:$AR$48,0),MARCH('DPW3'!$B30,'[1]PCD List'!$AU$2:$BK$2,0)),"")</f>
        <v/>
      </c>
      <c r="F30" s="61" t="s">
        <v>150</v>
      </c>
      <c r="G30" s="62" t="s">
        <v>1645</v>
      </c>
      <c r="H30" s="23" t="s">
        <v>68</v>
      </c>
      <c r="I30" s="246">
        <v>0</v>
      </c>
      <c r="K30" s="829"/>
      <c r="M30" s="248">
        <v>0</v>
      </c>
      <c r="N30" s="248">
        <v>0</v>
      </c>
      <c r="O30" s="606">
        <v>0</v>
      </c>
      <c r="P30" s="606">
        <v>0</v>
      </c>
      <c r="Q30" s="606">
        <v>1</v>
      </c>
      <c r="R30" s="65">
        <v>1</v>
      </c>
      <c r="S30" s="65">
        <v>1</v>
      </c>
      <c r="T30" s="65">
        <v>1</v>
      </c>
      <c r="U30" s="65">
        <v>1</v>
      </c>
      <c r="V30" s="65">
        <v>1</v>
      </c>
      <c r="W30" s="65">
        <v>2</v>
      </c>
      <c r="X30" s="65">
        <v>2</v>
      </c>
      <c r="Y30" s="65">
        <v>3</v>
      </c>
      <c r="Z30" s="65">
        <v>3</v>
      </c>
      <c r="AA30" s="65">
        <v>3</v>
      </c>
      <c r="AB30" s="65">
        <v>3</v>
      </c>
      <c r="AC30" s="65">
        <v>3</v>
      </c>
      <c r="AD30" s="65">
        <v>3</v>
      </c>
      <c r="AE30" s="65">
        <v>3</v>
      </c>
      <c r="AF30" s="65">
        <v>2</v>
      </c>
      <c r="AG30" s="65">
        <v>1</v>
      </c>
      <c r="AH30" s="65">
        <v>0</v>
      </c>
      <c r="AI30" s="65">
        <v>0</v>
      </c>
      <c r="AJ30" s="65">
        <v>0</v>
      </c>
      <c r="AK30" s="65">
        <v>0</v>
      </c>
      <c r="AL30" s="65">
        <v>0</v>
      </c>
      <c r="AM30" s="65">
        <v>0</v>
      </c>
      <c r="AN30" s="65">
        <v>0</v>
      </c>
      <c r="AO30" s="65">
        <v>0</v>
      </c>
      <c r="AP30" s="65">
        <v>0</v>
      </c>
      <c r="AQ30" s="65">
        <v>0</v>
      </c>
      <c r="AR30" s="65">
        <v>0</v>
      </c>
      <c r="AS30" s="65">
        <v>0</v>
      </c>
      <c r="AT30" s="65">
        <v>0</v>
      </c>
      <c r="AU30" s="66">
        <v>0</v>
      </c>
      <c r="AV30" s="66">
        <v>0</v>
      </c>
      <c r="AW30" s="66">
        <v>0</v>
      </c>
      <c r="AX30" s="66">
        <v>0</v>
      </c>
      <c r="AY30" s="66">
        <v>0</v>
      </c>
      <c r="AZ30" s="66">
        <v>0</v>
      </c>
      <c r="BA30" s="249">
        <v>0</v>
      </c>
      <c r="BC30" s="637"/>
      <c r="BD30" s="606"/>
      <c r="BE30" s="65"/>
      <c r="BF30" s="65"/>
      <c r="BG30" s="65"/>
      <c r="BH30" s="65"/>
      <c r="BI30" s="65"/>
      <c r="BJ30" s="65"/>
      <c r="BK30" s="65"/>
      <c r="BL30" s="65"/>
      <c r="BM30" s="65"/>
      <c r="BN30" s="249"/>
      <c r="BU30" s="610" t="s">
        <v>1684</v>
      </c>
      <c r="BX30" s="302"/>
      <c r="BY30" t="s">
        <v>1686</v>
      </c>
      <c r="BZ30" s="611" t="s">
        <v>1703</v>
      </c>
      <c r="CA30" s="611" t="s">
        <v>1703</v>
      </c>
      <c r="CB30" s="611" t="s">
        <v>1703</v>
      </c>
      <c r="CC30" s="611" t="s">
        <v>1703</v>
      </c>
      <c r="CD30" s="611" t="s">
        <v>1703</v>
      </c>
      <c r="CE30" s="611" t="s">
        <v>1703</v>
      </c>
      <c r="CF30" s="611" t="s">
        <v>1703</v>
      </c>
      <c r="CG30" s="611" t="s">
        <v>1703</v>
      </c>
      <c r="CH30" s="611" t="s">
        <v>1703</v>
      </c>
      <c r="CI30" s="611" t="s">
        <v>1703</v>
      </c>
      <c r="CJ30" s="611" t="s">
        <v>1703</v>
      </c>
      <c r="CK30" s="611" t="s">
        <v>1703</v>
      </c>
      <c r="CL30" s="611" t="s">
        <v>1703</v>
      </c>
      <c r="CM30" s="611" t="s">
        <v>1703</v>
      </c>
      <c r="CN30" s="611" t="s">
        <v>1703</v>
      </c>
      <c r="CO30" s="611" t="s">
        <v>1703</v>
      </c>
      <c r="CP30" s="611" t="s">
        <v>1703</v>
      </c>
      <c r="CQ30" s="611" t="s">
        <v>1703</v>
      </c>
      <c r="CR30" s="611" t="s">
        <v>1703</v>
      </c>
      <c r="CS30" s="611" t="s">
        <v>1703</v>
      </c>
      <c r="CT30" s="611" t="s">
        <v>1703</v>
      </c>
      <c r="CU30" s="611" t="s">
        <v>1703</v>
      </c>
      <c r="CV30" s="611" t="s">
        <v>1703</v>
      </c>
      <c r="CW30" s="611" t="s">
        <v>1703</v>
      </c>
      <c r="CX30" s="611" t="s">
        <v>1703</v>
      </c>
      <c r="CY30" s="611" t="s">
        <v>1703</v>
      </c>
      <c r="CZ30" s="611" t="s">
        <v>1703</v>
      </c>
      <c r="DA30" s="611" t="s">
        <v>1703</v>
      </c>
      <c r="DB30" s="611" t="s">
        <v>1703</v>
      </c>
      <c r="DC30" s="611" t="s">
        <v>1703</v>
      </c>
      <c r="DD30" s="611" t="s">
        <v>1703</v>
      </c>
      <c r="DE30" s="611" t="s">
        <v>1703</v>
      </c>
      <c r="DF30" s="611" t="s">
        <v>1703</v>
      </c>
      <c r="DG30" s="611" t="s">
        <v>1703</v>
      </c>
      <c r="DH30" s="611" t="s">
        <v>1703</v>
      </c>
      <c r="DI30" s="611" t="s">
        <v>1703</v>
      </c>
      <c r="DJ30" s="611" t="s">
        <v>1703</v>
      </c>
      <c r="DK30" s="611" t="s">
        <v>1703</v>
      </c>
      <c r="DL30" s="611" t="s">
        <v>1703</v>
      </c>
      <c r="DM30" s="611" t="s">
        <v>1703</v>
      </c>
      <c r="DN30" s="611" t="s">
        <v>1703</v>
      </c>
      <c r="DP30" s="619" t="str">
        <f t="shared" si="11"/>
        <v>PCD_DPW3_WRESUP_DLY_S4</v>
      </c>
      <c r="DQ30" s="619" t="str">
        <f t="shared" si="11"/>
        <v>PCD_DPW3_WRESUP_DIR_S4</v>
      </c>
      <c r="DR30" s="619" t="str">
        <f t="shared" si="11"/>
        <v>PCD_DPW3_WRESUP_DSCR_S4</v>
      </c>
      <c r="DS30" s="619" t="str">
        <f t="shared" si="11"/>
        <v>PCD_DPW3_WRESUP_DCS_S4</v>
      </c>
      <c r="DT30" s="619" t="str">
        <f t="shared" si="11"/>
        <v>PCD_DPW3_WRESUP_DSPC_S4</v>
      </c>
      <c r="DU30" s="619" t="str">
        <f t="shared" si="11"/>
        <v>PCD_DPW3_WRESUP_DPP_S4</v>
      </c>
      <c r="DV30" s="619" t="str">
        <f t="shared" si="11"/>
        <v>PCD_DPW3_WRESUP_DTPI_S4</v>
      </c>
      <c r="DW30" s="619" t="str">
        <f t="shared" si="11"/>
        <v>PCD_DPW3_WRESUP_DCI_S4</v>
      </c>
      <c r="DX30" s="619" t="str">
        <f t="shared" si="11"/>
        <v>PCD_DPW3_WRESUP_DSI_S4</v>
      </c>
      <c r="DY30" s="619" t="str">
        <f t="shared" si="11"/>
        <v>PCD_DPW3_WRESUP_DER_S4</v>
      </c>
      <c r="DZ30" s="619" t="str">
        <f t="shared" si="10"/>
        <v>PCD_DPW3_WRESUP_RS_S4</v>
      </c>
      <c r="EA30" s="619" t="str">
        <f t="shared" si="10"/>
        <v>PCD_DPW3_WRESUP_DPLE_S4</v>
      </c>
    </row>
    <row r="31" spans="1:131" ht="15.75" thickBot="1" x14ac:dyDescent="0.25">
      <c r="A31" s="345"/>
      <c r="B31" s="401" t="str">
        <f t="shared" si="9"/>
        <v>TMS</v>
      </c>
      <c r="C31" s="59" t="s">
        <v>148</v>
      </c>
      <c r="D31" s="59" t="s">
        <v>149</v>
      </c>
      <c r="E31" s="108" t="str" cm="1">
        <f t="array" aca="1" ref="E31" ca="1">IFERROR(INDEX('[1]PCD List'!$AU$5:$BK$48,MARCH('DPW3'!$D31,'[1]PCD List'!$AR$5:$AR$48,0),MARCH('DPW3'!$B31,'[1]PCD List'!$AU$2:$BK$2,0)),"")</f>
        <v/>
      </c>
      <c r="F31" s="61" t="s">
        <v>150</v>
      </c>
      <c r="G31" s="62" t="s">
        <v>1648</v>
      </c>
      <c r="H31" s="23" t="s">
        <v>68</v>
      </c>
      <c r="I31" s="246">
        <v>0</v>
      </c>
      <c r="K31" s="829"/>
      <c r="M31" s="248">
        <v>0</v>
      </c>
      <c r="N31" s="248">
        <v>0</v>
      </c>
      <c r="O31" s="606">
        <v>0</v>
      </c>
      <c r="P31" s="606">
        <v>0</v>
      </c>
      <c r="Q31" s="606">
        <v>0</v>
      </c>
      <c r="R31" s="65">
        <v>0</v>
      </c>
      <c r="S31" s="65">
        <v>0</v>
      </c>
      <c r="T31" s="65">
        <v>0</v>
      </c>
      <c r="U31" s="65">
        <v>0</v>
      </c>
      <c r="V31" s="65">
        <v>0</v>
      </c>
      <c r="W31" s="65">
        <v>0</v>
      </c>
      <c r="X31" s="65">
        <v>0</v>
      </c>
      <c r="Y31" s="65">
        <v>0</v>
      </c>
      <c r="Z31" s="65">
        <v>0</v>
      </c>
      <c r="AA31" s="65">
        <v>0</v>
      </c>
      <c r="AB31" s="65">
        <v>0</v>
      </c>
      <c r="AC31" s="65">
        <v>0</v>
      </c>
      <c r="AD31" s="65">
        <v>0</v>
      </c>
      <c r="AE31" s="65">
        <v>0</v>
      </c>
      <c r="AF31" s="65">
        <v>0</v>
      </c>
      <c r="AG31" s="65">
        <v>0</v>
      </c>
      <c r="AH31" s="65">
        <v>0</v>
      </c>
      <c r="AI31" s="65">
        <v>0</v>
      </c>
      <c r="AJ31" s="65">
        <v>0</v>
      </c>
      <c r="AK31" s="65">
        <v>0</v>
      </c>
      <c r="AL31" s="65">
        <v>0</v>
      </c>
      <c r="AM31" s="65">
        <v>0</v>
      </c>
      <c r="AN31" s="65">
        <v>0</v>
      </c>
      <c r="AO31" s="65">
        <v>0</v>
      </c>
      <c r="AP31" s="65">
        <v>0</v>
      </c>
      <c r="AQ31" s="65">
        <v>0</v>
      </c>
      <c r="AR31" s="65">
        <v>0</v>
      </c>
      <c r="AS31" s="65">
        <v>0</v>
      </c>
      <c r="AT31" s="65">
        <v>0</v>
      </c>
      <c r="AU31" s="66">
        <v>0</v>
      </c>
      <c r="AV31" s="66">
        <v>0</v>
      </c>
      <c r="AW31" s="66">
        <v>0</v>
      </c>
      <c r="AX31" s="66">
        <v>0</v>
      </c>
      <c r="AY31" s="66">
        <v>0</v>
      </c>
      <c r="AZ31" s="66">
        <v>0</v>
      </c>
      <c r="BA31" s="249">
        <v>0</v>
      </c>
      <c r="BC31" s="637"/>
      <c r="BD31" s="606"/>
      <c r="BE31" s="65"/>
      <c r="BF31" s="65"/>
      <c r="BG31" s="65"/>
      <c r="BH31" s="65"/>
      <c r="BI31" s="65"/>
      <c r="BJ31" s="65"/>
      <c r="BK31" s="65"/>
      <c r="BL31" s="65"/>
      <c r="BM31" s="65"/>
      <c r="BN31" s="249"/>
      <c r="BU31" s="610" t="s">
        <v>1684</v>
      </c>
      <c r="BX31" s="302"/>
      <c r="BY31" t="s">
        <v>1686</v>
      </c>
      <c r="BZ31" s="611" t="s">
        <v>1704</v>
      </c>
      <c r="CA31" s="611" t="s">
        <v>1704</v>
      </c>
      <c r="CB31" s="611" t="s">
        <v>1704</v>
      </c>
      <c r="CC31" s="611" t="s">
        <v>1704</v>
      </c>
      <c r="CD31" s="611" t="s">
        <v>1704</v>
      </c>
      <c r="CE31" s="611" t="s">
        <v>1704</v>
      </c>
      <c r="CF31" s="611" t="s">
        <v>1704</v>
      </c>
      <c r="CG31" s="611" t="s">
        <v>1704</v>
      </c>
      <c r="CH31" s="611" t="s">
        <v>1704</v>
      </c>
      <c r="CI31" s="611" t="s">
        <v>1704</v>
      </c>
      <c r="CJ31" s="611" t="s">
        <v>1704</v>
      </c>
      <c r="CK31" s="611" t="s">
        <v>1704</v>
      </c>
      <c r="CL31" s="611" t="s">
        <v>1704</v>
      </c>
      <c r="CM31" s="611" t="s">
        <v>1704</v>
      </c>
      <c r="CN31" s="611" t="s">
        <v>1704</v>
      </c>
      <c r="CO31" s="611" t="s">
        <v>1704</v>
      </c>
      <c r="CP31" s="611" t="s">
        <v>1704</v>
      </c>
      <c r="CQ31" s="611" t="s">
        <v>1704</v>
      </c>
      <c r="CR31" s="611" t="s">
        <v>1704</v>
      </c>
      <c r="CS31" s="611" t="s">
        <v>1704</v>
      </c>
      <c r="CT31" s="611" t="s">
        <v>1704</v>
      </c>
      <c r="CU31" s="611" t="s">
        <v>1704</v>
      </c>
      <c r="CV31" s="611" t="s">
        <v>1704</v>
      </c>
      <c r="CW31" s="611" t="s">
        <v>1704</v>
      </c>
      <c r="CX31" s="611" t="s">
        <v>1704</v>
      </c>
      <c r="CY31" s="611" t="s">
        <v>1704</v>
      </c>
      <c r="CZ31" s="611" t="s">
        <v>1704</v>
      </c>
      <c r="DA31" s="611" t="s">
        <v>1704</v>
      </c>
      <c r="DB31" s="611" t="s">
        <v>1704</v>
      </c>
      <c r="DC31" s="611" t="s">
        <v>1704</v>
      </c>
      <c r="DD31" s="611" t="s">
        <v>1704</v>
      </c>
      <c r="DE31" s="611" t="s">
        <v>1704</v>
      </c>
      <c r="DF31" s="611" t="s">
        <v>1704</v>
      </c>
      <c r="DG31" s="611" t="s">
        <v>1704</v>
      </c>
      <c r="DH31" s="611" t="s">
        <v>1704</v>
      </c>
      <c r="DI31" s="611" t="s">
        <v>1704</v>
      </c>
      <c r="DJ31" s="611" t="s">
        <v>1704</v>
      </c>
      <c r="DK31" s="611" t="s">
        <v>1704</v>
      </c>
      <c r="DL31" s="611" t="s">
        <v>1704</v>
      </c>
      <c r="DM31" s="611" t="s">
        <v>1704</v>
      </c>
      <c r="DN31" s="611" t="s">
        <v>1704</v>
      </c>
      <c r="DP31" s="619" t="str">
        <f t="shared" si="11"/>
        <v>PCD_DPW3_WRESUP_DLY_S5</v>
      </c>
      <c r="DQ31" s="619" t="str">
        <f t="shared" si="11"/>
        <v>PCD_DPW3_WRESUP_DIR_S5</v>
      </c>
      <c r="DR31" s="619" t="str">
        <f t="shared" si="11"/>
        <v>PCD_DPW3_WRESUP_DSCR_S5</v>
      </c>
      <c r="DS31" s="619" t="str">
        <f t="shared" si="11"/>
        <v>PCD_DPW3_WRESUP_DCS_S5</v>
      </c>
      <c r="DT31" s="619" t="str">
        <f t="shared" si="11"/>
        <v>PCD_DPW3_WRESUP_DSPC_S5</v>
      </c>
      <c r="DU31" s="619" t="str">
        <f t="shared" si="11"/>
        <v>PCD_DPW3_WRESUP_DPP_S5</v>
      </c>
      <c r="DV31" s="619" t="str">
        <f t="shared" si="11"/>
        <v>PCD_DPW3_WRESUP_DTPI_S5</v>
      </c>
      <c r="DW31" s="619" t="str">
        <f t="shared" si="11"/>
        <v>PCD_DPW3_WRESUP_DCI_S5</v>
      </c>
      <c r="DX31" s="619" t="str">
        <f t="shared" si="11"/>
        <v>PCD_DPW3_WRESUP_DSI_S5</v>
      </c>
      <c r="DY31" s="619" t="str">
        <f t="shared" si="11"/>
        <v>PCD_DPW3_WRESUP_DER_S5</v>
      </c>
      <c r="DZ31" s="619" t="str">
        <f t="shared" si="10"/>
        <v>PCD_DPW3_WRESUP_RS_S5</v>
      </c>
      <c r="EA31" s="619" t="str">
        <f t="shared" si="10"/>
        <v>PCD_DPW3_WRESUP_DPLE_S5</v>
      </c>
    </row>
    <row r="32" spans="1:131" ht="15.75" thickBot="1" x14ac:dyDescent="0.25">
      <c r="A32" s="345"/>
      <c r="B32" s="401" t="str">
        <f t="shared" si="9"/>
        <v>TMS</v>
      </c>
      <c r="C32" s="59" t="s">
        <v>148</v>
      </c>
      <c r="D32" s="59" t="s">
        <v>149</v>
      </c>
      <c r="E32" s="108" t="str" cm="1">
        <f t="array" aca="1" ref="E32" ca="1">IFERROR(INDEX('[1]PCD List'!$AU$5:$BK$48,MARCH('DPW3'!$D32,'[1]PCD List'!$AR$5:$AR$48,0),MARCH('DPW3'!$B32,'[1]PCD List'!$AU$2:$BK$2,0)),"")</f>
        <v/>
      </c>
      <c r="F32" s="61" t="s">
        <v>150</v>
      </c>
      <c r="G32" s="62" t="s">
        <v>1651</v>
      </c>
      <c r="H32" s="23" t="s">
        <v>68</v>
      </c>
      <c r="I32" s="246">
        <v>0</v>
      </c>
      <c r="K32" s="829"/>
      <c r="M32" s="248">
        <v>0</v>
      </c>
      <c r="N32" s="248">
        <v>0</v>
      </c>
      <c r="O32" s="606">
        <v>0</v>
      </c>
      <c r="P32" s="606">
        <v>0</v>
      </c>
      <c r="Q32" s="606">
        <v>0</v>
      </c>
      <c r="R32" s="65">
        <v>0</v>
      </c>
      <c r="S32" s="65">
        <v>0</v>
      </c>
      <c r="T32" s="65">
        <v>0</v>
      </c>
      <c r="U32" s="65">
        <v>0</v>
      </c>
      <c r="V32" s="65">
        <v>0</v>
      </c>
      <c r="W32" s="65">
        <v>0</v>
      </c>
      <c r="X32" s="65">
        <v>0</v>
      </c>
      <c r="Y32" s="65">
        <v>0</v>
      </c>
      <c r="Z32" s="65">
        <v>0</v>
      </c>
      <c r="AA32" s="65">
        <v>0</v>
      </c>
      <c r="AB32" s="65">
        <v>0</v>
      </c>
      <c r="AC32" s="65">
        <v>0</v>
      </c>
      <c r="AD32" s="65">
        <v>0</v>
      </c>
      <c r="AE32" s="65">
        <v>0</v>
      </c>
      <c r="AF32" s="65">
        <v>1</v>
      </c>
      <c r="AG32" s="65">
        <v>2</v>
      </c>
      <c r="AH32" s="65">
        <v>3</v>
      </c>
      <c r="AI32" s="65">
        <v>3</v>
      </c>
      <c r="AJ32" s="65">
        <v>3</v>
      </c>
      <c r="AK32" s="65">
        <v>3</v>
      </c>
      <c r="AL32" s="65">
        <v>3</v>
      </c>
      <c r="AM32" s="65">
        <v>3</v>
      </c>
      <c r="AN32" s="65">
        <v>3</v>
      </c>
      <c r="AO32" s="65">
        <v>3</v>
      </c>
      <c r="AP32" s="65">
        <v>3</v>
      </c>
      <c r="AQ32" s="65">
        <v>3</v>
      </c>
      <c r="AR32" s="65">
        <v>3</v>
      </c>
      <c r="AS32" s="65">
        <v>3</v>
      </c>
      <c r="AT32" s="65">
        <v>3</v>
      </c>
      <c r="AU32" s="66">
        <v>3</v>
      </c>
      <c r="AV32" s="66">
        <v>3</v>
      </c>
      <c r="AW32" s="66">
        <v>3</v>
      </c>
      <c r="AX32" s="66">
        <v>3</v>
      </c>
      <c r="AY32" s="66">
        <v>3</v>
      </c>
      <c r="AZ32" s="66">
        <v>3</v>
      </c>
      <c r="BA32" s="249">
        <v>3</v>
      </c>
      <c r="BC32" s="637"/>
      <c r="BD32" s="606"/>
      <c r="BE32" s="65"/>
      <c r="BF32" s="65"/>
      <c r="BG32" s="65"/>
      <c r="BH32" s="65"/>
      <c r="BI32" s="65"/>
      <c r="BJ32" s="65"/>
      <c r="BK32" s="65"/>
      <c r="BL32" s="65"/>
      <c r="BM32" s="65"/>
      <c r="BN32" s="249"/>
      <c r="BU32" s="610" t="s">
        <v>1684</v>
      </c>
      <c r="BX32" s="302"/>
      <c r="BY32" t="s">
        <v>1686</v>
      </c>
      <c r="BZ32" s="611" t="s">
        <v>1705</v>
      </c>
      <c r="CA32" s="611" t="s">
        <v>1705</v>
      </c>
      <c r="CB32" s="611" t="s">
        <v>1705</v>
      </c>
      <c r="CC32" s="611" t="s">
        <v>1705</v>
      </c>
      <c r="CD32" s="611" t="s">
        <v>1705</v>
      </c>
      <c r="CE32" s="611" t="s">
        <v>1705</v>
      </c>
      <c r="CF32" s="611" t="s">
        <v>1705</v>
      </c>
      <c r="CG32" s="611" t="s">
        <v>1705</v>
      </c>
      <c r="CH32" s="611" t="s">
        <v>1705</v>
      </c>
      <c r="CI32" s="611" t="s">
        <v>1705</v>
      </c>
      <c r="CJ32" s="611" t="s">
        <v>1705</v>
      </c>
      <c r="CK32" s="611" t="s">
        <v>1705</v>
      </c>
      <c r="CL32" s="611" t="s">
        <v>1705</v>
      </c>
      <c r="CM32" s="611" t="s">
        <v>1705</v>
      </c>
      <c r="CN32" s="611" t="s">
        <v>1705</v>
      </c>
      <c r="CO32" s="611" t="s">
        <v>1705</v>
      </c>
      <c r="CP32" s="611" t="s">
        <v>1705</v>
      </c>
      <c r="CQ32" s="611" t="s">
        <v>1705</v>
      </c>
      <c r="CR32" s="611" t="s">
        <v>1705</v>
      </c>
      <c r="CS32" s="611" t="s">
        <v>1705</v>
      </c>
      <c r="CT32" s="611" t="s">
        <v>1705</v>
      </c>
      <c r="CU32" s="611" t="s">
        <v>1705</v>
      </c>
      <c r="CV32" s="611" t="s">
        <v>1705</v>
      </c>
      <c r="CW32" s="611" t="s">
        <v>1705</v>
      </c>
      <c r="CX32" s="611" t="s">
        <v>1705</v>
      </c>
      <c r="CY32" s="611" t="s">
        <v>1705</v>
      </c>
      <c r="CZ32" s="611" t="s">
        <v>1705</v>
      </c>
      <c r="DA32" s="611" t="s">
        <v>1705</v>
      </c>
      <c r="DB32" s="611" t="s">
        <v>1705</v>
      </c>
      <c r="DC32" s="611" t="s">
        <v>1705</v>
      </c>
      <c r="DD32" s="611" t="s">
        <v>1705</v>
      </c>
      <c r="DE32" s="611" t="s">
        <v>1705</v>
      </c>
      <c r="DF32" s="611" t="s">
        <v>1705</v>
      </c>
      <c r="DG32" s="611" t="s">
        <v>1705</v>
      </c>
      <c r="DH32" s="611" t="s">
        <v>1705</v>
      </c>
      <c r="DI32" s="611" t="s">
        <v>1705</v>
      </c>
      <c r="DJ32" s="611" t="s">
        <v>1705</v>
      </c>
      <c r="DK32" s="611" t="s">
        <v>1705</v>
      </c>
      <c r="DL32" s="611" t="s">
        <v>1705</v>
      </c>
      <c r="DM32" s="611" t="s">
        <v>1705</v>
      </c>
      <c r="DN32" s="611" t="s">
        <v>1705</v>
      </c>
      <c r="DP32" s="619" t="str">
        <f t="shared" si="11"/>
        <v>PCD_DPW3_WRESUP_DLY_S6</v>
      </c>
      <c r="DQ32" s="619" t="str">
        <f t="shared" si="11"/>
        <v>PCD_DPW3_WRESUP_DIR_S6</v>
      </c>
      <c r="DR32" s="619" t="str">
        <f t="shared" si="11"/>
        <v>PCD_DPW3_WRESUP_DSCR_S6</v>
      </c>
      <c r="DS32" s="619" t="str">
        <f t="shared" si="11"/>
        <v>PCD_DPW3_WRESUP_DCS_S6</v>
      </c>
      <c r="DT32" s="619" t="str">
        <f t="shared" si="11"/>
        <v>PCD_DPW3_WRESUP_DSPC_S6</v>
      </c>
      <c r="DU32" s="619" t="str">
        <f t="shared" si="11"/>
        <v>PCD_DPW3_WRESUP_DPP_S6</v>
      </c>
      <c r="DV32" s="619" t="str">
        <f t="shared" si="11"/>
        <v>PCD_DPW3_WRESUP_DTPI_S6</v>
      </c>
      <c r="DW32" s="619" t="str">
        <f t="shared" si="11"/>
        <v>PCD_DPW3_WRESUP_DCI_S6</v>
      </c>
      <c r="DX32" s="619" t="str">
        <f t="shared" si="11"/>
        <v>PCD_DPW3_WRESUP_DSI_S6</v>
      </c>
      <c r="DY32" s="619" t="str">
        <f t="shared" si="11"/>
        <v>PCD_DPW3_WRESUP_DER_S6</v>
      </c>
      <c r="DZ32" s="619" t="str">
        <f t="shared" si="10"/>
        <v>PCD_DPW3_WRESUP_RS_S6</v>
      </c>
      <c r="EA32" s="619" t="str">
        <f t="shared" si="10"/>
        <v>PCD_DPW3_WRESUP_DPLE_S6</v>
      </c>
    </row>
    <row r="33" spans="1:131" ht="15.75" thickBot="1" x14ac:dyDescent="0.25">
      <c r="A33" s="345"/>
      <c r="B33" s="401" t="str">
        <f t="shared" si="9"/>
        <v>TMS</v>
      </c>
      <c r="C33" s="59" t="s">
        <v>148</v>
      </c>
      <c r="D33" s="59" t="s">
        <v>149</v>
      </c>
      <c r="E33" s="108" t="str" cm="1">
        <f t="array" aca="1" ref="E33" ca="1">IFERROR(INDEX('[1]PCD List'!$AU$5:$BK$48,MARCH('DPW3'!$D33,'[1]PCD List'!$AR$5:$AR$48,0),MARCH('DPW3'!$B33,'[1]PCD List'!$AU$2:$BK$2,0)),"")</f>
        <v/>
      </c>
      <c r="F33" s="61" t="s">
        <v>150</v>
      </c>
      <c r="G33" s="62" t="s">
        <v>1654</v>
      </c>
      <c r="H33" s="23" t="s">
        <v>68</v>
      </c>
      <c r="I33" s="246">
        <v>0</v>
      </c>
      <c r="K33" s="829"/>
      <c r="M33" s="248"/>
      <c r="N33" s="248"/>
      <c r="O33" s="606"/>
      <c r="P33" s="606"/>
      <c r="Q33" s="606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6"/>
      <c r="AV33" s="66"/>
      <c r="AW33" s="66"/>
      <c r="AX33" s="66"/>
      <c r="AY33" s="66"/>
      <c r="AZ33" s="66"/>
      <c r="BA33" s="442"/>
      <c r="BC33" s="637"/>
      <c r="BD33" s="606"/>
      <c r="BE33" s="65"/>
      <c r="BF33" s="65"/>
      <c r="BG33" s="65"/>
      <c r="BH33" s="65"/>
      <c r="BI33" s="65"/>
      <c r="BJ33" s="65"/>
      <c r="BK33" s="65"/>
      <c r="BL33" s="65"/>
      <c r="BM33" s="65"/>
      <c r="BN33" s="249"/>
      <c r="BU33" s="610" t="s">
        <v>1684</v>
      </c>
      <c r="BX33" s="302"/>
      <c r="BY33" t="s">
        <v>1686</v>
      </c>
      <c r="BZ33" s="620" t="s">
        <v>1706</v>
      </c>
      <c r="CA33" s="620" t="s">
        <v>1706</v>
      </c>
      <c r="CB33" s="620" t="s">
        <v>1706</v>
      </c>
      <c r="CC33" s="620" t="s">
        <v>1706</v>
      </c>
      <c r="CD33" s="620" t="s">
        <v>1706</v>
      </c>
      <c r="CE33" s="620" t="s">
        <v>1706</v>
      </c>
      <c r="CF33" s="620" t="s">
        <v>1706</v>
      </c>
      <c r="CG33" s="620" t="s">
        <v>1706</v>
      </c>
      <c r="CH33" s="620" t="s">
        <v>1706</v>
      </c>
      <c r="CI33" s="620" t="s">
        <v>1706</v>
      </c>
      <c r="CJ33" s="620" t="s">
        <v>1706</v>
      </c>
      <c r="CK33" s="620" t="s">
        <v>1706</v>
      </c>
      <c r="CL33" s="620" t="s">
        <v>1706</v>
      </c>
      <c r="CM33" s="620" t="s">
        <v>1706</v>
      </c>
      <c r="CN33" s="620" t="s">
        <v>1706</v>
      </c>
      <c r="CO33" s="620" t="s">
        <v>1706</v>
      </c>
      <c r="CP33" s="620" t="s">
        <v>1706</v>
      </c>
      <c r="CQ33" s="620" t="s">
        <v>1706</v>
      </c>
      <c r="CR33" s="620" t="s">
        <v>1706</v>
      </c>
      <c r="CS33" s="620" t="s">
        <v>1706</v>
      </c>
      <c r="CT33" s="620" t="s">
        <v>1706</v>
      </c>
      <c r="CU33" s="620" t="s">
        <v>1706</v>
      </c>
      <c r="CV33" s="620" t="s">
        <v>1706</v>
      </c>
      <c r="CW33" s="620" t="s">
        <v>1706</v>
      </c>
      <c r="CX33" s="620" t="s">
        <v>1706</v>
      </c>
      <c r="CY33" s="620" t="s">
        <v>1706</v>
      </c>
      <c r="CZ33" s="620" t="s">
        <v>1706</v>
      </c>
      <c r="DA33" s="620" t="s">
        <v>1706</v>
      </c>
      <c r="DB33" s="620" t="s">
        <v>1706</v>
      </c>
      <c r="DC33" s="620" t="s">
        <v>1706</v>
      </c>
      <c r="DD33" s="620" t="s">
        <v>1706</v>
      </c>
      <c r="DE33" s="620" t="s">
        <v>1706</v>
      </c>
      <c r="DF33" s="620" t="s">
        <v>1706</v>
      </c>
      <c r="DG33" s="620" t="s">
        <v>1706</v>
      </c>
      <c r="DH33" s="620" t="s">
        <v>1706</v>
      </c>
      <c r="DI33" s="620" t="s">
        <v>1706</v>
      </c>
      <c r="DJ33" s="620" t="s">
        <v>1706</v>
      </c>
      <c r="DK33" s="620" t="s">
        <v>1706</v>
      </c>
      <c r="DL33" s="620" t="s">
        <v>1706</v>
      </c>
      <c r="DM33" s="620" t="s">
        <v>1706</v>
      </c>
      <c r="DN33" s="620" t="s">
        <v>1706</v>
      </c>
      <c r="DP33" s="619" t="str">
        <f t="shared" si="11"/>
        <v>PCD_DPW3_WRESUP_DLY_S7</v>
      </c>
      <c r="DQ33" s="619" t="str">
        <f t="shared" si="11"/>
        <v>PCD_DPW3_WRESUP_DIR_S7</v>
      </c>
      <c r="DR33" s="619" t="str">
        <f t="shared" si="11"/>
        <v>PCD_DPW3_WRESUP_DSCR_S7</v>
      </c>
      <c r="DS33" s="619" t="str">
        <f t="shared" si="11"/>
        <v>PCD_DPW3_WRESUP_DCS_S7</v>
      </c>
      <c r="DT33" s="619" t="str">
        <f t="shared" si="11"/>
        <v>PCD_DPW3_WRESUP_DSPC_S7</v>
      </c>
      <c r="DU33" s="619" t="str">
        <f t="shared" si="11"/>
        <v>PCD_DPW3_WRESUP_DPP_S7</v>
      </c>
      <c r="DV33" s="619" t="str">
        <f t="shared" si="11"/>
        <v>PCD_DPW3_WRESUP_DTPI_S7</v>
      </c>
      <c r="DW33" s="619" t="str">
        <f t="shared" si="11"/>
        <v>PCD_DPW3_WRESUP_DCI_S7</v>
      </c>
      <c r="DX33" s="619" t="str">
        <f t="shared" si="11"/>
        <v>PCD_DPW3_WRESUP_DSI_S7</v>
      </c>
      <c r="DY33" s="619" t="str">
        <f t="shared" si="11"/>
        <v>PCD_DPW3_WRESUP_DER_S7</v>
      </c>
      <c r="DZ33" s="619" t="str">
        <f t="shared" si="10"/>
        <v>PCD_DPW3_WRESUP_RS_S7</v>
      </c>
      <c r="EA33" s="619" t="str">
        <f t="shared" si="10"/>
        <v>PCD_DPW3_WRESUP_DPLE_S7</v>
      </c>
    </row>
    <row r="34" spans="1:131" ht="15.75" thickBot="1" x14ac:dyDescent="0.25">
      <c r="A34" s="345"/>
      <c r="B34" s="572" t="str">
        <f t="shared" si="9"/>
        <v>TMS</v>
      </c>
      <c r="C34" s="643" t="s">
        <v>148</v>
      </c>
      <c r="D34" s="643" t="s">
        <v>149</v>
      </c>
      <c r="E34" s="640" t="str" cm="1">
        <f t="array" aca="1" ref="E34" ca="1">IFERROR(INDEX('[1]PCD List'!$AU$5:$BK$48,MARCH('DPW3'!$D34,'[1]PCD List'!$AR$5:$AR$48,0),MARCH('DPW3'!$B34,'[1]PCD List'!$AU$2:$BK$2,0)),"")</f>
        <v/>
      </c>
      <c r="F34" s="641" t="s">
        <v>150</v>
      </c>
      <c r="G34" s="277" t="s">
        <v>1657</v>
      </c>
      <c r="H34" s="638" t="s">
        <v>68</v>
      </c>
      <c r="I34" s="642">
        <v>0</v>
      </c>
      <c r="K34" s="829"/>
      <c r="M34" s="280">
        <f>SUM( M26:M32)</f>
        <v>3</v>
      </c>
      <c r="N34" s="310">
        <f t="shared" ref="N34:BA34" si="12">SUM( N26:N32)</f>
        <v>3</v>
      </c>
      <c r="O34" s="281">
        <f t="shared" si="12"/>
        <v>3</v>
      </c>
      <c r="P34" s="281">
        <f t="shared" si="12"/>
        <v>3</v>
      </c>
      <c r="Q34" s="281">
        <f t="shared" si="12"/>
        <v>3</v>
      </c>
      <c r="R34" s="281">
        <f t="shared" si="12"/>
        <v>3</v>
      </c>
      <c r="S34" s="281">
        <f t="shared" si="12"/>
        <v>3</v>
      </c>
      <c r="T34" s="281">
        <f t="shared" si="12"/>
        <v>3</v>
      </c>
      <c r="U34" s="281">
        <f t="shared" si="12"/>
        <v>3</v>
      </c>
      <c r="V34" s="281">
        <f t="shared" si="12"/>
        <v>3</v>
      </c>
      <c r="W34" s="281">
        <f t="shared" si="12"/>
        <v>3</v>
      </c>
      <c r="X34" s="281">
        <f t="shared" si="12"/>
        <v>3</v>
      </c>
      <c r="Y34" s="281">
        <f t="shared" si="12"/>
        <v>3</v>
      </c>
      <c r="Z34" s="281">
        <f t="shared" si="12"/>
        <v>3</v>
      </c>
      <c r="AA34" s="281">
        <f t="shared" si="12"/>
        <v>3</v>
      </c>
      <c r="AB34" s="281">
        <f t="shared" si="12"/>
        <v>3</v>
      </c>
      <c r="AC34" s="281">
        <f t="shared" si="12"/>
        <v>3</v>
      </c>
      <c r="AD34" s="281">
        <f t="shared" si="12"/>
        <v>3</v>
      </c>
      <c r="AE34" s="281">
        <f t="shared" si="12"/>
        <v>3</v>
      </c>
      <c r="AF34" s="281">
        <f t="shared" si="12"/>
        <v>3</v>
      </c>
      <c r="AG34" s="281">
        <f t="shared" si="12"/>
        <v>3</v>
      </c>
      <c r="AH34" s="281">
        <f t="shared" si="12"/>
        <v>3</v>
      </c>
      <c r="AI34" s="281">
        <f t="shared" si="12"/>
        <v>3</v>
      </c>
      <c r="AJ34" s="281">
        <f t="shared" si="12"/>
        <v>3</v>
      </c>
      <c r="AK34" s="281">
        <f t="shared" si="12"/>
        <v>3</v>
      </c>
      <c r="AL34" s="281">
        <f t="shared" si="12"/>
        <v>3</v>
      </c>
      <c r="AM34" s="281">
        <f t="shared" si="12"/>
        <v>3</v>
      </c>
      <c r="AN34" s="281">
        <f t="shared" si="12"/>
        <v>3</v>
      </c>
      <c r="AO34" s="281">
        <f t="shared" si="12"/>
        <v>3</v>
      </c>
      <c r="AP34" s="281">
        <f t="shared" si="12"/>
        <v>3</v>
      </c>
      <c r="AQ34" s="281">
        <f t="shared" si="12"/>
        <v>3</v>
      </c>
      <c r="AR34" s="281">
        <f t="shared" si="12"/>
        <v>3</v>
      </c>
      <c r="AS34" s="281">
        <f t="shared" si="12"/>
        <v>3</v>
      </c>
      <c r="AT34" s="281">
        <f t="shared" si="12"/>
        <v>3</v>
      </c>
      <c r="AU34" s="281">
        <f t="shared" si="12"/>
        <v>3</v>
      </c>
      <c r="AV34" s="281">
        <f t="shared" si="12"/>
        <v>3</v>
      </c>
      <c r="AW34" s="281">
        <f t="shared" si="12"/>
        <v>3</v>
      </c>
      <c r="AX34" s="281">
        <f t="shared" si="12"/>
        <v>3</v>
      </c>
      <c r="AY34" s="281">
        <f t="shared" si="12"/>
        <v>3</v>
      </c>
      <c r="AZ34" s="281">
        <f t="shared" si="12"/>
        <v>3</v>
      </c>
      <c r="BA34" s="625">
        <f t="shared" si="12"/>
        <v>3</v>
      </c>
      <c r="BC34" s="282"/>
      <c r="BD34" s="283"/>
      <c r="BE34" s="283"/>
      <c r="BF34" s="283"/>
      <c r="BG34" s="283"/>
      <c r="BH34" s="283"/>
      <c r="BI34" s="283"/>
      <c r="BJ34" s="283"/>
      <c r="BK34" s="283"/>
      <c r="BL34" s="283"/>
      <c r="BM34" s="283"/>
      <c r="BN34" s="284"/>
      <c r="BU34" s="610" t="s">
        <v>1684</v>
      </c>
      <c r="BX34" s="302"/>
      <c r="BY34" t="s">
        <v>1686</v>
      </c>
      <c r="BZ34" s="626" t="s">
        <v>1707</v>
      </c>
      <c r="CA34" s="627" t="s">
        <v>1707</v>
      </c>
      <c r="CB34" s="628" t="s">
        <v>1707</v>
      </c>
      <c r="CC34" s="628" t="s">
        <v>1707</v>
      </c>
      <c r="CD34" s="628" t="s">
        <v>1707</v>
      </c>
      <c r="CE34" s="628" t="s">
        <v>1707</v>
      </c>
      <c r="CF34" s="628" t="s">
        <v>1707</v>
      </c>
      <c r="CG34" s="628" t="s">
        <v>1707</v>
      </c>
      <c r="CH34" s="628" t="s">
        <v>1707</v>
      </c>
      <c r="CI34" s="628" t="s">
        <v>1707</v>
      </c>
      <c r="CJ34" s="628" t="s">
        <v>1707</v>
      </c>
      <c r="CK34" s="628" t="s">
        <v>1707</v>
      </c>
      <c r="CL34" s="628" t="s">
        <v>1707</v>
      </c>
      <c r="CM34" s="628" t="s">
        <v>1707</v>
      </c>
      <c r="CN34" s="628" t="s">
        <v>1707</v>
      </c>
      <c r="CO34" s="628" t="s">
        <v>1707</v>
      </c>
      <c r="CP34" s="628" t="s">
        <v>1707</v>
      </c>
      <c r="CQ34" s="628" t="s">
        <v>1707</v>
      </c>
      <c r="CR34" s="628" t="s">
        <v>1707</v>
      </c>
      <c r="CS34" s="628" t="s">
        <v>1707</v>
      </c>
      <c r="CT34" s="628" t="s">
        <v>1707</v>
      </c>
      <c r="CU34" s="628" t="s">
        <v>1707</v>
      </c>
      <c r="CV34" s="628" t="s">
        <v>1707</v>
      </c>
      <c r="CW34" s="628" t="s">
        <v>1707</v>
      </c>
      <c r="CX34" s="628" t="s">
        <v>1707</v>
      </c>
      <c r="CY34" s="628" t="s">
        <v>1707</v>
      </c>
      <c r="CZ34" s="628" t="s">
        <v>1707</v>
      </c>
      <c r="DA34" s="628" t="s">
        <v>1707</v>
      </c>
      <c r="DB34" s="628" t="s">
        <v>1707</v>
      </c>
      <c r="DC34" s="628" t="s">
        <v>1707</v>
      </c>
      <c r="DD34" s="628" t="s">
        <v>1707</v>
      </c>
      <c r="DE34" s="628" t="s">
        <v>1707</v>
      </c>
      <c r="DF34" s="628" t="s">
        <v>1707</v>
      </c>
      <c r="DG34" s="628" t="s">
        <v>1707</v>
      </c>
      <c r="DH34" s="628" t="s">
        <v>1707</v>
      </c>
      <c r="DI34" s="628" t="s">
        <v>1707</v>
      </c>
      <c r="DJ34" s="628" t="s">
        <v>1707</v>
      </c>
      <c r="DK34" s="628" t="s">
        <v>1707</v>
      </c>
      <c r="DL34" s="628" t="s">
        <v>1707</v>
      </c>
      <c r="DM34" s="628" t="s">
        <v>1707</v>
      </c>
      <c r="DN34" s="629" t="s">
        <v>1707</v>
      </c>
      <c r="DP34" s="619" t="str">
        <f t="shared" si="11"/>
        <v>PCD_DPW3_WRESUP_DLY_ST</v>
      </c>
      <c r="DQ34" s="619" t="str">
        <f t="shared" si="11"/>
        <v>PCD_DPW3_WRESUP_DIR_ST</v>
      </c>
      <c r="DR34" s="619" t="str">
        <f t="shared" si="11"/>
        <v>PCD_DPW3_WRESUP_DSCR_ST</v>
      </c>
      <c r="DS34" s="619" t="str">
        <f t="shared" si="11"/>
        <v>PCD_DPW3_WRESUP_DCS_ST</v>
      </c>
      <c r="DT34" s="619" t="str">
        <f t="shared" si="11"/>
        <v>PCD_DPW3_WRESUP_DSPC_ST</v>
      </c>
      <c r="DU34" s="619" t="str">
        <f t="shared" si="11"/>
        <v>PCD_DPW3_WRESUP_DPP_ST</v>
      </c>
      <c r="DV34" s="619" t="str">
        <f t="shared" si="11"/>
        <v>PCD_DPW3_WRESUP_DTPI_ST</v>
      </c>
      <c r="DW34" s="619" t="str">
        <f t="shared" si="11"/>
        <v>PCD_DPW3_WRESUP_DCI_ST</v>
      </c>
      <c r="DX34" s="619" t="str">
        <f t="shared" si="11"/>
        <v>PCD_DPW3_WRESUP_DSI_ST</v>
      </c>
      <c r="DY34" s="619" t="str">
        <f t="shared" si="11"/>
        <v>PCD_DPW3_WRESUP_DER_ST</v>
      </c>
      <c r="DZ34" s="619" t="str">
        <f t="shared" si="10"/>
        <v>PCD_DPW3_WRESUP_RS_ST</v>
      </c>
      <c r="EA34" s="619" t="str">
        <f t="shared" si="10"/>
        <v>PCD_DPW3_WRESUP_DPLE_ST</v>
      </c>
    </row>
    <row r="35" spans="1:131" ht="15.75" thickBot="1" x14ac:dyDescent="0.25">
      <c r="A35" s="345"/>
      <c r="B35" s="371" t="str">
        <f xml:space="preserve"> B34</f>
        <v>TMS</v>
      </c>
      <c r="C35" s="87" t="s">
        <v>159</v>
      </c>
      <c r="D35" s="487" t="s">
        <v>211</v>
      </c>
      <c r="E35" s="488" t="str" cm="1">
        <f t="array" aca="1" ref="E35" ca="1">IFERROR(INDEX('[1]PCD List'!$AU$5:$BK$48,MARCH('DPW3'!$D35,'[1]PCD List'!$AR$5:$AR$48,0),MARCH('DPW3'!$B35,'[1]PCD List'!$AU$2:$BK$2,0)),"")</f>
        <v/>
      </c>
      <c r="F35" s="139" t="s">
        <v>1708</v>
      </c>
      <c r="G35" s="62" t="s">
        <v>1619</v>
      </c>
      <c r="H35" s="23" t="s">
        <v>68</v>
      </c>
      <c r="I35" s="246">
        <v>0</v>
      </c>
      <c r="J35" s="112"/>
      <c r="K35" s="829">
        <v>3</v>
      </c>
      <c r="M35" s="248">
        <v>1</v>
      </c>
      <c r="N35" s="248"/>
      <c r="O35" s="606"/>
      <c r="P35" s="606"/>
      <c r="Q35" s="606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6"/>
      <c r="AV35" s="66"/>
      <c r="AW35" s="66"/>
      <c r="AX35" s="66"/>
      <c r="AY35" s="66"/>
      <c r="AZ35" s="66"/>
      <c r="BA35" s="249"/>
      <c r="BB35" s="112"/>
      <c r="BC35" s="637"/>
      <c r="BD35" s="606"/>
      <c r="BE35" s="65"/>
      <c r="BF35" s="65"/>
      <c r="BG35" s="65"/>
      <c r="BH35" s="65"/>
      <c r="BI35" s="65"/>
      <c r="BJ35" s="65"/>
      <c r="BK35" s="65"/>
      <c r="BL35" s="65"/>
      <c r="BM35" s="65"/>
      <c r="BN35" s="249"/>
      <c r="BO35" s="112"/>
      <c r="BP35" s="112"/>
      <c r="BQ35" s="112"/>
      <c r="BR35" s="112"/>
      <c r="BS35" s="112"/>
      <c r="BT35" s="112"/>
      <c r="BU35" s="610" t="s">
        <v>1709</v>
      </c>
      <c r="BX35" s="302" t="s">
        <v>1710</v>
      </c>
      <c r="BY35" t="s">
        <v>1711</v>
      </c>
      <c r="BZ35" s="611" t="s">
        <v>1712</v>
      </c>
      <c r="CA35" s="611" t="s">
        <v>1712</v>
      </c>
      <c r="CB35" s="612" t="s">
        <v>1712</v>
      </c>
      <c r="CC35" s="612" t="s">
        <v>1712</v>
      </c>
      <c r="CD35" s="612" t="s">
        <v>1712</v>
      </c>
      <c r="CE35" s="613" t="s">
        <v>1712</v>
      </c>
      <c r="CF35" s="613" t="s">
        <v>1712</v>
      </c>
      <c r="CG35" s="613" t="s">
        <v>1712</v>
      </c>
      <c r="CH35" s="613" t="s">
        <v>1712</v>
      </c>
      <c r="CI35" s="613" t="s">
        <v>1712</v>
      </c>
      <c r="CJ35" s="613" t="s">
        <v>1712</v>
      </c>
      <c r="CK35" s="613" t="s">
        <v>1712</v>
      </c>
      <c r="CL35" s="613" t="s">
        <v>1712</v>
      </c>
      <c r="CM35" s="613" t="s">
        <v>1712</v>
      </c>
      <c r="CN35" s="613" t="s">
        <v>1712</v>
      </c>
      <c r="CO35" s="613" t="s">
        <v>1712</v>
      </c>
      <c r="CP35" s="613" t="s">
        <v>1712</v>
      </c>
      <c r="CQ35" s="613" t="s">
        <v>1712</v>
      </c>
      <c r="CR35" s="613" t="s">
        <v>1712</v>
      </c>
      <c r="CS35" s="613" t="s">
        <v>1712</v>
      </c>
      <c r="CT35" s="613" t="s">
        <v>1712</v>
      </c>
      <c r="CU35" s="613" t="s">
        <v>1712</v>
      </c>
      <c r="CV35" s="613" t="s">
        <v>1712</v>
      </c>
      <c r="CW35" s="613" t="s">
        <v>1712</v>
      </c>
      <c r="CX35" s="613" t="s">
        <v>1712</v>
      </c>
      <c r="CY35" s="613" t="s">
        <v>1712</v>
      </c>
      <c r="CZ35" s="613" t="s">
        <v>1712</v>
      </c>
      <c r="DA35" s="613" t="s">
        <v>1712</v>
      </c>
      <c r="DB35" s="613" t="s">
        <v>1712</v>
      </c>
      <c r="DC35" s="613" t="s">
        <v>1712</v>
      </c>
      <c r="DD35" s="613" t="s">
        <v>1712</v>
      </c>
      <c r="DE35" s="613" t="s">
        <v>1712</v>
      </c>
      <c r="DF35" s="613" t="s">
        <v>1712</v>
      </c>
      <c r="DG35" s="613" t="s">
        <v>1712</v>
      </c>
      <c r="DH35" s="614" t="s">
        <v>1712</v>
      </c>
      <c r="DI35" s="614" t="s">
        <v>1712</v>
      </c>
      <c r="DJ35" s="614" t="s">
        <v>1712</v>
      </c>
      <c r="DK35" s="614" t="s">
        <v>1712</v>
      </c>
      <c r="DL35" s="614" t="s">
        <v>1712</v>
      </c>
      <c r="DM35" s="614" t="s">
        <v>1712</v>
      </c>
      <c r="DN35" s="615" t="s">
        <v>1712</v>
      </c>
      <c r="DO35" s="231"/>
      <c r="DP35" s="302" t="s">
        <v>1713</v>
      </c>
      <c r="DQ35" s="254" t="s">
        <v>1714</v>
      </c>
      <c r="DR35" s="73" t="s">
        <v>1715</v>
      </c>
      <c r="DS35" s="73" t="s">
        <v>1716</v>
      </c>
      <c r="DT35" s="73" t="s">
        <v>1717</v>
      </c>
      <c r="DU35" s="73" t="s">
        <v>1718</v>
      </c>
      <c r="DV35" s="73" t="s">
        <v>1719</v>
      </c>
      <c r="DW35" s="73" t="s">
        <v>1720</v>
      </c>
      <c r="DX35" s="73" t="s">
        <v>1721</v>
      </c>
      <c r="DY35" s="73" t="s">
        <v>1722</v>
      </c>
      <c r="DZ35" s="73" t="s">
        <v>1723</v>
      </c>
      <c r="EA35" s="73" t="s">
        <v>1724</v>
      </c>
    </row>
    <row r="36" spans="1:131" ht="15.75" thickBot="1" x14ac:dyDescent="0.25">
      <c r="A36" s="345"/>
      <c r="B36" s="401" t="str">
        <f t="shared" ref="B36:B43" si="13" xml:space="preserve"> B35</f>
        <v>TMS</v>
      </c>
      <c r="C36" s="23" t="s">
        <v>159</v>
      </c>
      <c r="D36" s="63" t="s">
        <v>211</v>
      </c>
      <c r="E36" s="108" t="str" cm="1">
        <f t="array" aca="1" ref="E36" ca="1">IFERROR(INDEX('[1]PCD List'!$AU$5:$BK$48,MARCH('DPW3'!$D36,'[1]PCD List'!$AR$5:$AR$48,0),MARCH('DPW3'!$B36,'[1]PCD List'!$AU$2:$BK$2,0)),"")</f>
        <v/>
      </c>
      <c r="F36" s="61" t="s">
        <v>1708</v>
      </c>
      <c r="G36" s="62" t="s">
        <v>1636</v>
      </c>
      <c r="H36" s="23" t="s">
        <v>68</v>
      </c>
      <c r="I36" s="246">
        <v>0</v>
      </c>
      <c r="J36" s="112"/>
      <c r="K36" s="829"/>
      <c r="M36" s="248">
        <v>2</v>
      </c>
      <c r="N36" s="248">
        <v>3</v>
      </c>
      <c r="O36" s="606">
        <v>3</v>
      </c>
      <c r="P36" s="606">
        <v>3</v>
      </c>
      <c r="Q36" s="606">
        <v>1</v>
      </c>
      <c r="R36" s="65">
        <v>1</v>
      </c>
      <c r="S36" s="65">
        <v>1</v>
      </c>
      <c r="T36" s="65">
        <v>1</v>
      </c>
      <c r="U36" s="65">
        <v>1</v>
      </c>
      <c r="V36" s="65">
        <v>1</v>
      </c>
      <c r="W36" s="65">
        <v>1</v>
      </c>
      <c r="X36" s="65">
        <v>1</v>
      </c>
      <c r="Y36" s="65">
        <v>1</v>
      </c>
      <c r="Z36" s="65">
        <v>1</v>
      </c>
      <c r="AA36" s="65">
        <v>1</v>
      </c>
      <c r="AB36" s="65">
        <v>1</v>
      </c>
      <c r="AC36" s="65">
        <v>1</v>
      </c>
      <c r="AD36" s="65">
        <v>1</v>
      </c>
      <c r="AE36" s="65">
        <v>1</v>
      </c>
      <c r="AF36" s="65">
        <v>1</v>
      </c>
      <c r="AG36" s="65">
        <v>0</v>
      </c>
      <c r="AH36" s="65">
        <v>0</v>
      </c>
      <c r="AI36" s="65">
        <v>0</v>
      </c>
      <c r="AJ36" s="65">
        <v>0</v>
      </c>
      <c r="AK36" s="65">
        <v>0</v>
      </c>
      <c r="AL36" s="65">
        <v>0</v>
      </c>
      <c r="AM36" s="65">
        <v>0</v>
      </c>
      <c r="AN36" s="65">
        <v>0</v>
      </c>
      <c r="AO36" s="65">
        <v>0</v>
      </c>
      <c r="AP36" s="65">
        <v>0</v>
      </c>
      <c r="AQ36" s="65">
        <v>0</v>
      </c>
      <c r="AR36" s="65">
        <v>0</v>
      </c>
      <c r="AS36" s="65">
        <v>0</v>
      </c>
      <c r="AT36" s="65">
        <v>0</v>
      </c>
      <c r="AU36" s="66">
        <v>0</v>
      </c>
      <c r="AV36" s="66">
        <v>0</v>
      </c>
      <c r="AW36" s="66">
        <v>0</v>
      </c>
      <c r="AX36" s="66">
        <v>0</v>
      </c>
      <c r="AY36" s="66">
        <v>0</v>
      </c>
      <c r="AZ36" s="66">
        <v>0</v>
      </c>
      <c r="BA36" s="249">
        <v>0</v>
      </c>
      <c r="BB36" s="112"/>
      <c r="BC36" s="637"/>
      <c r="BD36" s="606"/>
      <c r="BE36" s="65"/>
      <c r="BF36" s="65"/>
      <c r="BG36" s="65"/>
      <c r="BH36" s="65"/>
      <c r="BI36" s="65"/>
      <c r="BJ36" s="65"/>
      <c r="BK36" s="65"/>
      <c r="BL36" s="65"/>
      <c r="BM36" s="65"/>
      <c r="BN36" s="249"/>
      <c r="BO36" s="112"/>
      <c r="BP36" s="112"/>
      <c r="BQ36" s="112"/>
      <c r="BR36" s="112"/>
      <c r="BS36" s="112"/>
      <c r="BT36" s="112"/>
      <c r="BU36" s="610" t="s">
        <v>1709</v>
      </c>
      <c r="BX36" s="302"/>
      <c r="BY36" t="s">
        <v>1711</v>
      </c>
      <c r="BZ36" s="611" t="s">
        <v>1725</v>
      </c>
      <c r="CA36" s="611" t="s">
        <v>1725</v>
      </c>
      <c r="CB36" s="611" t="s">
        <v>1725</v>
      </c>
      <c r="CC36" s="611" t="s">
        <v>1725</v>
      </c>
      <c r="CD36" s="611" t="s">
        <v>1725</v>
      </c>
      <c r="CE36" s="611" t="s">
        <v>1725</v>
      </c>
      <c r="CF36" s="611" t="s">
        <v>1725</v>
      </c>
      <c r="CG36" s="611" t="s">
        <v>1725</v>
      </c>
      <c r="CH36" s="611" t="s">
        <v>1725</v>
      </c>
      <c r="CI36" s="611" t="s">
        <v>1725</v>
      </c>
      <c r="CJ36" s="611" t="s">
        <v>1725</v>
      </c>
      <c r="CK36" s="611" t="s">
        <v>1725</v>
      </c>
      <c r="CL36" s="611" t="s">
        <v>1725</v>
      </c>
      <c r="CM36" s="611" t="s">
        <v>1725</v>
      </c>
      <c r="CN36" s="611" t="s">
        <v>1725</v>
      </c>
      <c r="CO36" s="611" t="s">
        <v>1725</v>
      </c>
      <c r="CP36" s="611" t="s">
        <v>1725</v>
      </c>
      <c r="CQ36" s="611" t="s">
        <v>1725</v>
      </c>
      <c r="CR36" s="611" t="s">
        <v>1725</v>
      </c>
      <c r="CS36" s="611" t="s">
        <v>1725</v>
      </c>
      <c r="CT36" s="611" t="s">
        <v>1725</v>
      </c>
      <c r="CU36" s="611" t="s">
        <v>1725</v>
      </c>
      <c r="CV36" s="611" t="s">
        <v>1725</v>
      </c>
      <c r="CW36" s="611" t="s">
        <v>1725</v>
      </c>
      <c r="CX36" s="611" t="s">
        <v>1725</v>
      </c>
      <c r="CY36" s="611" t="s">
        <v>1725</v>
      </c>
      <c r="CZ36" s="611" t="s">
        <v>1725</v>
      </c>
      <c r="DA36" s="611" t="s">
        <v>1725</v>
      </c>
      <c r="DB36" s="611" t="s">
        <v>1725</v>
      </c>
      <c r="DC36" s="611" t="s">
        <v>1725</v>
      </c>
      <c r="DD36" s="611" t="s">
        <v>1725</v>
      </c>
      <c r="DE36" s="611" t="s">
        <v>1725</v>
      </c>
      <c r="DF36" s="611" t="s">
        <v>1725</v>
      </c>
      <c r="DG36" s="611" t="s">
        <v>1725</v>
      </c>
      <c r="DH36" s="611" t="s">
        <v>1725</v>
      </c>
      <c r="DI36" s="611" t="s">
        <v>1725</v>
      </c>
      <c r="DJ36" s="611" t="s">
        <v>1725</v>
      </c>
      <c r="DK36" s="611" t="s">
        <v>1725</v>
      </c>
      <c r="DL36" s="611" t="s">
        <v>1725</v>
      </c>
      <c r="DM36" s="611" t="s">
        <v>1725</v>
      </c>
      <c r="DN36" s="611" t="s">
        <v>1725</v>
      </c>
      <c r="DO36" s="231"/>
      <c r="DP36" s="619" t="str">
        <f>DP$35&amp;$DO9</f>
        <v>PCD_DPW3_SPL5_DLY_S1</v>
      </c>
      <c r="DQ36" s="619" t="str">
        <f t="shared" ref="DQ36:EA43" si="14">DQ$35&amp;$DO9</f>
        <v>PCD_DPW3_SPL5_DIR_S1</v>
      </c>
      <c r="DR36" s="619" t="str">
        <f t="shared" si="14"/>
        <v>PCD_DPW3_SPL5_DSCR_S1</v>
      </c>
      <c r="DS36" s="619" t="str">
        <f t="shared" si="14"/>
        <v>PCD_DPW3_SPL5_DCS_S1</v>
      </c>
      <c r="DT36" s="619" t="str">
        <f t="shared" si="14"/>
        <v>PCD_DPW3_SPL5_DSPC_S1</v>
      </c>
      <c r="DU36" s="619" t="str">
        <f t="shared" si="14"/>
        <v>PCD_DPW3_SPL5_DPP_S1</v>
      </c>
      <c r="DV36" s="619" t="str">
        <f t="shared" si="14"/>
        <v>PCD_DPW3_SPL5_DTPI_S1</v>
      </c>
      <c r="DW36" s="619" t="str">
        <f t="shared" si="14"/>
        <v>PCD_DPW3_SPL5_DCI_S1</v>
      </c>
      <c r="DX36" s="619" t="str">
        <f t="shared" si="14"/>
        <v>PCD_DPW3_SPL5_DSI_S1</v>
      </c>
      <c r="DY36" s="619" t="str">
        <f t="shared" si="14"/>
        <v>PCD_DPW3_SPL5_DER_S1</v>
      </c>
      <c r="DZ36" s="619" t="str">
        <f t="shared" si="14"/>
        <v>PCD_DPW3_SPL5_RS_S1</v>
      </c>
      <c r="EA36" s="619" t="str">
        <f t="shared" si="14"/>
        <v>PCD_DPW3_SPL5_DPLE_S1</v>
      </c>
    </row>
    <row r="37" spans="1:131" ht="15.75" thickBot="1" x14ac:dyDescent="0.25">
      <c r="A37" s="345"/>
      <c r="B37" s="401" t="str">
        <f t="shared" si="13"/>
        <v>TMS</v>
      </c>
      <c r="C37" s="23" t="s">
        <v>159</v>
      </c>
      <c r="D37" s="63" t="s">
        <v>211</v>
      </c>
      <c r="E37" s="108" t="str" cm="1">
        <f t="array" aca="1" ref="E37" ca="1">IFERROR(INDEX('[1]PCD List'!$AU$5:$BK$48,MARCH('DPW3'!$D37,'[1]PCD List'!$AR$5:$AR$48,0),MARCH('DPW3'!$B37,'[1]PCD List'!$AU$2:$BK$2,0)),"")</f>
        <v/>
      </c>
      <c r="F37" s="61" t="s">
        <v>1708</v>
      </c>
      <c r="G37" s="62" t="s">
        <v>1639</v>
      </c>
      <c r="H37" s="23" t="s">
        <v>68</v>
      </c>
      <c r="I37" s="246">
        <v>0</v>
      </c>
      <c r="J37" s="112"/>
      <c r="K37" s="829"/>
      <c r="M37" s="248">
        <v>0</v>
      </c>
      <c r="N37" s="248">
        <v>0</v>
      </c>
      <c r="O37" s="606">
        <v>0</v>
      </c>
      <c r="P37" s="606">
        <v>0</v>
      </c>
      <c r="Q37" s="606">
        <v>1</v>
      </c>
      <c r="R37" s="65">
        <v>1</v>
      </c>
      <c r="S37" s="65">
        <v>1</v>
      </c>
      <c r="T37" s="65">
        <v>1</v>
      </c>
      <c r="U37" s="65">
        <v>1</v>
      </c>
      <c r="V37" s="65">
        <v>1</v>
      </c>
      <c r="W37" s="65">
        <v>0</v>
      </c>
      <c r="X37" s="65">
        <v>0</v>
      </c>
      <c r="Y37" s="65">
        <v>0</v>
      </c>
      <c r="Z37" s="65">
        <v>0</v>
      </c>
      <c r="AA37" s="65">
        <v>0</v>
      </c>
      <c r="AB37" s="65">
        <v>0</v>
      </c>
      <c r="AC37" s="65">
        <v>0</v>
      </c>
      <c r="AD37" s="65">
        <v>0</v>
      </c>
      <c r="AE37" s="65">
        <v>0</v>
      </c>
      <c r="AF37" s="65">
        <v>0</v>
      </c>
      <c r="AG37" s="65">
        <v>0</v>
      </c>
      <c r="AH37" s="65">
        <v>0</v>
      </c>
      <c r="AI37" s="65">
        <v>0</v>
      </c>
      <c r="AJ37" s="65">
        <v>0</v>
      </c>
      <c r="AK37" s="65">
        <v>0</v>
      </c>
      <c r="AL37" s="65">
        <v>0</v>
      </c>
      <c r="AM37" s="65">
        <v>0</v>
      </c>
      <c r="AN37" s="65">
        <v>0</v>
      </c>
      <c r="AO37" s="65">
        <v>0</v>
      </c>
      <c r="AP37" s="65">
        <v>0</v>
      </c>
      <c r="AQ37" s="65">
        <v>0</v>
      </c>
      <c r="AR37" s="65">
        <v>0</v>
      </c>
      <c r="AS37" s="65">
        <v>0</v>
      </c>
      <c r="AT37" s="65">
        <v>0</v>
      </c>
      <c r="AU37" s="66">
        <v>0</v>
      </c>
      <c r="AV37" s="66">
        <v>0</v>
      </c>
      <c r="AW37" s="66">
        <v>0</v>
      </c>
      <c r="AX37" s="66">
        <v>0</v>
      </c>
      <c r="AY37" s="66">
        <v>0</v>
      </c>
      <c r="AZ37" s="66">
        <v>0</v>
      </c>
      <c r="BA37" s="249">
        <v>0</v>
      </c>
      <c r="BB37" s="112"/>
      <c r="BC37" s="637"/>
      <c r="BD37" s="606"/>
      <c r="BE37" s="65"/>
      <c r="BF37" s="65"/>
      <c r="BG37" s="65"/>
      <c r="BH37" s="65"/>
      <c r="BI37" s="65"/>
      <c r="BJ37" s="65"/>
      <c r="BK37" s="65"/>
      <c r="BL37" s="65"/>
      <c r="BM37" s="65"/>
      <c r="BN37" s="249"/>
      <c r="BO37" s="112"/>
      <c r="BP37" s="112"/>
      <c r="BQ37" s="112"/>
      <c r="BR37" s="112"/>
      <c r="BS37" s="112"/>
      <c r="BT37" s="112"/>
      <c r="BU37" s="610" t="s">
        <v>1709</v>
      </c>
      <c r="BX37" s="302"/>
      <c r="BY37" t="s">
        <v>1711</v>
      </c>
      <c r="BZ37" s="611" t="s">
        <v>1726</v>
      </c>
      <c r="CA37" s="611" t="s">
        <v>1726</v>
      </c>
      <c r="CB37" s="611" t="s">
        <v>1726</v>
      </c>
      <c r="CC37" s="611" t="s">
        <v>1726</v>
      </c>
      <c r="CD37" s="611" t="s">
        <v>1726</v>
      </c>
      <c r="CE37" s="611" t="s">
        <v>1726</v>
      </c>
      <c r="CF37" s="611" t="s">
        <v>1726</v>
      </c>
      <c r="CG37" s="611" t="s">
        <v>1726</v>
      </c>
      <c r="CH37" s="611" t="s">
        <v>1726</v>
      </c>
      <c r="CI37" s="611" t="s">
        <v>1726</v>
      </c>
      <c r="CJ37" s="611" t="s">
        <v>1726</v>
      </c>
      <c r="CK37" s="611" t="s">
        <v>1726</v>
      </c>
      <c r="CL37" s="611" t="s">
        <v>1726</v>
      </c>
      <c r="CM37" s="611" t="s">
        <v>1726</v>
      </c>
      <c r="CN37" s="611" t="s">
        <v>1726</v>
      </c>
      <c r="CO37" s="611" t="s">
        <v>1726</v>
      </c>
      <c r="CP37" s="611" t="s">
        <v>1726</v>
      </c>
      <c r="CQ37" s="611" t="s">
        <v>1726</v>
      </c>
      <c r="CR37" s="611" t="s">
        <v>1726</v>
      </c>
      <c r="CS37" s="611" t="s">
        <v>1726</v>
      </c>
      <c r="CT37" s="611" t="s">
        <v>1726</v>
      </c>
      <c r="CU37" s="611" t="s">
        <v>1726</v>
      </c>
      <c r="CV37" s="611" t="s">
        <v>1726</v>
      </c>
      <c r="CW37" s="611" t="s">
        <v>1726</v>
      </c>
      <c r="CX37" s="611" t="s">
        <v>1726</v>
      </c>
      <c r="CY37" s="611" t="s">
        <v>1726</v>
      </c>
      <c r="CZ37" s="611" t="s">
        <v>1726</v>
      </c>
      <c r="DA37" s="611" t="s">
        <v>1726</v>
      </c>
      <c r="DB37" s="611" t="s">
        <v>1726</v>
      </c>
      <c r="DC37" s="611" t="s">
        <v>1726</v>
      </c>
      <c r="DD37" s="611" t="s">
        <v>1726</v>
      </c>
      <c r="DE37" s="611" t="s">
        <v>1726</v>
      </c>
      <c r="DF37" s="611" t="s">
        <v>1726</v>
      </c>
      <c r="DG37" s="611" t="s">
        <v>1726</v>
      </c>
      <c r="DH37" s="611" t="s">
        <v>1726</v>
      </c>
      <c r="DI37" s="611" t="s">
        <v>1726</v>
      </c>
      <c r="DJ37" s="611" t="s">
        <v>1726</v>
      </c>
      <c r="DK37" s="611" t="s">
        <v>1726</v>
      </c>
      <c r="DL37" s="611" t="s">
        <v>1726</v>
      </c>
      <c r="DM37" s="611" t="s">
        <v>1726</v>
      </c>
      <c r="DN37" s="611" t="s">
        <v>1726</v>
      </c>
      <c r="DO37" s="231"/>
      <c r="DP37" s="619" t="str">
        <f t="shared" ref="DP37:DY43" si="15">DP$35&amp;$DO10</f>
        <v>PCD_DPW3_SPL5_DLY_S2</v>
      </c>
      <c r="DQ37" s="619" t="str">
        <f t="shared" si="15"/>
        <v>PCD_DPW3_SPL5_DIR_S2</v>
      </c>
      <c r="DR37" s="619" t="str">
        <f t="shared" si="15"/>
        <v>PCD_DPW3_SPL5_DSCR_S2</v>
      </c>
      <c r="DS37" s="619" t="str">
        <f t="shared" si="15"/>
        <v>PCD_DPW3_SPL5_DCS_S2</v>
      </c>
      <c r="DT37" s="619" t="str">
        <f t="shared" si="15"/>
        <v>PCD_DPW3_SPL5_DSPC_S2</v>
      </c>
      <c r="DU37" s="619" t="str">
        <f t="shared" si="15"/>
        <v>PCD_DPW3_SPL5_DPP_S2</v>
      </c>
      <c r="DV37" s="619" t="str">
        <f t="shared" si="15"/>
        <v>PCD_DPW3_SPL5_DTPI_S2</v>
      </c>
      <c r="DW37" s="619" t="str">
        <f t="shared" si="15"/>
        <v>PCD_DPW3_SPL5_DCI_S2</v>
      </c>
      <c r="DX37" s="619" t="str">
        <f t="shared" si="15"/>
        <v>PCD_DPW3_SPL5_DSI_S2</v>
      </c>
      <c r="DY37" s="619" t="str">
        <f t="shared" si="15"/>
        <v>PCD_DPW3_SPL5_DER_S2</v>
      </c>
      <c r="DZ37" s="619" t="str">
        <f t="shared" si="14"/>
        <v>PCD_DPW3_SPL5_RS_S2</v>
      </c>
      <c r="EA37" s="619" t="str">
        <f t="shared" si="14"/>
        <v>PCD_DPW3_SPL5_DPLE_S2</v>
      </c>
    </row>
    <row r="38" spans="1:131" ht="15.75" thickBot="1" x14ac:dyDescent="0.25">
      <c r="A38" s="345"/>
      <c r="B38" s="401" t="str">
        <f t="shared" si="13"/>
        <v>TMS</v>
      </c>
      <c r="C38" s="23" t="s">
        <v>159</v>
      </c>
      <c r="D38" s="63" t="s">
        <v>211</v>
      </c>
      <c r="E38" s="108" t="str" cm="1">
        <f t="array" aca="1" ref="E38" ca="1">IFERROR(INDEX('[1]PCD List'!$AU$5:$BK$48,MARCH('DPW3'!$D38,'[1]PCD List'!$AR$5:$AR$48,0),MARCH('DPW3'!$B38,'[1]PCD List'!$AU$2:$BK$2,0)),"")</f>
        <v/>
      </c>
      <c r="F38" s="61" t="s">
        <v>1708</v>
      </c>
      <c r="G38" s="62" t="s">
        <v>1642</v>
      </c>
      <c r="H38" s="23" t="s">
        <v>68</v>
      </c>
      <c r="I38" s="246">
        <v>0</v>
      </c>
      <c r="J38" s="112"/>
      <c r="K38" s="829"/>
      <c r="M38" s="248">
        <v>0</v>
      </c>
      <c r="N38" s="248">
        <v>0</v>
      </c>
      <c r="O38" s="606">
        <v>0</v>
      </c>
      <c r="P38" s="606">
        <v>0</v>
      </c>
      <c r="Q38" s="606">
        <v>0</v>
      </c>
      <c r="R38" s="65">
        <v>0</v>
      </c>
      <c r="S38" s="65">
        <v>0</v>
      </c>
      <c r="T38" s="65">
        <v>0</v>
      </c>
      <c r="U38" s="65">
        <v>0</v>
      </c>
      <c r="V38" s="65">
        <v>0</v>
      </c>
      <c r="W38" s="65">
        <v>1</v>
      </c>
      <c r="X38" s="65">
        <v>1</v>
      </c>
      <c r="Y38" s="65">
        <v>1</v>
      </c>
      <c r="Z38" s="65">
        <v>1</v>
      </c>
      <c r="AA38" s="65">
        <v>0</v>
      </c>
      <c r="AB38" s="65">
        <v>0</v>
      </c>
      <c r="AC38" s="65">
        <v>0</v>
      </c>
      <c r="AD38" s="65">
        <v>0</v>
      </c>
      <c r="AE38" s="65">
        <v>0</v>
      </c>
      <c r="AF38" s="65">
        <v>0</v>
      </c>
      <c r="AG38" s="65">
        <v>0</v>
      </c>
      <c r="AH38" s="65">
        <v>0</v>
      </c>
      <c r="AI38" s="65">
        <v>0</v>
      </c>
      <c r="AJ38" s="65">
        <v>0</v>
      </c>
      <c r="AK38" s="65">
        <v>0</v>
      </c>
      <c r="AL38" s="65">
        <v>0</v>
      </c>
      <c r="AM38" s="65">
        <v>0</v>
      </c>
      <c r="AN38" s="65">
        <v>0</v>
      </c>
      <c r="AO38" s="65">
        <v>0</v>
      </c>
      <c r="AP38" s="65">
        <v>0</v>
      </c>
      <c r="AQ38" s="65">
        <v>0</v>
      </c>
      <c r="AR38" s="65">
        <v>0</v>
      </c>
      <c r="AS38" s="65">
        <v>0</v>
      </c>
      <c r="AT38" s="65">
        <v>0</v>
      </c>
      <c r="AU38" s="66">
        <v>0</v>
      </c>
      <c r="AV38" s="66">
        <v>0</v>
      </c>
      <c r="AW38" s="66">
        <v>0</v>
      </c>
      <c r="AX38" s="66">
        <v>0</v>
      </c>
      <c r="AY38" s="66">
        <v>0</v>
      </c>
      <c r="AZ38" s="66">
        <v>0</v>
      </c>
      <c r="BA38" s="249">
        <v>0</v>
      </c>
      <c r="BB38" s="112"/>
      <c r="BC38" s="637"/>
      <c r="BD38" s="606"/>
      <c r="BE38" s="65"/>
      <c r="BF38" s="65"/>
      <c r="BG38" s="65"/>
      <c r="BH38" s="65"/>
      <c r="BI38" s="65"/>
      <c r="BJ38" s="65"/>
      <c r="BK38" s="65"/>
      <c r="BL38" s="65"/>
      <c r="BM38" s="65"/>
      <c r="BN38" s="249"/>
      <c r="BO38" s="112"/>
      <c r="BP38" s="112"/>
      <c r="BQ38" s="112"/>
      <c r="BR38" s="112"/>
      <c r="BS38" s="112"/>
      <c r="BT38" s="112"/>
      <c r="BU38" s="610" t="s">
        <v>1709</v>
      </c>
      <c r="BX38" s="302"/>
      <c r="BY38" t="s">
        <v>1711</v>
      </c>
      <c r="BZ38" s="611" t="s">
        <v>1727</v>
      </c>
      <c r="CA38" s="611" t="s">
        <v>1727</v>
      </c>
      <c r="CB38" s="611" t="s">
        <v>1727</v>
      </c>
      <c r="CC38" s="611" t="s">
        <v>1727</v>
      </c>
      <c r="CD38" s="611" t="s">
        <v>1727</v>
      </c>
      <c r="CE38" s="611" t="s">
        <v>1727</v>
      </c>
      <c r="CF38" s="611" t="s">
        <v>1727</v>
      </c>
      <c r="CG38" s="611" t="s">
        <v>1727</v>
      </c>
      <c r="CH38" s="611" t="s">
        <v>1727</v>
      </c>
      <c r="CI38" s="611" t="s">
        <v>1727</v>
      </c>
      <c r="CJ38" s="611" t="s">
        <v>1727</v>
      </c>
      <c r="CK38" s="611" t="s">
        <v>1727</v>
      </c>
      <c r="CL38" s="611" t="s">
        <v>1727</v>
      </c>
      <c r="CM38" s="611" t="s">
        <v>1727</v>
      </c>
      <c r="CN38" s="611" t="s">
        <v>1727</v>
      </c>
      <c r="CO38" s="611" t="s">
        <v>1727</v>
      </c>
      <c r="CP38" s="611" t="s">
        <v>1727</v>
      </c>
      <c r="CQ38" s="611" t="s">
        <v>1727</v>
      </c>
      <c r="CR38" s="611" t="s">
        <v>1727</v>
      </c>
      <c r="CS38" s="611" t="s">
        <v>1727</v>
      </c>
      <c r="CT38" s="611" t="s">
        <v>1727</v>
      </c>
      <c r="CU38" s="611" t="s">
        <v>1727</v>
      </c>
      <c r="CV38" s="611" t="s">
        <v>1727</v>
      </c>
      <c r="CW38" s="611" t="s">
        <v>1727</v>
      </c>
      <c r="CX38" s="611" t="s">
        <v>1727</v>
      </c>
      <c r="CY38" s="611" t="s">
        <v>1727</v>
      </c>
      <c r="CZ38" s="611" t="s">
        <v>1727</v>
      </c>
      <c r="DA38" s="611" t="s">
        <v>1727</v>
      </c>
      <c r="DB38" s="611" t="s">
        <v>1727</v>
      </c>
      <c r="DC38" s="611" t="s">
        <v>1727</v>
      </c>
      <c r="DD38" s="611" t="s">
        <v>1727</v>
      </c>
      <c r="DE38" s="611" t="s">
        <v>1727</v>
      </c>
      <c r="DF38" s="611" t="s">
        <v>1727</v>
      </c>
      <c r="DG38" s="611" t="s">
        <v>1727</v>
      </c>
      <c r="DH38" s="611" t="s">
        <v>1727</v>
      </c>
      <c r="DI38" s="611" t="s">
        <v>1727</v>
      </c>
      <c r="DJ38" s="611" t="s">
        <v>1727</v>
      </c>
      <c r="DK38" s="611" t="s">
        <v>1727</v>
      </c>
      <c r="DL38" s="611" t="s">
        <v>1727</v>
      </c>
      <c r="DM38" s="611" t="s">
        <v>1727</v>
      </c>
      <c r="DN38" s="611" t="s">
        <v>1727</v>
      </c>
      <c r="DO38" s="231"/>
      <c r="DP38" s="619" t="str">
        <f t="shared" si="15"/>
        <v>PCD_DPW3_SPL5_DLY_S3</v>
      </c>
      <c r="DQ38" s="619" t="str">
        <f t="shared" si="15"/>
        <v>PCD_DPW3_SPL5_DIR_S3</v>
      </c>
      <c r="DR38" s="619" t="str">
        <f t="shared" si="15"/>
        <v>PCD_DPW3_SPL5_DSCR_S3</v>
      </c>
      <c r="DS38" s="619" t="str">
        <f t="shared" si="15"/>
        <v>PCD_DPW3_SPL5_DCS_S3</v>
      </c>
      <c r="DT38" s="619" t="str">
        <f t="shared" si="15"/>
        <v>PCD_DPW3_SPL5_DSPC_S3</v>
      </c>
      <c r="DU38" s="619" t="str">
        <f t="shared" si="15"/>
        <v>PCD_DPW3_SPL5_DPP_S3</v>
      </c>
      <c r="DV38" s="619" t="str">
        <f t="shared" si="15"/>
        <v>PCD_DPW3_SPL5_DTPI_S3</v>
      </c>
      <c r="DW38" s="619" t="str">
        <f t="shared" si="15"/>
        <v>PCD_DPW3_SPL5_DCI_S3</v>
      </c>
      <c r="DX38" s="619" t="str">
        <f t="shared" si="15"/>
        <v>PCD_DPW3_SPL5_DSI_S3</v>
      </c>
      <c r="DY38" s="619" t="str">
        <f t="shared" si="15"/>
        <v>PCD_DPW3_SPL5_DER_S3</v>
      </c>
      <c r="DZ38" s="619" t="str">
        <f t="shared" si="14"/>
        <v>PCD_DPW3_SPL5_RS_S3</v>
      </c>
      <c r="EA38" s="619" t="str">
        <f t="shared" si="14"/>
        <v>PCD_DPW3_SPL5_DPLE_S3</v>
      </c>
    </row>
    <row r="39" spans="1:131" ht="15.75" thickBot="1" x14ac:dyDescent="0.25">
      <c r="A39" s="345"/>
      <c r="B39" s="401" t="str">
        <f t="shared" si="13"/>
        <v>TMS</v>
      </c>
      <c r="C39" s="23" t="s">
        <v>159</v>
      </c>
      <c r="D39" s="63" t="s">
        <v>211</v>
      </c>
      <c r="E39" s="108" t="str" cm="1">
        <f t="array" aca="1" ref="E39" ca="1">IFERROR(INDEX('[1]PCD List'!$AU$5:$BK$48,MARCH('DPW3'!$D39,'[1]PCD List'!$AR$5:$AR$48,0),MARCH('DPW3'!$B39,'[1]PCD List'!$AU$2:$BK$2,0)),"")</f>
        <v/>
      </c>
      <c r="F39" s="61" t="s">
        <v>1708</v>
      </c>
      <c r="G39" s="62" t="s">
        <v>1645</v>
      </c>
      <c r="H39" s="23" t="s">
        <v>68</v>
      </c>
      <c r="I39" s="246">
        <v>0</v>
      </c>
      <c r="J39" s="112"/>
      <c r="K39" s="829"/>
      <c r="M39" s="248">
        <v>0</v>
      </c>
      <c r="N39" s="248">
        <v>0</v>
      </c>
      <c r="O39" s="606">
        <v>0</v>
      </c>
      <c r="P39" s="606">
        <v>0</v>
      </c>
      <c r="Q39" s="606">
        <v>0</v>
      </c>
      <c r="R39" s="65">
        <v>0</v>
      </c>
      <c r="S39" s="65">
        <v>0</v>
      </c>
      <c r="T39" s="65">
        <v>0</v>
      </c>
      <c r="U39" s="65">
        <v>0</v>
      </c>
      <c r="V39" s="65">
        <v>0</v>
      </c>
      <c r="W39" s="65">
        <v>0</v>
      </c>
      <c r="X39" s="65">
        <v>0</v>
      </c>
      <c r="Y39" s="65">
        <v>0</v>
      </c>
      <c r="Z39" s="65">
        <v>0</v>
      </c>
      <c r="AA39" s="65">
        <v>1</v>
      </c>
      <c r="AB39" s="65">
        <v>1</v>
      </c>
      <c r="AC39" s="65">
        <v>1</v>
      </c>
      <c r="AD39" s="65">
        <v>1</v>
      </c>
      <c r="AE39" s="65">
        <v>1</v>
      </c>
      <c r="AF39" s="65">
        <v>1</v>
      </c>
      <c r="AG39" s="65">
        <v>0</v>
      </c>
      <c r="AH39" s="65">
        <v>0</v>
      </c>
      <c r="AI39" s="65">
        <v>0</v>
      </c>
      <c r="AJ39" s="65">
        <v>0</v>
      </c>
      <c r="AK39" s="65">
        <v>0</v>
      </c>
      <c r="AL39" s="65">
        <v>0</v>
      </c>
      <c r="AM39" s="65">
        <v>0</v>
      </c>
      <c r="AN39" s="65">
        <v>0</v>
      </c>
      <c r="AO39" s="65">
        <v>0</v>
      </c>
      <c r="AP39" s="65">
        <v>0</v>
      </c>
      <c r="AQ39" s="65">
        <v>0</v>
      </c>
      <c r="AR39" s="65">
        <v>0</v>
      </c>
      <c r="AS39" s="65">
        <v>0</v>
      </c>
      <c r="AT39" s="65">
        <v>0</v>
      </c>
      <c r="AU39" s="66">
        <v>0</v>
      </c>
      <c r="AV39" s="66">
        <v>0</v>
      </c>
      <c r="AW39" s="66">
        <v>0</v>
      </c>
      <c r="AX39" s="66">
        <v>0</v>
      </c>
      <c r="AY39" s="66">
        <v>0</v>
      </c>
      <c r="AZ39" s="66">
        <v>0</v>
      </c>
      <c r="BA39" s="249">
        <v>0</v>
      </c>
      <c r="BB39" s="112"/>
      <c r="BC39" s="637"/>
      <c r="BD39" s="606"/>
      <c r="BE39" s="65"/>
      <c r="BF39" s="65"/>
      <c r="BG39" s="65"/>
      <c r="BH39" s="65"/>
      <c r="BI39" s="65"/>
      <c r="BJ39" s="65"/>
      <c r="BK39" s="65"/>
      <c r="BL39" s="65"/>
      <c r="BM39" s="65"/>
      <c r="BN39" s="249"/>
      <c r="BO39" s="112"/>
      <c r="BP39" s="112"/>
      <c r="BQ39" s="112"/>
      <c r="BR39" s="112"/>
      <c r="BS39" s="112"/>
      <c r="BT39" s="112"/>
      <c r="BU39" s="610" t="s">
        <v>1709</v>
      </c>
      <c r="BX39" s="302"/>
      <c r="BY39" t="s">
        <v>1711</v>
      </c>
      <c r="BZ39" s="611" t="s">
        <v>1728</v>
      </c>
      <c r="CA39" s="611" t="s">
        <v>1728</v>
      </c>
      <c r="CB39" s="611" t="s">
        <v>1728</v>
      </c>
      <c r="CC39" s="611" t="s">
        <v>1728</v>
      </c>
      <c r="CD39" s="611" t="s">
        <v>1728</v>
      </c>
      <c r="CE39" s="611" t="s">
        <v>1728</v>
      </c>
      <c r="CF39" s="611" t="s">
        <v>1728</v>
      </c>
      <c r="CG39" s="611" t="s">
        <v>1728</v>
      </c>
      <c r="CH39" s="611" t="s">
        <v>1728</v>
      </c>
      <c r="CI39" s="611" t="s">
        <v>1728</v>
      </c>
      <c r="CJ39" s="611" t="s">
        <v>1728</v>
      </c>
      <c r="CK39" s="611" t="s">
        <v>1728</v>
      </c>
      <c r="CL39" s="611" t="s">
        <v>1728</v>
      </c>
      <c r="CM39" s="611" t="s">
        <v>1728</v>
      </c>
      <c r="CN39" s="611" t="s">
        <v>1728</v>
      </c>
      <c r="CO39" s="611" t="s">
        <v>1728</v>
      </c>
      <c r="CP39" s="611" t="s">
        <v>1728</v>
      </c>
      <c r="CQ39" s="611" t="s">
        <v>1728</v>
      </c>
      <c r="CR39" s="611" t="s">
        <v>1728</v>
      </c>
      <c r="CS39" s="611" t="s">
        <v>1728</v>
      </c>
      <c r="CT39" s="611" t="s">
        <v>1728</v>
      </c>
      <c r="CU39" s="611" t="s">
        <v>1728</v>
      </c>
      <c r="CV39" s="611" t="s">
        <v>1728</v>
      </c>
      <c r="CW39" s="611" t="s">
        <v>1728</v>
      </c>
      <c r="CX39" s="611" t="s">
        <v>1728</v>
      </c>
      <c r="CY39" s="611" t="s">
        <v>1728</v>
      </c>
      <c r="CZ39" s="611" t="s">
        <v>1728</v>
      </c>
      <c r="DA39" s="611" t="s">
        <v>1728</v>
      </c>
      <c r="DB39" s="611" t="s">
        <v>1728</v>
      </c>
      <c r="DC39" s="611" t="s">
        <v>1728</v>
      </c>
      <c r="DD39" s="611" t="s">
        <v>1728</v>
      </c>
      <c r="DE39" s="611" t="s">
        <v>1728</v>
      </c>
      <c r="DF39" s="611" t="s">
        <v>1728</v>
      </c>
      <c r="DG39" s="611" t="s">
        <v>1728</v>
      </c>
      <c r="DH39" s="611" t="s">
        <v>1728</v>
      </c>
      <c r="DI39" s="611" t="s">
        <v>1728</v>
      </c>
      <c r="DJ39" s="611" t="s">
        <v>1728</v>
      </c>
      <c r="DK39" s="611" t="s">
        <v>1728</v>
      </c>
      <c r="DL39" s="611" t="s">
        <v>1728</v>
      </c>
      <c r="DM39" s="611" t="s">
        <v>1728</v>
      </c>
      <c r="DN39" s="611" t="s">
        <v>1728</v>
      </c>
      <c r="DO39" s="231"/>
      <c r="DP39" s="619" t="str">
        <f t="shared" si="15"/>
        <v>PCD_DPW3_SPL5_DLY_S4</v>
      </c>
      <c r="DQ39" s="619" t="str">
        <f t="shared" si="15"/>
        <v>PCD_DPW3_SPL5_DIR_S4</v>
      </c>
      <c r="DR39" s="619" t="str">
        <f t="shared" si="15"/>
        <v>PCD_DPW3_SPL5_DSCR_S4</v>
      </c>
      <c r="DS39" s="619" t="str">
        <f t="shared" si="15"/>
        <v>PCD_DPW3_SPL5_DCS_S4</v>
      </c>
      <c r="DT39" s="619" t="str">
        <f t="shared" si="15"/>
        <v>PCD_DPW3_SPL5_DSPC_S4</v>
      </c>
      <c r="DU39" s="619" t="str">
        <f t="shared" si="15"/>
        <v>PCD_DPW3_SPL5_DPP_S4</v>
      </c>
      <c r="DV39" s="619" t="str">
        <f t="shared" si="15"/>
        <v>PCD_DPW3_SPL5_DTPI_S4</v>
      </c>
      <c r="DW39" s="619" t="str">
        <f t="shared" si="15"/>
        <v>PCD_DPW3_SPL5_DCI_S4</v>
      </c>
      <c r="DX39" s="619" t="str">
        <f t="shared" si="15"/>
        <v>PCD_DPW3_SPL5_DSI_S4</v>
      </c>
      <c r="DY39" s="619" t="str">
        <f t="shared" si="15"/>
        <v>PCD_DPW3_SPL5_DER_S4</v>
      </c>
      <c r="DZ39" s="619" t="str">
        <f t="shared" si="14"/>
        <v>PCD_DPW3_SPL5_RS_S4</v>
      </c>
      <c r="EA39" s="619" t="str">
        <f t="shared" si="14"/>
        <v>PCD_DPW3_SPL5_DPLE_S4</v>
      </c>
    </row>
    <row r="40" spans="1:131" ht="15.75" thickBot="1" x14ac:dyDescent="0.25">
      <c r="A40" s="345"/>
      <c r="B40" s="401" t="str">
        <f t="shared" si="13"/>
        <v>TMS</v>
      </c>
      <c r="C40" s="23" t="s">
        <v>159</v>
      </c>
      <c r="D40" s="63" t="s">
        <v>211</v>
      </c>
      <c r="E40" s="108" t="str" cm="1">
        <f t="array" aca="1" ref="E40" ca="1">IFERROR(INDEX('[1]PCD List'!$AU$5:$BK$48,MARCH('DPW3'!$D40,'[1]PCD List'!$AR$5:$AR$48,0),MARCH('DPW3'!$B40,'[1]PCD List'!$AU$2:$BK$2,0)),"")</f>
        <v/>
      </c>
      <c r="F40" s="61" t="s">
        <v>1708</v>
      </c>
      <c r="G40" s="62" t="s">
        <v>1648</v>
      </c>
      <c r="H40" s="23" t="s">
        <v>68</v>
      </c>
      <c r="I40" s="246">
        <v>0</v>
      </c>
      <c r="J40" s="112"/>
      <c r="K40" s="829"/>
      <c r="M40" s="248">
        <v>0</v>
      </c>
      <c r="N40" s="248">
        <v>0</v>
      </c>
      <c r="O40" s="606">
        <v>0</v>
      </c>
      <c r="P40" s="606">
        <v>0</v>
      </c>
      <c r="Q40" s="606">
        <v>0</v>
      </c>
      <c r="R40" s="65">
        <v>0</v>
      </c>
      <c r="S40" s="65">
        <v>0</v>
      </c>
      <c r="T40" s="65">
        <v>0</v>
      </c>
      <c r="U40" s="65">
        <v>0</v>
      </c>
      <c r="V40" s="65">
        <v>0</v>
      </c>
      <c r="W40" s="65">
        <v>0</v>
      </c>
      <c r="X40" s="65">
        <v>0</v>
      </c>
      <c r="Y40" s="65">
        <v>0</v>
      </c>
      <c r="Z40" s="65">
        <v>0</v>
      </c>
      <c r="AA40" s="65">
        <v>0</v>
      </c>
      <c r="AB40" s="65">
        <v>0</v>
      </c>
      <c r="AC40" s="65">
        <v>0</v>
      </c>
      <c r="AD40" s="65">
        <v>0</v>
      </c>
      <c r="AE40" s="65">
        <v>0</v>
      </c>
      <c r="AF40" s="65">
        <v>0</v>
      </c>
      <c r="AG40" s="65">
        <v>0</v>
      </c>
      <c r="AH40" s="65">
        <v>0</v>
      </c>
      <c r="AI40" s="65">
        <v>0</v>
      </c>
      <c r="AJ40" s="65">
        <v>0</v>
      </c>
      <c r="AK40" s="65">
        <v>0</v>
      </c>
      <c r="AL40" s="65">
        <v>0</v>
      </c>
      <c r="AM40" s="65">
        <v>0</v>
      </c>
      <c r="AN40" s="65">
        <v>0</v>
      </c>
      <c r="AO40" s="65">
        <v>0</v>
      </c>
      <c r="AP40" s="65">
        <v>0</v>
      </c>
      <c r="AQ40" s="65">
        <v>0</v>
      </c>
      <c r="AR40" s="65">
        <v>0</v>
      </c>
      <c r="AS40" s="65">
        <v>0</v>
      </c>
      <c r="AT40" s="65">
        <v>0</v>
      </c>
      <c r="AU40" s="66">
        <v>0</v>
      </c>
      <c r="AV40" s="66">
        <v>0</v>
      </c>
      <c r="AW40" s="66">
        <v>0</v>
      </c>
      <c r="AX40" s="66">
        <v>0</v>
      </c>
      <c r="AY40" s="66">
        <v>0</v>
      </c>
      <c r="AZ40" s="66">
        <v>0</v>
      </c>
      <c r="BA40" s="249">
        <v>0</v>
      </c>
      <c r="BB40" s="112"/>
      <c r="BC40" s="637"/>
      <c r="BD40" s="606"/>
      <c r="BE40" s="65"/>
      <c r="BF40" s="65"/>
      <c r="BG40" s="65"/>
      <c r="BH40" s="65"/>
      <c r="BI40" s="65"/>
      <c r="BJ40" s="65"/>
      <c r="BK40" s="65"/>
      <c r="BL40" s="65"/>
      <c r="BM40" s="65"/>
      <c r="BN40" s="249"/>
      <c r="BO40" s="112"/>
      <c r="BP40" s="112"/>
      <c r="BQ40" s="112"/>
      <c r="BR40" s="112"/>
      <c r="BS40" s="112"/>
      <c r="BT40" s="112"/>
      <c r="BU40" s="610" t="s">
        <v>1709</v>
      </c>
      <c r="BX40" s="302"/>
      <c r="BY40" t="s">
        <v>1711</v>
      </c>
      <c r="BZ40" s="611" t="s">
        <v>1729</v>
      </c>
      <c r="CA40" s="611" t="s">
        <v>1729</v>
      </c>
      <c r="CB40" s="611" t="s">
        <v>1729</v>
      </c>
      <c r="CC40" s="611" t="s">
        <v>1729</v>
      </c>
      <c r="CD40" s="611" t="s">
        <v>1729</v>
      </c>
      <c r="CE40" s="611" t="s">
        <v>1729</v>
      </c>
      <c r="CF40" s="611" t="s">
        <v>1729</v>
      </c>
      <c r="CG40" s="611" t="s">
        <v>1729</v>
      </c>
      <c r="CH40" s="611" t="s">
        <v>1729</v>
      </c>
      <c r="CI40" s="611" t="s">
        <v>1729</v>
      </c>
      <c r="CJ40" s="611" t="s">
        <v>1729</v>
      </c>
      <c r="CK40" s="611" t="s">
        <v>1729</v>
      </c>
      <c r="CL40" s="611" t="s">
        <v>1729</v>
      </c>
      <c r="CM40" s="611" t="s">
        <v>1729</v>
      </c>
      <c r="CN40" s="611" t="s">
        <v>1729</v>
      </c>
      <c r="CO40" s="611" t="s">
        <v>1729</v>
      </c>
      <c r="CP40" s="611" t="s">
        <v>1729</v>
      </c>
      <c r="CQ40" s="611" t="s">
        <v>1729</v>
      </c>
      <c r="CR40" s="611" t="s">
        <v>1729</v>
      </c>
      <c r="CS40" s="611" t="s">
        <v>1729</v>
      </c>
      <c r="CT40" s="611" t="s">
        <v>1729</v>
      </c>
      <c r="CU40" s="611" t="s">
        <v>1729</v>
      </c>
      <c r="CV40" s="611" t="s">
        <v>1729</v>
      </c>
      <c r="CW40" s="611" t="s">
        <v>1729</v>
      </c>
      <c r="CX40" s="611" t="s">
        <v>1729</v>
      </c>
      <c r="CY40" s="611" t="s">
        <v>1729</v>
      </c>
      <c r="CZ40" s="611" t="s">
        <v>1729</v>
      </c>
      <c r="DA40" s="611" t="s">
        <v>1729</v>
      </c>
      <c r="DB40" s="611" t="s">
        <v>1729</v>
      </c>
      <c r="DC40" s="611" t="s">
        <v>1729</v>
      </c>
      <c r="DD40" s="611" t="s">
        <v>1729</v>
      </c>
      <c r="DE40" s="611" t="s">
        <v>1729</v>
      </c>
      <c r="DF40" s="611" t="s">
        <v>1729</v>
      </c>
      <c r="DG40" s="611" t="s">
        <v>1729</v>
      </c>
      <c r="DH40" s="611" t="s">
        <v>1729</v>
      </c>
      <c r="DI40" s="611" t="s">
        <v>1729</v>
      </c>
      <c r="DJ40" s="611" t="s">
        <v>1729</v>
      </c>
      <c r="DK40" s="611" t="s">
        <v>1729</v>
      </c>
      <c r="DL40" s="611" t="s">
        <v>1729</v>
      </c>
      <c r="DM40" s="611" t="s">
        <v>1729</v>
      </c>
      <c r="DN40" s="611" t="s">
        <v>1729</v>
      </c>
      <c r="DO40" s="231"/>
      <c r="DP40" s="619" t="str">
        <f t="shared" si="15"/>
        <v>PCD_DPW3_SPL5_DLY_S5</v>
      </c>
      <c r="DQ40" s="619" t="str">
        <f t="shared" si="15"/>
        <v>PCD_DPW3_SPL5_DIR_S5</v>
      </c>
      <c r="DR40" s="619" t="str">
        <f t="shared" si="15"/>
        <v>PCD_DPW3_SPL5_DSCR_S5</v>
      </c>
      <c r="DS40" s="619" t="str">
        <f t="shared" si="15"/>
        <v>PCD_DPW3_SPL5_DCS_S5</v>
      </c>
      <c r="DT40" s="619" t="str">
        <f t="shared" si="15"/>
        <v>PCD_DPW3_SPL5_DSPC_S5</v>
      </c>
      <c r="DU40" s="619" t="str">
        <f t="shared" si="15"/>
        <v>PCD_DPW3_SPL5_DPP_S5</v>
      </c>
      <c r="DV40" s="619" t="str">
        <f t="shared" si="15"/>
        <v>PCD_DPW3_SPL5_DTPI_S5</v>
      </c>
      <c r="DW40" s="619" t="str">
        <f t="shared" si="15"/>
        <v>PCD_DPW3_SPL5_DCI_S5</v>
      </c>
      <c r="DX40" s="619" t="str">
        <f t="shared" si="15"/>
        <v>PCD_DPW3_SPL5_DSI_S5</v>
      </c>
      <c r="DY40" s="619" t="str">
        <f t="shared" si="15"/>
        <v>PCD_DPW3_SPL5_DER_S5</v>
      </c>
      <c r="DZ40" s="619" t="str">
        <f t="shared" si="14"/>
        <v>PCD_DPW3_SPL5_RS_S5</v>
      </c>
      <c r="EA40" s="619" t="str">
        <f t="shared" si="14"/>
        <v>PCD_DPW3_SPL5_DPLE_S5</v>
      </c>
    </row>
    <row r="41" spans="1:131" ht="15.75" thickBot="1" x14ac:dyDescent="0.25">
      <c r="A41" s="345"/>
      <c r="B41" s="401" t="str">
        <f t="shared" si="13"/>
        <v>TMS</v>
      </c>
      <c r="C41" s="23" t="s">
        <v>159</v>
      </c>
      <c r="D41" s="63" t="s">
        <v>211</v>
      </c>
      <c r="E41" s="108" t="str" cm="1">
        <f t="array" aca="1" ref="E41" ca="1">IFERROR(INDEX('[1]PCD List'!$AU$5:$BK$48,MARCH('DPW3'!$D41,'[1]PCD List'!$AR$5:$AR$48,0),MARCH('DPW3'!$B41,'[1]PCD List'!$AU$2:$BK$2,0)),"")</f>
        <v/>
      </c>
      <c r="F41" s="61" t="s">
        <v>1708</v>
      </c>
      <c r="G41" s="62" t="s">
        <v>1651</v>
      </c>
      <c r="H41" s="23" t="s">
        <v>68</v>
      </c>
      <c r="I41" s="246">
        <v>0</v>
      </c>
      <c r="J41" s="112"/>
      <c r="K41" s="829"/>
      <c r="M41" s="248">
        <v>0</v>
      </c>
      <c r="N41" s="248">
        <v>0</v>
      </c>
      <c r="O41" s="606">
        <v>0</v>
      </c>
      <c r="P41" s="606">
        <v>0</v>
      </c>
      <c r="Q41" s="606">
        <v>1</v>
      </c>
      <c r="R41" s="65">
        <v>1</v>
      </c>
      <c r="S41" s="65">
        <v>1</v>
      </c>
      <c r="T41" s="65">
        <v>1</v>
      </c>
      <c r="U41" s="65">
        <v>1</v>
      </c>
      <c r="V41" s="65">
        <v>1</v>
      </c>
      <c r="W41" s="65">
        <v>1</v>
      </c>
      <c r="X41" s="65">
        <v>1</v>
      </c>
      <c r="Y41" s="65">
        <v>1</v>
      </c>
      <c r="Z41" s="65">
        <v>1</v>
      </c>
      <c r="AA41" s="65">
        <v>1</v>
      </c>
      <c r="AB41" s="65">
        <v>1</v>
      </c>
      <c r="AC41" s="65">
        <v>1</v>
      </c>
      <c r="AD41" s="65">
        <v>1</v>
      </c>
      <c r="AE41" s="65">
        <v>1</v>
      </c>
      <c r="AF41" s="65">
        <v>1</v>
      </c>
      <c r="AG41" s="65">
        <v>3</v>
      </c>
      <c r="AH41" s="65">
        <v>3</v>
      </c>
      <c r="AI41" s="65">
        <v>3</v>
      </c>
      <c r="AJ41" s="65">
        <v>3</v>
      </c>
      <c r="AK41" s="65">
        <v>3</v>
      </c>
      <c r="AL41" s="65">
        <v>3</v>
      </c>
      <c r="AM41" s="65">
        <v>3</v>
      </c>
      <c r="AN41" s="65">
        <v>3</v>
      </c>
      <c r="AO41" s="65">
        <v>3</v>
      </c>
      <c r="AP41" s="65">
        <v>3</v>
      </c>
      <c r="AQ41" s="65">
        <v>3</v>
      </c>
      <c r="AR41" s="65">
        <v>3</v>
      </c>
      <c r="AS41" s="65">
        <v>3</v>
      </c>
      <c r="AT41" s="65">
        <v>3</v>
      </c>
      <c r="AU41" s="66">
        <v>3</v>
      </c>
      <c r="AV41" s="66">
        <v>3</v>
      </c>
      <c r="AW41" s="66">
        <v>3</v>
      </c>
      <c r="AX41" s="66">
        <v>3</v>
      </c>
      <c r="AY41" s="66">
        <v>3</v>
      </c>
      <c r="AZ41" s="66">
        <v>3</v>
      </c>
      <c r="BA41" s="249">
        <v>3</v>
      </c>
      <c r="BB41" s="112"/>
      <c r="BC41" s="637"/>
      <c r="BD41" s="606"/>
      <c r="BE41" s="65"/>
      <c r="BF41" s="65"/>
      <c r="BG41" s="65"/>
      <c r="BH41" s="65"/>
      <c r="BI41" s="65"/>
      <c r="BJ41" s="65"/>
      <c r="BK41" s="65"/>
      <c r="BL41" s="65"/>
      <c r="BM41" s="65"/>
      <c r="BN41" s="249"/>
      <c r="BO41" s="112"/>
      <c r="BP41" s="112"/>
      <c r="BQ41" s="112"/>
      <c r="BR41" s="112"/>
      <c r="BS41" s="112"/>
      <c r="BT41" s="112"/>
      <c r="BU41" s="610" t="s">
        <v>1709</v>
      </c>
      <c r="BX41" s="302"/>
      <c r="BY41" t="s">
        <v>1711</v>
      </c>
      <c r="BZ41" s="611" t="s">
        <v>1730</v>
      </c>
      <c r="CA41" s="611" t="s">
        <v>1730</v>
      </c>
      <c r="CB41" s="611" t="s">
        <v>1730</v>
      </c>
      <c r="CC41" s="611" t="s">
        <v>1730</v>
      </c>
      <c r="CD41" s="611" t="s">
        <v>1730</v>
      </c>
      <c r="CE41" s="611" t="s">
        <v>1730</v>
      </c>
      <c r="CF41" s="611" t="s">
        <v>1730</v>
      </c>
      <c r="CG41" s="611" t="s">
        <v>1730</v>
      </c>
      <c r="CH41" s="611" t="s">
        <v>1730</v>
      </c>
      <c r="CI41" s="611" t="s">
        <v>1730</v>
      </c>
      <c r="CJ41" s="611" t="s">
        <v>1730</v>
      </c>
      <c r="CK41" s="611" t="s">
        <v>1730</v>
      </c>
      <c r="CL41" s="611" t="s">
        <v>1730</v>
      </c>
      <c r="CM41" s="611" t="s">
        <v>1730</v>
      </c>
      <c r="CN41" s="611" t="s">
        <v>1730</v>
      </c>
      <c r="CO41" s="611" t="s">
        <v>1730</v>
      </c>
      <c r="CP41" s="611" t="s">
        <v>1730</v>
      </c>
      <c r="CQ41" s="611" t="s">
        <v>1730</v>
      </c>
      <c r="CR41" s="611" t="s">
        <v>1730</v>
      </c>
      <c r="CS41" s="611" t="s">
        <v>1730</v>
      </c>
      <c r="CT41" s="611" t="s">
        <v>1730</v>
      </c>
      <c r="CU41" s="611" t="s">
        <v>1730</v>
      </c>
      <c r="CV41" s="611" t="s">
        <v>1730</v>
      </c>
      <c r="CW41" s="611" t="s">
        <v>1730</v>
      </c>
      <c r="CX41" s="611" t="s">
        <v>1730</v>
      </c>
      <c r="CY41" s="611" t="s">
        <v>1730</v>
      </c>
      <c r="CZ41" s="611" t="s">
        <v>1730</v>
      </c>
      <c r="DA41" s="611" t="s">
        <v>1730</v>
      </c>
      <c r="DB41" s="611" t="s">
        <v>1730</v>
      </c>
      <c r="DC41" s="611" t="s">
        <v>1730</v>
      </c>
      <c r="DD41" s="611" t="s">
        <v>1730</v>
      </c>
      <c r="DE41" s="611" t="s">
        <v>1730</v>
      </c>
      <c r="DF41" s="611" t="s">
        <v>1730</v>
      </c>
      <c r="DG41" s="611" t="s">
        <v>1730</v>
      </c>
      <c r="DH41" s="611" t="s">
        <v>1730</v>
      </c>
      <c r="DI41" s="611" t="s">
        <v>1730</v>
      </c>
      <c r="DJ41" s="611" t="s">
        <v>1730</v>
      </c>
      <c r="DK41" s="611" t="s">
        <v>1730</v>
      </c>
      <c r="DL41" s="611" t="s">
        <v>1730</v>
      </c>
      <c r="DM41" s="611" t="s">
        <v>1730</v>
      </c>
      <c r="DN41" s="611" t="s">
        <v>1730</v>
      </c>
      <c r="DO41" s="231"/>
      <c r="DP41" s="619" t="str">
        <f t="shared" si="15"/>
        <v>PCD_DPW3_SPL5_DLY_S6</v>
      </c>
      <c r="DQ41" s="619" t="str">
        <f t="shared" si="15"/>
        <v>PCD_DPW3_SPL5_DIR_S6</v>
      </c>
      <c r="DR41" s="619" t="str">
        <f t="shared" si="15"/>
        <v>PCD_DPW3_SPL5_DSCR_S6</v>
      </c>
      <c r="DS41" s="619" t="str">
        <f t="shared" si="15"/>
        <v>PCD_DPW3_SPL5_DCS_S6</v>
      </c>
      <c r="DT41" s="619" t="str">
        <f t="shared" si="15"/>
        <v>PCD_DPW3_SPL5_DSPC_S6</v>
      </c>
      <c r="DU41" s="619" t="str">
        <f t="shared" si="15"/>
        <v>PCD_DPW3_SPL5_DPP_S6</v>
      </c>
      <c r="DV41" s="619" t="str">
        <f t="shared" si="15"/>
        <v>PCD_DPW3_SPL5_DTPI_S6</v>
      </c>
      <c r="DW41" s="619" t="str">
        <f t="shared" si="15"/>
        <v>PCD_DPW3_SPL5_DCI_S6</v>
      </c>
      <c r="DX41" s="619" t="str">
        <f t="shared" si="15"/>
        <v>PCD_DPW3_SPL5_DSI_S6</v>
      </c>
      <c r="DY41" s="619" t="str">
        <f t="shared" si="15"/>
        <v>PCD_DPW3_SPL5_DER_S6</v>
      </c>
      <c r="DZ41" s="619" t="str">
        <f t="shared" si="14"/>
        <v>PCD_DPW3_SPL5_RS_S6</v>
      </c>
      <c r="EA41" s="619" t="str">
        <f t="shared" si="14"/>
        <v>PCD_DPW3_SPL5_DPLE_S6</v>
      </c>
    </row>
    <row r="42" spans="1:131" ht="15.75" thickBot="1" x14ac:dyDescent="0.25">
      <c r="A42" s="345"/>
      <c r="B42" s="401" t="str">
        <f t="shared" si="13"/>
        <v>TMS</v>
      </c>
      <c r="C42" s="23" t="s">
        <v>159</v>
      </c>
      <c r="D42" s="63" t="s">
        <v>211</v>
      </c>
      <c r="E42" s="108" t="str" cm="1">
        <f t="array" aca="1" ref="E42" ca="1">IFERROR(INDEX('[1]PCD List'!$AU$5:$BK$48,MARCH('DPW3'!$D42,'[1]PCD List'!$AR$5:$AR$48,0),MARCH('DPW3'!$B42,'[1]PCD List'!$AU$2:$BK$2,0)),"")</f>
        <v/>
      </c>
      <c r="F42" s="61" t="s">
        <v>1708</v>
      </c>
      <c r="G42" s="62" t="s">
        <v>1654</v>
      </c>
      <c r="H42" s="23" t="s">
        <v>68</v>
      </c>
      <c r="I42" s="246">
        <v>0</v>
      </c>
      <c r="J42" s="112"/>
      <c r="K42" s="829"/>
      <c r="M42" s="248"/>
      <c r="N42" s="248"/>
      <c r="O42" s="606"/>
      <c r="P42" s="606"/>
      <c r="Q42" s="606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6"/>
      <c r="AV42" s="66"/>
      <c r="AW42" s="66"/>
      <c r="AX42" s="66"/>
      <c r="AY42" s="66"/>
      <c r="AZ42" s="66"/>
      <c r="BA42" s="442"/>
      <c r="BB42" s="112"/>
      <c r="BC42" s="637"/>
      <c r="BD42" s="606"/>
      <c r="BE42" s="65"/>
      <c r="BF42" s="65"/>
      <c r="BG42" s="65"/>
      <c r="BH42" s="65"/>
      <c r="BI42" s="65"/>
      <c r="BJ42" s="65"/>
      <c r="BK42" s="65"/>
      <c r="BL42" s="65"/>
      <c r="BM42" s="65"/>
      <c r="BN42" s="249"/>
      <c r="BO42" s="112"/>
      <c r="BP42" s="112"/>
      <c r="BQ42" s="112"/>
      <c r="BR42" s="112"/>
      <c r="BS42" s="112"/>
      <c r="BT42" s="112"/>
      <c r="BU42" s="610" t="s">
        <v>1709</v>
      </c>
      <c r="BX42" s="302"/>
      <c r="BY42" t="s">
        <v>1711</v>
      </c>
      <c r="BZ42" s="620" t="s">
        <v>1731</v>
      </c>
      <c r="CA42" s="620" t="s">
        <v>1731</v>
      </c>
      <c r="CB42" s="620" t="s">
        <v>1731</v>
      </c>
      <c r="CC42" s="620" t="s">
        <v>1731</v>
      </c>
      <c r="CD42" s="620" t="s">
        <v>1731</v>
      </c>
      <c r="CE42" s="620" t="s">
        <v>1731</v>
      </c>
      <c r="CF42" s="620" t="s">
        <v>1731</v>
      </c>
      <c r="CG42" s="620" t="s">
        <v>1731</v>
      </c>
      <c r="CH42" s="620" t="s">
        <v>1731</v>
      </c>
      <c r="CI42" s="620" t="s">
        <v>1731</v>
      </c>
      <c r="CJ42" s="620" t="s">
        <v>1731</v>
      </c>
      <c r="CK42" s="620" t="s">
        <v>1731</v>
      </c>
      <c r="CL42" s="620" t="s">
        <v>1731</v>
      </c>
      <c r="CM42" s="620" t="s">
        <v>1731</v>
      </c>
      <c r="CN42" s="620" t="s">
        <v>1731</v>
      </c>
      <c r="CO42" s="620" t="s">
        <v>1731</v>
      </c>
      <c r="CP42" s="620" t="s">
        <v>1731</v>
      </c>
      <c r="CQ42" s="620" t="s">
        <v>1731</v>
      </c>
      <c r="CR42" s="620" t="s">
        <v>1731</v>
      </c>
      <c r="CS42" s="620" t="s">
        <v>1731</v>
      </c>
      <c r="CT42" s="620" t="s">
        <v>1731</v>
      </c>
      <c r="CU42" s="620" t="s">
        <v>1731</v>
      </c>
      <c r="CV42" s="620" t="s">
        <v>1731</v>
      </c>
      <c r="CW42" s="620" t="s">
        <v>1731</v>
      </c>
      <c r="CX42" s="620" t="s">
        <v>1731</v>
      </c>
      <c r="CY42" s="620" t="s">
        <v>1731</v>
      </c>
      <c r="CZ42" s="620" t="s">
        <v>1731</v>
      </c>
      <c r="DA42" s="620" t="s">
        <v>1731</v>
      </c>
      <c r="DB42" s="620" t="s">
        <v>1731</v>
      </c>
      <c r="DC42" s="620" t="s">
        <v>1731</v>
      </c>
      <c r="DD42" s="620" t="s">
        <v>1731</v>
      </c>
      <c r="DE42" s="620" t="s">
        <v>1731</v>
      </c>
      <c r="DF42" s="620" t="s">
        <v>1731</v>
      </c>
      <c r="DG42" s="620" t="s">
        <v>1731</v>
      </c>
      <c r="DH42" s="620" t="s">
        <v>1731</v>
      </c>
      <c r="DI42" s="620" t="s">
        <v>1731</v>
      </c>
      <c r="DJ42" s="620" t="s">
        <v>1731</v>
      </c>
      <c r="DK42" s="620" t="s">
        <v>1731</v>
      </c>
      <c r="DL42" s="620" t="s">
        <v>1731</v>
      </c>
      <c r="DM42" s="620" t="s">
        <v>1731</v>
      </c>
      <c r="DN42" s="620" t="s">
        <v>1731</v>
      </c>
      <c r="DO42" s="231"/>
      <c r="DP42" s="619" t="str">
        <f t="shared" si="15"/>
        <v>PCD_DPW3_SPL5_DLY_S7</v>
      </c>
      <c r="DQ42" s="619" t="str">
        <f t="shared" si="15"/>
        <v>PCD_DPW3_SPL5_DIR_S7</v>
      </c>
      <c r="DR42" s="619" t="str">
        <f t="shared" si="15"/>
        <v>PCD_DPW3_SPL5_DSCR_S7</v>
      </c>
      <c r="DS42" s="619" t="str">
        <f t="shared" si="15"/>
        <v>PCD_DPW3_SPL5_DCS_S7</v>
      </c>
      <c r="DT42" s="619" t="str">
        <f t="shared" si="15"/>
        <v>PCD_DPW3_SPL5_DSPC_S7</v>
      </c>
      <c r="DU42" s="619" t="str">
        <f t="shared" si="15"/>
        <v>PCD_DPW3_SPL5_DPP_S7</v>
      </c>
      <c r="DV42" s="619" t="str">
        <f t="shared" si="15"/>
        <v>PCD_DPW3_SPL5_DTPI_S7</v>
      </c>
      <c r="DW42" s="619" t="str">
        <f t="shared" si="15"/>
        <v>PCD_DPW3_SPL5_DCI_S7</v>
      </c>
      <c r="DX42" s="619" t="str">
        <f t="shared" si="15"/>
        <v>PCD_DPW3_SPL5_DSI_S7</v>
      </c>
      <c r="DY42" s="619" t="str">
        <f t="shared" si="15"/>
        <v>PCD_DPW3_SPL5_DER_S7</v>
      </c>
      <c r="DZ42" s="619" t="str">
        <f t="shared" si="14"/>
        <v>PCD_DPW3_SPL5_RS_S7</v>
      </c>
      <c r="EA42" s="619" t="str">
        <f t="shared" si="14"/>
        <v>PCD_DPW3_SPL5_DPLE_S7</v>
      </c>
    </row>
    <row r="43" spans="1:131" ht="15.75" thickBot="1" x14ac:dyDescent="0.25">
      <c r="A43" s="345"/>
      <c r="B43" s="572" t="str">
        <f t="shared" si="13"/>
        <v>TMS</v>
      </c>
      <c r="C43" s="638" t="s">
        <v>159</v>
      </c>
      <c r="D43" s="639" t="s">
        <v>211</v>
      </c>
      <c r="E43" s="640" t="str" cm="1">
        <f t="array" aca="1" ref="E43" ca="1">IFERROR(INDEX('[1]PCD List'!$AU$5:$BK$48,MARCH('DPW3'!$D43,'[1]PCD List'!$AR$5:$AR$48,0),MARCH('DPW3'!$B43,'[1]PCD List'!$AU$2:$BK$2,0)),"")</f>
        <v/>
      </c>
      <c r="F43" s="641" t="s">
        <v>1708</v>
      </c>
      <c r="G43" s="277" t="s">
        <v>1657</v>
      </c>
      <c r="H43" s="638" t="s">
        <v>68</v>
      </c>
      <c r="I43" s="642">
        <v>0</v>
      </c>
      <c r="J43" s="112"/>
      <c r="K43" s="829"/>
      <c r="M43" s="280">
        <f>SUM( M35:M41)</f>
        <v>3</v>
      </c>
      <c r="N43" s="310">
        <f t="shared" ref="N43:BA43" si="16">SUM( N35:N41)</f>
        <v>3</v>
      </c>
      <c r="O43" s="281">
        <f t="shared" si="16"/>
        <v>3</v>
      </c>
      <c r="P43" s="281">
        <f t="shared" si="16"/>
        <v>3</v>
      </c>
      <c r="Q43" s="281">
        <f t="shared" si="16"/>
        <v>3</v>
      </c>
      <c r="R43" s="281">
        <f t="shared" si="16"/>
        <v>3</v>
      </c>
      <c r="S43" s="281">
        <f t="shared" si="16"/>
        <v>3</v>
      </c>
      <c r="T43" s="281">
        <f t="shared" si="16"/>
        <v>3</v>
      </c>
      <c r="U43" s="281">
        <f t="shared" si="16"/>
        <v>3</v>
      </c>
      <c r="V43" s="281">
        <f t="shared" si="16"/>
        <v>3</v>
      </c>
      <c r="W43" s="281">
        <f t="shared" si="16"/>
        <v>3</v>
      </c>
      <c r="X43" s="281">
        <f t="shared" si="16"/>
        <v>3</v>
      </c>
      <c r="Y43" s="281">
        <f t="shared" si="16"/>
        <v>3</v>
      </c>
      <c r="Z43" s="281">
        <f t="shared" si="16"/>
        <v>3</v>
      </c>
      <c r="AA43" s="281">
        <f t="shared" si="16"/>
        <v>3</v>
      </c>
      <c r="AB43" s="281">
        <f t="shared" si="16"/>
        <v>3</v>
      </c>
      <c r="AC43" s="281">
        <f t="shared" si="16"/>
        <v>3</v>
      </c>
      <c r="AD43" s="281">
        <f t="shared" si="16"/>
        <v>3</v>
      </c>
      <c r="AE43" s="281">
        <f t="shared" si="16"/>
        <v>3</v>
      </c>
      <c r="AF43" s="281">
        <f t="shared" si="16"/>
        <v>3</v>
      </c>
      <c r="AG43" s="281">
        <f t="shared" si="16"/>
        <v>3</v>
      </c>
      <c r="AH43" s="281">
        <f t="shared" si="16"/>
        <v>3</v>
      </c>
      <c r="AI43" s="281">
        <f t="shared" si="16"/>
        <v>3</v>
      </c>
      <c r="AJ43" s="281">
        <f t="shared" si="16"/>
        <v>3</v>
      </c>
      <c r="AK43" s="281">
        <f t="shared" si="16"/>
        <v>3</v>
      </c>
      <c r="AL43" s="281">
        <f t="shared" si="16"/>
        <v>3</v>
      </c>
      <c r="AM43" s="281">
        <f t="shared" si="16"/>
        <v>3</v>
      </c>
      <c r="AN43" s="281">
        <f t="shared" si="16"/>
        <v>3</v>
      </c>
      <c r="AO43" s="281">
        <f t="shared" si="16"/>
        <v>3</v>
      </c>
      <c r="AP43" s="281">
        <f t="shared" si="16"/>
        <v>3</v>
      </c>
      <c r="AQ43" s="281">
        <f t="shared" si="16"/>
        <v>3</v>
      </c>
      <c r="AR43" s="281">
        <f t="shared" si="16"/>
        <v>3</v>
      </c>
      <c r="AS43" s="281">
        <f t="shared" si="16"/>
        <v>3</v>
      </c>
      <c r="AT43" s="281">
        <f t="shared" si="16"/>
        <v>3</v>
      </c>
      <c r="AU43" s="281">
        <f t="shared" si="16"/>
        <v>3</v>
      </c>
      <c r="AV43" s="281">
        <f t="shared" si="16"/>
        <v>3</v>
      </c>
      <c r="AW43" s="281">
        <f t="shared" si="16"/>
        <v>3</v>
      </c>
      <c r="AX43" s="281">
        <f t="shared" si="16"/>
        <v>3</v>
      </c>
      <c r="AY43" s="281">
        <f t="shared" si="16"/>
        <v>3</v>
      </c>
      <c r="AZ43" s="281">
        <f t="shared" si="16"/>
        <v>3</v>
      </c>
      <c r="BA43" s="625">
        <f t="shared" si="16"/>
        <v>3</v>
      </c>
      <c r="BB43" s="112"/>
      <c r="BC43" s="282"/>
      <c r="BD43" s="283"/>
      <c r="BE43" s="283"/>
      <c r="BF43" s="283"/>
      <c r="BG43" s="283"/>
      <c r="BH43" s="283"/>
      <c r="BI43" s="283"/>
      <c r="BJ43" s="283"/>
      <c r="BK43" s="283"/>
      <c r="BL43" s="283"/>
      <c r="BM43" s="283"/>
      <c r="BN43" s="284"/>
      <c r="BO43" s="112"/>
      <c r="BP43" s="112"/>
      <c r="BQ43" s="112"/>
      <c r="BR43" s="112"/>
      <c r="BS43" s="112"/>
      <c r="BT43" s="112"/>
      <c r="BU43" s="610" t="s">
        <v>1709</v>
      </c>
      <c r="BX43" s="302"/>
      <c r="BY43" t="s">
        <v>1711</v>
      </c>
      <c r="BZ43" s="626" t="s">
        <v>1732</v>
      </c>
      <c r="CA43" s="627" t="s">
        <v>1732</v>
      </c>
      <c r="CB43" s="628" t="s">
        <v>1732</v>
      </c>
      <c r="CC43" s="628" t="s">
        <v>1732</v>
      </c>
      <c r="CD43" s="628" t="s">
        <v>1732</v>
      </c>
      <c r="CE43" s="628" t="s">
        <v>1732</v>
      </c>
      <c r="CF43" s="628" t="s">
        <v>1732</v>
      </c>
      <c r="CG43" s="628" t="s">
        <v>1732</v>
      </c>
      <c r="CH43" s="628" t="s">
        <v>1732</v>
      </c>
      <c r="CI43" s="628" t="s">
        <v>1732</v>
      </c>
      <c r="CJ43" s="628" t="s">
        <v>1732</v>
      </c>
      <c r="CK43" s="628" t="s">
        <v>1732</v>
      </c>
      <c r="CL43" s="628" t="s">
        <v>1732</v>
      </c>
      <c r="CM43" s="628" t="s">
        <v>1732</v>
      </c>
      <c r="CN43" s="628" t="s">
        <v>1732</v>
      </c>
      <c r="CO43" s="628" t="s">
        <v>1732</v>
      </c>
      <c r="CP43" s="628" t="s">
        <v>1732</v>
      </c>
      <c r="CQ43" s="628" t="s">
        <v>1732</v>
      </c>
      <c r="CR43" s="628" t="s">
        <v>1732</v>
      </c>
      <c r="CS43" s="628" t="s">
        <v>1732</v>
      </c>
      <c r="CT43" s="628" t="s">
        <v>1732</v>
      </c>
      <c r="CU43" s="628" t="s">
        <v>1732</v>
      </c>
      <c r="CV43" s="628" t="s">
        <v>1732</v>
      </c>
      <c r="CW43" s="628" t="s">
        <v>1732</v>
      </c>
      <c r="CX43" s="628" t="s">
        <v>1732</v>
      </c>
      <c r="CY43" s="628" t="s">
        <v>1732</v>
      </c>
      <c r="CZ43" s="628" t="s">
        <v>1732</v>
      </c>
      <c r="DA43" s="628" t="s">
        <v>1732</v>
      </c>
      <c r="DB43" s="628" t="s">
        <v>1732</v>
      </c>
      <c r="DC43" s="628" t="s">
        <v>1732</v>
      </c>
      <c r="DD43" s="628" t="s">
        <v>1732</v>
      </c>
      <c r="DE43" s="628" t="s">
        <v>1732</v>
      </c>
      <c r="DF43" s="628" t="s">
        <v>1732</v>
      </c>
      <c r="DG43" s="628" t="s">
        <v>1732</v>
      </c>
      <c r="DH43" s="628" t="s">
        <v>1732</v>
      </c>
      <c r="DI43" s="628" t="s">
        <v>1732</v>
      </c>
      <c r="DJ43" s="628" t="s">
        <v>1732</v>
      </c>
      <c r="DK43" s="628" t="s">
        <v>1732</v>
      </c>
      <c r="DL43" s="628" t="s">
        <v>1732</v>
      </c>
      <c r="DM43" s="628" t="s">
        <v>1732</v>
      </c>
      <c r="DN43" s="629" t="s">
        <v>1732</v>
      </c>
      <c r="DO43" s="231"/>
      <c r="DP43" s="619" t="str">
        <f t="shared" si="15"/>
        <v>PCD_DPW3_SPL5_DLY_ST</v>
      </c>
      <c r="DQ43" s="619" t="str">
        <f t="shared" si="15"/>
        <v>PCD_DPW3_SPL5_DIR_ST</v>
      </c>
      <c r="DR43" s="619" t="str">
        <f t="shared" si="15"/>
        <v>PCD_DPW3_SPL5_DSCR_ST</v>
      </c>
      <c r="DS43" s="619" t="str">
        <f t="shared" si="15"/>
        <v>PCD_DPW3_SPL5_DCS_ST</v>
      </c>
      <c r="DT43" s="619" t="str">
        <f t="shared" si="15"/>
        <v>PCD_DPW3_SPL5_DSPC_ST</v>
      </c>
      <c r="DU43" s="619" t="str">
        <f t="shared" si="15"/>
        <v>PCD_DPW3_SPL5_DPP_ST</v>
      </c>
      <c r="DV43" s="619" t="str">
        <f t="shared" si="15"/>
        <v>PCD_DPW3_SPL5_DTPI_ST</v>
      </c>
      <c r="DW43" s="619" t="str">
        <f t="shared" si="15"/>
        <v>PCD_DPW3_SPL5_DCI_ST</v>
      </c>
      <c r="DX43" s="619" t="str">
        <f t="shared" si="15"/>
        <v>PCD_DPW3_SPL5_DSI_ST</v>
      </c>
      <c r="DY43" s="619" t="str">
        <f t="shared" si="15"/>
        <v>PCD_DPW3_SPL5_DER_ST</v>
      </c>
      <c r="DZ43" s="619" t="str">
        <f t="shared" si="14"/>
        <v>PCD_DPW3_SPL5_RS_ST</v>
      </c>
      <c r="EA43" s="619" t="str">
        <f t="shared" si="14"/>
        <v>PCD_DPW3_SPL5_DPLE_ST</v>
      </c>
    </row>
    <row r="44" spans="1:131" ht="15.75" thickBot="1" x14ac:dyDescent="0.25">
      <c r="A44" s="345"/>
      <c r="B44" s="371" t="str">
        <f xml:space="preserve"> B43</f>
        <v>TMS</v>
      </c>
      <c r="C44" s="87" t="s">
        <v>159</v>
      </c>
      <c r="D44" s="487" t="s">
        <v>249</v>
      </c>
      <c r="E44" s="488" t="str" cm="1">
        <f t="array" aca="1" ref="E44" ca="1">IFERROR(INDEX('[1]PCD List'!$AU$5:$BK$48,MARCH('DPW3'!$D44,'[1]PCD List'!$AR$5:$AR$48,0),MARCH('DPW3'!$B44,'[1]PCD List'!$AU$2:$BK$2,0)),"")</f>
        <v/>
      </c>
      <c r="F44" s="139" t="s">
        <v>1733</v>
      </c>
      <c r="G44" s="62" t="s">
        <v>1619</v>
      </c>
      <c r="H44" s="23" t="s">
        <v>68</v>
      </c>
      <c r="I44" s="246">
        <v>0</v>
      </c>
      <c r="K44" s="829">
        <v>0</v>
      </c>
      <c r="M44" s="248"/>
      <c r="N44" s="248"/>
      <c r="O44" s="606"/>
      <c r="P44" s="606"/>
      <c r="Q44" s="606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6"/>
      <c r="AV44" s="66"/>
      <c r="AW44" s="66"/>
      <c r="AX44" s="66"/>
      <c r="AY44" s="66"/>
      <c r="AZ44" s="66"/>
      <c r="BA44" s="249"/>
      <c r="BC44" s="637"/>
      <c r="BD44" s="606"/>
      <c r="BE44" s="65"/>
      <c r="BF44" s="65"/>
      <c r="BG44" s="65"/>
      <c r="BH44" s="65"/>
      <c r="BI44" s="65"/>
      <c r="BJ44" s="65"/>
      <c r="BK44" s="65"/>
      <c r="BL44" s="65"/>
      <c r="BM44" s="65"/>
      <c r="BN44" s="249"/>
      <c r="BU44" s="610" t="s">
        <v>1734</v>
      </c>
      <c r="BX44" s="302" t="s">
        <v>1735</v>
      </c>
      <c r="BY44" t="s">
        <v>1736</v>
      </c>
      <c r="BZ44" s="611" t="s">
        <v>1737</v>
      </c>
      <c r="CA44" s="611" t="s">
        <v>1737</v>
      </c>
      <c r="CB44" s="612" t="s">
        <v>1737</v>
      </c>
      <c r="CC44" s="612" t="s">
        <v>1737</v>
      </c>
      <c r="CD44" s="612" t="s">
        <v>1737</v>
      </c>
      <c r="CE44" s="613" t="s">
        <v>1737</v>
      </c>
      <c r="CF44" s="613" t="s">
        <v>1737</v>
      </c>
      <c r="CG44" s="613" t="s">
        <v>1737</v>
      </c>
      <c r="CH44" s="613" t="s">
        <v>1737</v>
      </c>
      <c r="CI44" s="613" t="s">
        <v>1737</v>
      </c>
      <c r="CJ44" s="613" t="s">
        <v>1737</v>
      </c>
      <c r="CK44" s="613" t="s">
        <v>1737</v>
      </c>
      <c r="CL44" s="613" t="s">
        <v>1737</v>
      </c>
      <c r="CM44" s="613" t="s">
        <v>1737</v>
      </c>
      <c r="CN44" s="613" t="s">
        <v>1737</v>
      </c>
      <c r="CO44" s="613" t="s">
        <v>1737</v>
      </c>
      <c r="CP44" s="613" t="s">
        <v>1737</v>
      </c>
      <c r="CQ44" s="613" t="s">
        <v>1737</v>
      </c>
      <c r="CR44" s="613" t="s">
        <v>1737</v>
      </c>
      <c r="CS44" s="613" t="s">
        <v>1737</v>
      </c>
      <c r="CT44" s="613" t="s">
        <v>1737</v>
      </c>
      <c r="CU44" s="613" t="s">
        <v>1737</v>
      </c>
      <c r="CV44" s="613" t="s">
        <v>1737</v>
      </c>
      <c r="CW44" s="613" t="s">
        <v>1737</v>
      </c>
      <c r="CX44" s="613" t="s">
        <v>1737</v>
      </c>
      <c r="CY44" s="613" t="s">
        <v>1737</v>
      </c>
      <c r="CZ44" s="613" t="s">
        <v>1737</v>
      </c>
      <c r="DA44" s="613" t="s">
        <v>1737</v>
      </c>
      <c r="DB44" s="613" t="s">
        <v>1737</v>
      </c>
      <c r="DC44" s="613" t="s">
        <v>1737</v>
      </c>
      <c r="DD44" s="613" t="s">
        <v>1737</v>
      </c>
      <c r="DE44" s="613" t="s">
        <v>1737</v>
      </c>
      <c r="DF44" s="613" t="s">
        <v>1737</v>
      </c>
      <c r="DG44" s="613" t="s">
        <v>1737</v>
      </c>
      <c r="DH44" s="614" t="s">
        <v>1737</v>
      </c>
      <c r="DI44" s="614" t="s">
        <v>1737</v>
      </c>
      <c r="DJ44" s="614" t="s">
        <v>1737</v>
      </c>
      <c r="DK44" s="614" t="s">
        <v>1737</v>
      </c>
      <c r="DL44" s="614" t="s">
        <v>1737</v>
      </c>
      <c r="DM44" s="614" t="s">
        <v>1737</v>
      </c>
      <c r="DN44" s="615" t="s">
        <v>1737</v>
      </c>
      <c r="DP44" s="302" t="s">
        <v>1738</v>
      </c>
      <c r="DQ44" s="254" t="s">
        <v>1739</v>
      </c>
      <c r="DR44" s="73" t="s">
        <v>1740</v>
      </c>
      <c r="DS44" s="73" t="s">
        <v>1741</v>
      </c>
      <c r="DT44" s="73" t="s">
        <v>1742</v>
      </c>
      <c r="DU44" s="73" t="s">
        <v>1743</v>
      </c>
      <c r="DV44" s="73" t="s">
        <v>1744</v>
      </c>
      <c r="DW44" s="73" t="s">
        <v>1745</v>
      </c>
      <c r="DX44" s="73" t="s">
        <v>1746</v>
      </c>
      <c r="DY44" s="73" t="s">
        <v>1747</v>
      </c>
      <c r="DZ44" s="73" t="s">
        <v>1748</v>
      </c>
      <c r="EA44" s="73" t="s">
        <v>1749</v>
      </c>
    </row>
    <row r="45" spans="1:131" ht="15.75" thickBot="1" x14ac:dyDescent="0.25">
      <c r="A45" s="345"/>
      <c r="B45" s="401" t="str">
        <f t="shared" ref="B45:B52" si="17" xml:space="preserve"> B44</f>
        <v>TMS</v>
      </c>
      <c r="C45" s="23" t="s">
        <v>159</v>
      </c>
      <c r="D45" s="63" t="s">
        <v>249</v>
      </c>
      <c r="E45" s="108" t="str" cm="1">
        <f t="array" aca="1" ref="E45" ca="1">IFERROR(INDEX('[1]PCD List'!$AU$5:$BK$48,MARCH('DPW3'!$D45,'[1]PCD List'!$AR$5:$AR$48,0),MARCH('DPW3'!$B45,'[1]PCD List'!$AU$2:$BK$2,0)),"")</f>
        <v/>
      </c>
      <c r="F45" s="61" t="s">
        <v>1733</v>
      </c>
      <c r="G45" s="62" t="s">
        <v>1636</v>
      </c>
      <c r="H45" s="23" t="s">
        <v>68</v>
      </c>
      <c r="I45" s="246">
        <v>0</v>
      </c>
      <c r="K45" s="829"/>
      <c r="M45" s="248">
        <v>0</v>
      </c>
      <c r="N45" s="248">
        <v>0</v>
      </c>
      <c r="O45" s="606">
        <v>0</v>
      </c>
      <c r="P45" s="606">
        <v>0</v>
      </c>
      <c r="Q45" s="606">
        <v>0</v>
      </c>
      <c r="R45" s="65">
        <v>0</v>
      </c>
      <c r="S45" s="65">
        <v>0</v>
      </c>
      <c r="T45" s="65">
        <v>0</v>
      </c>
      <c r="U45" s="65">
        <v>0</v>
      </c>
      <c r="V45" s="65">
        <v>0</v>
      </c>
      <c r="W45" s="65">
        <v>0</v>
      </c>
      <c r="X45" s="65">
        <v>0</v>
      </c>
      <c r="Y45" s="65">
        <v>0</v>
      </c>
      <c r="Z45" s="65">
        <v>0</v>
      </c>
      <c r="AA45" s="65">
        <v>0</v>
      </c>
      <c r="AB45" s="65">
        <v>0</v>
      </c>
      <c r="AC45" s="65">
        <v>0</v>
      </c>
      <c r="AD45" s="65">
        <v>0</v>
      </c>
      <c r="AE45" s="65">
        <v>0</v>
      </c>
      <c r="AF45" s="65">
        <v>0</v>
      </c>
      <c r="AG45" s="65">
        <v>0</v>
      </c>
      <c r="AH45" s="65">
        <v>0</v>
      </c>
      <c r="AI45" s="65">
        <v>0</v>
      </c>
      <c r="AJ45" s="65">
        <v>0</v>
      </c>
      <c r="AK45" s="65">
        <v>0</v>
      </c>
      <c r="AL45" s="65">
        <v>0</v>
      </c>
      <c r="AM45" s="65">
        <v>0</v>
      </c>
      <c r="AN45" s="65">
        <v>0</v>
      </c>
      <c r="AO45" s="65">
        <v>0</v>
      </c>
      <c r="AP45" s="65">
        <v>0</v>
      </c>
      <c r="AQ45" s="65">
        <v>0</v>
      </c>
      <c r="AR45" s="65">
        <v>0</v>
      </c>
      <c r="AS45" s="65">
        <v>0</v>
      </c>
      <c r="AT45" s="65">
        <v>0</v>
      </c>
      <c r="AU45" s="66">
        <v>0</v>
      </c>
      <c r="AV45" s="66">
        <v>0</v>
      </c>
      <c r="AW45" s="66">
        <v>0</v>
      </c>
      <c r="AX45" s="66">
        <v>0</v>
      </c>
      <c r="AY45" s="66">
        <v>0</v>
      </c>
      <c r="AZ45" s="66">
        <v>0</v>
      </c>
      <c r="BA45" s="249">
        <v>0</v>
      </c>
      <c r="BC45" s="637"/>
      <c r="BD45" s="606"/>
      <c r="BE45" s="65"/>
      <c r="BF45" s="65"/>
      <c r="BG45" s="65"/>
      <c r="BH45" s="65"/>
      <c r="BI45" s="65"/>
      <c r="BJ45" s="65"/>
      <c r="BK45" s="65"/>
      <c r="BL45" s="65"/>
      <c r="BM45" s="65"/>
      <c r="BN45" s="249"/>
      <c r="BU45" s="610" t="s">
        <v>1734</v>
      </c>
      <c r="BX45" s="302"/>
      <c r="BY45" t="s">
        <v>1736</v>
      </c>
      <c r="BZ45" s="611" t="s">
        <v>1750</v>
      </c>
      <c r="CA45" s="611" t="s">
        <v>1750</v>
      </c>
      <c r="CB45" s="611" t="s">
        <v>1750</v>
      </c>
      <c r="CC45" s="611" t="s">
        <v>1750</v>
      </c>
      <c r="CD45" s="611" t="s">
        <v>1750</v>
      </c>
      <c r="CE45" s="611" t="s">
        <v>1750</v>
      </c>
      <c r="CF45" s="611" t="s">
        <v>1750</v>
      </c>
      <c r="CG45" s="611" t="s">
        <v>1750</v>
      </c>
      <c r="CH45" s="611" t="s">
        <v>1750</v>
      </c>
      <c r="CI45" s="611" t="s">
        <v>1750</v>
      </c>
      <c r="CJ45" s="611" t="s">
        <v>1750</v>
      </c>
      <c r="CK45" s="611" t="s">
        <v>1750</v>
      </c>
      <c r="CL45" s="611" t="s">
        <v>1750</v>
      </c>
      <c r="CM45" s="611" t="s">
        <v>1750</v>
      </c>
      <c r="CN45" s="611" t="s">
        <v>1750</v>
      </c>
      <c r="CO45" s="611" t="s">
        <v>1750</v>
      </c>
      <c r="CP45" s="611" t="s">
        <v>1750</v>
      </c>
      <c r="CQ45" s="611" t="s">
        <v>1750</v>
      </c>
      <c r="CR45" s="611" t="s">
        <v>1750</v>
      </c>
      <c r="CS45" s="611" t="s">
        <v>1750</v>
      </c>
      <c r="CT45" s="611" t="s">
        <v>1750</v>
      </c>
      <c r="CU45" s="611" t="s">
        <v>1750</v>
      </c>
      <c r="CV45" s="611" t="s">
        <v>1750</v>
      </c>
      <c r="CW45" s="611" t="s">
        <v>1750</v>
      </c>
      <c r="CX45" s="611" t="s">
        <v>1750</v>
      </c>
      <c r="CY45" s="611" t="s">
        <v>1750</v>
      </c>
      <c r="CZ45" s="611" t="s">
        <v>1750</v>
      </c>
      <c r="DA45" s="611" t="s">
        <v>1750</v>
      </c>
      <c r="DB45" s="611" t="s">
        <v>1750</v>
      </c>
      <c r="DC45" s="611" t="s">
        <v>1750</v>
      </c>
      <c r="DD45" s="611" t="s">
        <v>1750</v>
      </c>
      <c r="DE45" s="611" t="s">
        <v>1750</v>
      </c>
      <c r="DF45" s="611" t="s">
        <v>1750</v>
      </c>
      <c r="DG45" s="611" t="s">
        <v>1750</v>
      </c>
      <c r="DH45" s="611" t="s">
        <v>1750</v>
      </c>
      <c r="DI45" s="611" t="s">
        <v>1750</v>
      </c>
      <c r="DJ45" s="611" t="s">
        <v>1750</v>
      </c>
      <c r="DK45" s="611" t="s">
        <v>1750</v>
      </c>
      <c r="DL45" s="611" t="s">
        <v>1750</v>
      </c>
      <c r="DM45" s="611" t="s">
        <v>1750</v>
      </c>
      <c r="DN45" s="611" t="s">
        <v>1750</v>
      </c>
      <c r="DP45" s="619" t="str">
        <f>DP$44&amp;$DO9</f>
        <v>PCD_DPW3_SPLIN1_DLY_S1</v>
      </c>
      <c r="DQ45" s="619" t="str">
        <f t="shared" ref="DQ45:EA52" si="18">DQ$44&amp;$DO9</f>
        <v>PCD_DPW3_SPLIN1_DIR_S1</v>
      </c>
      <c r="DR45" s="619" t="str">
        <f t="shared" si="18"/>
        <v>PCD_DPW3_SPLIN1_DSCR_S1</v>
      </c>
      <c r="DS45" s="619" t="str">
        <f t="shared" si="18"/>
        <v>PCD_DPW3_SPLIN1_DCS_S1</v>
      </c>
      <c r="DT45" s="619" t="str">
        <f t="shared" si="18"/>
        <v>PCD_DPW3_SPLIN1_DSPC_S1</v>
      </c>
      <c r="DU45" s="619" t="str">
        <f t="shared" si="18"/>
        <v>PCD_DPW3_SPLIN1_DPP_S1</v>
      </c>
      <c r="DV45" s="619" t="str">
        <f t="shared" si="18"/>
        <v>PCD_DPW3_SPLIN1_DTPI_S1</v>
      </c>
      <c r="DW45" s="619" t="str">
        <f t="shared" si="18"/>
        <v>PCD_DPW3_SPLIN1_DCI_S1</v>
      </c>
      <c r="DX45" s="619" t="str">
        <f t="shared" si="18"/>
        <v>PCD_DPW3_SPLIN1_DSI_S1</v>
      </c>
      <c r="DY45" s="619" t="str">
        <f t="shared" si="18"/>
        <v>PCD_DPW3_SPLIN1_DER_S1</v>
      </c>
      <c r="DZ45" s="619" t="str">
        <f t="shared" si="18"/>
        <v>PCD_DPW3_SPLIN1_RS_S1</v>
      </c>
      <c r="EA45" s="619" t="str">
        <f t="shared" si="18"/>
        <v>PCD_DPW3_SPLIN1_DPLE_S1</v>
      </c>
    </row>
    <row r="46" spans="1:131" ht="15.75" thickBot="1" x14ac:dyDescent="0.25">
      <c r="A46" s="345"/>
      <c r="B46" s="401" t="str">
        <f t="shared" si="17"/>
        <v>TMS</v>
      </c>
      <c r="C46" s="23" t="s">
        <v>159</v>
      </c>
      <c r="D46" s="63" t="s">
        <v>249</v>
      </c>
      <c r="E46" s="108" t="str" cm="1">
        <f t="array" aca="1" ref="E46" ca="1">IFERROR(INDEX('[1]PCD List'!$AU$5:$BK$48,MARCH('DPW3'!$D46,'[1]PCD List'!$AR$5:$AR$48,0),MARCH('DPW3'!$B46,'[1]PCD List'!$AU$2:$BK$2,0)),"")</f>
        <v/>
      </c>
      <c r="F46" s="61" t="s">
        <v>1733</v>
      </c>
      <c r="G46" s="62" t="s">
        <v>1639</v>
      </c>
      <c r="H46" s="23" t="s">
        <v>68</v>
      </c>
      <c r="I46" s="246">
        <v>0</v>
      </c>
      <c r="K46" s="829"/>
      <c r="M46" s="248">
        <v>0</v>
      </c>
      <c r="N46" s="248">
        <v>0</v>
      </c>
      <c r="O46" s="606">
        <v>0</v>
      </c>
      <c r="P46" s="606">
        <v>0</v>
      </c>
      <c r="Q46" s="606">
        <v>0</v>
      </c>
      <c r="R46" s="65">
        <v>0</v>
      </c>
      <c r="S46" s="65">
        <v>0</v>
      </c>
      <c r="T46" s="65">
        <v>0</v>
      </c>
      <c r="U46" s="65">
        <v>0</v>
      </c>
      <c r="V46" s="65">
        <v>0</v>
      </c>
      <c r="W46" s="65">
        <v>0</v>
      </c>
      <c r="X46" s="65">
        <v>0</v>
      </c>
      <c r="Y46" s="65">
        <v>0</v>
      </c>
      <c r="Z46" s="65">
        <v>0</v>
      </c>
      <c r="AA46" s="65">
        <v>0</v>
      </c>
      <c r="AB46" s="65">
        <v>0</v>
      </c>
      <c r="AC46" s="65">
        <v>0</v>
      </c>
      <c r="AD46" s="65">
        <v>0</v>
      </c>
      <c r="AE46" s="65">
        <v>0</v>
      </c>
      <c r="AF46" s="65">
        <v>0</v>
      </c>
      <c r="AG46" s="65">
        <v>0</v>
      </c>
      <c r="AH46" s="65">
        <v>0</v>
      </c>
      <c r="AI46" s="65">
        <v>0</v>
      </c>
      <c r="AJ46" s="65">
        <v>0</v>
      </c>
      <c r="AK46" s="65">
        <v>0</v>
      </c>
      <c r="AL46" s="65">
        <v>0</v>
      </c>
      <c r="AM46" s="65">
        <v>0</v>
      </c>
      <c r="AN46" s="65">
        <v>0</v>
      </c>
      <c r="AO46" s="65">
        <v>0</v>
      </c>
      <c r="AP46" s="65">
        <v>0</v>
      </c>
      <c r="AQ46" s="65">
        <v>0</v>
      </c>
      <c r="AR46" s="65">
        <v>0</v>
      </c>
      <c r="AS46" s="65">
        <v>0</v>
      </c>
      <c r="AT46" s="65">
        <v>0</v>
      </c>
      <c r="AU46" s="66">
        <v>0</v>
      </c>
      <c r="AV46" s="66">
        <v>0</v>
      </c>
      <c r="AW46" s="66">
        <v>0</v>
      </c>
      <c r="AX46" s="66">
        <v>0</v>
      </c>
      <c r="AY46" s="66">
        <v>0</v>
      </c>
      <c r="AZ46" s="66">
        <v>0</v>
      </c>
      <c r="BA46" s="249">
        <v>0</v>
      </c>
      <c r="BC46" s="637"/>
      <c r="BD46" s="606"/>
      <c r="BE46" s="65"/>
      <c r="BF46" s="65"/>
      <c r="BG46" s="65"/>
      <c r="BH46" s="65"/>
      <c r="BI46" s="65"/>
      <c r="BJ46" s="65"/>
      <c r="BK46" s="65"/>
      <c r="BL46" s="65"/>
      <c r="BM46" s="65"/>
      <c r="BN46" s="249"/>
      <c r="BU46" s="610" t="s">
        <v>1734</v>
      </c>
      <c r="BX46" s="302"/>
      <c r="BY46" t="s">
        <v>1736</v>
      </c>
      <c r="BZ46" s="611" t="s">
        <v>1751</v>
      </c>
      <c r="CA46" s="611" t="s">
        <v>1751</v>
      </c>
      <c r="CB46" s="611" t="s">
        <v>1751</v>
      </c>
      <c r="CC46" s="611" t="s">
        <v>1751</v>
      </c>
      <c r="CD46" s="611" t="s">
        <v>1751</v>
      </c>
      <c r="CE46" s="611" t="s">
        <v>1751</v>
      </c>
      <c r="CF46" s="611" t="s">
        <v>1751</v>
      </c>
      <c r="CG46" s="611" t="s">
        <v>1751</v>
      </c>
      <c r="CH46" s="611" t="s">
        <v>1751</v>
      </c>
      <c r="CI46" s="611" t="s">
        <v>1751</v>
      </c>
      <c r="CJ46" s="611" t="s">
        <v>1751</v>
      </c>
      <c r="CK46" s="611" t="s">
        <v>1751</v>
      </c>
      <c r="CL46" s="611" t="s">
        <v>1751</v>
      </c>
      <c r="CM46" s="611" t="s">
        <v>1751</v>
      </c>
      <c r="CN46" s="611" t="s">
        <v>1751</v>
      </c>
      <c r="CO46" s="611" t="s">
        <v>1751</v>
      </c>
      <c r="CP46" s="611" t="s">
        <v>1751</v>
      </c>
      <c r="CQ46" s="611" t="s">
        <v>1751</v>
      </c>
      <c r="CR46" s="611" t="s">
        <v>1751</v>
      </c>
      <c r="CS46" s="611" t="s">
        <v>1751</v>
      </c>
      <c r="CT46" s="611" t="s">
        <v>1751</v>
      </c>
      <c r="CU46" s="611" t="s">
        <v>1751</v>
      </c>
      <c r="CV46" s="611" t="s">
        <v>1751</v>
      </c>
      <c r="CW46" s="611" t="s">
        <v>1751</v>
      </c>
      <c r="CX46" s="611" t="s">
        <v>1751</v>
      </c>
      <c r="CY46" s="611" t="s">
        <v>1751</v>
      </c>
      <c r="CZ46" s="611" t="s">
        <v>1751</v>
      </c>
      <c r="DA46" s="611" t="s">
        <v>1751</v>
      </c>
      <c r="DB46" s="611" t="s">
        <v>1751</v>
      </c>
      <c r="DC46" s="611" t="s">
        <v>1751</v>
      </c>
      <c r="DD46" s="611" t="s">
        <v>1751</v>
      </c>
      <c r="DE46" s="611" t="s">
        <v>1751</v>
      </c>
      <c r="DF46" s="611" t="s">
        <v>1751</v>
      </c>
      <c r="DG46" s="611" t="s">
        <v>1751</v>
      </c>
      <c r="DH46" s="611" t="s">
        <v>1751</v>
      </c>
      <c r="DI46" s="611" t="s">
        <v>1751</v>
      </c>
      <c r="DJ46" s="611" t="s">
        <v>1751</v>
      </c>
      <c r="DK46" s="611" t="s">
        <v>1751</v>
      </c>
      <c r="DL46" s="611" t="s">
        <v>1751</v>
      </c>
      <c r="DM46" s="611" t="s">
        <v>1751</v>
      </c>
      <c r="DN46" s="611" t="s">
        <v>1751</v>
      </c>
      <c r="DP46" s="619" t="str">
        <f t="shared" ref="DP46:DY52" si="19">DP$44&amp;$DO10</f>
        <v>PCD_DPW3_SPLIN1_DLY_S2</v>
      </c>
      <c r="DQ46" s="619" t="str">
        <f t="shared" si="19"/>
        <v>PCD_DPW3_SPLIN1_DIR_S2</v>
      </c>
      <c r="DR46" s="619" t="str">
        <f t="shared" si="19"/>
        <v>PCD_DPW3_SPLIN1_DSCR_S2</v>
      </c>
      <c r="DS46" s="619" t="str">
        <f t="shared" si="19"/>
        <v>PCD_DPW3_SPLIN1_DCS_S2</v>
      </c>
      <c r="DT46" s="619" t="str">
        <f t="shared" si="19"/>
        <v>PCD_DPW3_SPLIN1_DSPC_S2</v>
      </c>
      <c r="DU46" s="619" t="str">
        <f t="shared" si="19"/>
        <v>PCD_DPW3_SPLIN1_DPP_S2</v>
      </c>
      <c r="DV46" s="619" t="str">
        <f t="shared" si="19"/>
        <v>PCD_DPW3_SPLIN1_DTPI_S2</v>
      </c>
      <c r="DW46" s="619" t="str">
        <f t="shared" si="19"/>
        <v>PCD_DPW3_SPLIN1_DCI_S2</v>
      </c>
      <c r="DX46" s="619" t="str">
        <f t="shared" si="19"/>
        <v>PCD_DPW3_SPLIN1_DSI_S2</v>
      </c>
      <c r="DY46" s="619" t="str">
        <f t="shared" si="19"/>
        <v>PCD_DPW3_SPLIN1_DER_S2</v>
      </c>
      <c r="DZ46" s="619" t="str">
        <f t="shared" si="18"/>
        <v>PCD_DPW3_SPLIN1_RS_S2</v>
      </c>
      <c r="EA46" s="619" t="str">
        <f t="shared" si="18"/>
        <v>PCD_DPW3_SPLIN1_DPLE_S2</v>
      </c>
    </row>
    <row r="47" spans="1:131" ht="15.75" thickBot="1" x14ac:dyDescent="0.25">
      <c r="A47" s="345"/>
      <c r="B47" s="401" t="str">
        <f t="shared" si="17"/>
        <v>TMS</v>
      </c>
      <c r="C47" s="23" t="s">
        <v>159</v>
      </c>
      <c r="D47" s="63" t="s">
        <v>249</v>
      </c>
      <c r="E47" s="108" t="str" cm="1">
        <f t="array" aca="1" ref="E47" ca="1">IFERROR(INDEX('[1]PCD List'!$AU$5:$BK$48,MARCH('DPW3'!$D47,'[1]PCD List'!$AR$5:$AR$48,0),MARCH('DPW3'!$B47,'[1]PCD List'!$AU$2:$BK$2,0)),"")</f>
        <v/>
      </c>
      <c r="F47" s="61" t="s">
        <v>1733</v>
      </c>
      <c r="G47" s="62" t="s">
        <v>1642</v>
      </c>
      <c r="H47" s="23" t="s">
        <v>68</v>
      </c>
      <c r="I47" s="246">
        <v>0</v>
      </c>
      <c r="K47" s="829"/>
      <c r="M47" s="248">
        <v>0</v>
      </c>
      <c r="N47" s="248">
        <v>0</v>
      </c>
      <c r="O47" s="606">
        <v>0</v>
      </c>
      <c r="P47" s="606">
        <v>0</v>
      </c>
      <c r="Q47" s="606">
        <v>0</v>
      </c>
      <c r="R47" s="65">
        <v>0</v>
      </c>
      <c r="S47" s="65">
        <v>0</v>
      </c>
      <c r="T47" s="65">
        <v>0</v>
      </c>
      <c r="U47" s="65">
        <v>0</v>
      </c>
      <c r="V47" s="65">
        <v>0</v>
      </c>
      <c r="W47" s="65">
        <v>0</v>
      </c>
      <c r="X47" s="65">
        <v>0</v>
      </c>
      <c r="Y47" s="65">
        <v>0</v>
      </c>
      <c r="Z47" s="65">
        <v>0</v>
      </c>
      <c r="AA47" s="65">
        <v>0</v>
      </c>
      <c r="AB47" s="65">
        <v>0</v>
      </c>
      <c r="AC47" s="65">
        <v>0</v>
      </c>
      <c r="AD47" s="65">
        <v>0</v>
      </c>
      <c r="AE47" s="65">
        <v>0</v>
      </c>
      <c r="AF47" s="65">
        <v>0</v>
      </c>
      <c r="AG47" s="65">
        <v>0</v>
      </c>
      <c r="AH47" s="65">
        <v>0</v>
      </c>
      <c r="AI47" s="65">
        <v>0</v>
      </c>
      <c r="AJ47" s="65">
        <v>0</v>
      </c>
      <c r="AK47" s="65">
        <v>0</v>
      </c>
      <c r="AL47" s="65">
        <v>0</v>
      </c>
      <c r="AM47" s="65">
        <v>0</v>
      </c>
      <c r="AN47" s="65">
        <v>0</v>
      </c>
      <c r="AO47" s="65">
        <v>0</v>
      </c>
      <c r="AP47" s="65">
        <v>0</v>
      </c>
      <c r="AQ47" s="65">
        <v>0</v>
      </c>
      <c r="AR47" s="65">
        <v>0</v>
      </c>
      <c r="AS47" s="65">
        <v>0</v>
      </c>
      <c r="AT47" s="65">
        <v>0</v>
      </c>
      <c r="AU47" s="66">
        <v>0</v>
      </c>
      <c r="AV47" s="66">
        <v>0</v>
      </c>
      <c r="AW47" s="66">
        <v>0</v>
      </c>
      <c r="AX47" s="66">
        <v>0</v>
      </c>
      <c r="AY47" s="66">
        <v>0</v>
      </c>
      <c r="AZ47" s="66">
        <v>0</v>
      </c>
      <c r="BA47" s="249">
        <v>0</v>
      </c>
      <c r="BC47" s="637"/>
      <c r="BD47" s="606"/>
      <c r="BE47" s="65"/>
      <c r="BF47" s="65"/>
      <c r="BG47" s="65"/>
      <c r="BH47" s="65"/>
      <c r="BI47" s="65"/>
      <c r="BJ47" s="65"/>
      <c r="BK47" s="65"/>
      <c r="BL47" s="65"/>
      <c r="BM47" s="65"/>
      <c r="BN47" s="249"/>
      <c r="BU47" s="610" t="s">
        <v>1734</v>
      </c>
      <c r="BX47" s="302"/>
      <c r="BY47" t="s">
        <v>1736</v>
      </c>
      <c r="BZ47" s="611" t="s">
        <v>1752</v>
      </c>
      <c r="CA47" s="611" t="s">
        <v>1752</v>
      </c>
      <c r="CB47" s="611" t="s">
        <v>1752</v>
      </c>
      <c r="CC47" s="611" t="s">
        <v>1752</v>
      </c>
      <c r="CD47" s="611" t="s">
        <v>1752</v>
      </c>
      <c r="CE47" s="611" t="s">
        <v>1752</v>
      </c>
      <c r="CF47" s="611" t="s">
        <v>1752</v>
      </c>
      <c r="CG47" s="611" t="s">
        <v>1752</v>
      </c>
      <c r="CH47" s="611" t="s">
        <v>1752</v>
      </c>
      <c r="CI47" s="611" t="s">
        <v>1752</v>
      </c>
      <c r="CJ47" s="611" t="s">
        <v>1752</v>
      </c>
      <c r="CK47" s="611" t="s">
        <v>1752</v>
      </c>
      <c r="CL47" s="611" t="s">
        <v>1752</v>
      </c>
      <c r="CM47" s="611" t="s">
        <v>1752</v>
      </c>
      <c r="CN47" s="611" t="s">
        <v>1752</v>
      </c>
      <c r="CO47" s="611" t="s">
        <v>1752</v>
      </c>
      <c r="CP47" s="611" t="s">
        <v>1752</v>
      </c>
      <c r="CQ47" s="611" t="s">
        <v>1752</v>
      </c>
      <c r="CR47" s="611" t="s">
        <v>1752</v>
      </c>
      <c r="CS47" s="611" t="s">
        <v>1752</v>
      </c>
      <c r="CT47" s="611" t="s">
        <v>1752</v>
      </c>
      <c r="CU47" s="611" t="s">
        <v>1752</v>
      </c>
      <c r="CV47" s="611" t="s">
        <v>1752</v>
      </c>
      <c r="CW47" s="611" t="s">
        <v>1752</v>
      </c>
      <c r="CX47" s="611" t="s">
        <v>1752</v>
      </c>
      <c r="CY47" s="611" t="s">
        <v>1752</v>
      </c>
      <c r="CZ47" s="611" t="s">
        <v>1752</v>
      </c>
      <c r="DA47" s="611" t="s">
        <v>1752</v>
      </c>
      <c r="DB47" s="611" t="s">
        <v>1752</v>
      </c>
      <c r="DC47" s="611" t="s">
        <v>1752</v>
      </c>
      <c r="DD47" s="611" t="s">
        <v>1752</v>
      </c>
      <c r="DE47" s="611" t="s">
        <v>1752</v>
      </c>
      <c r="DF47" s="611" t="s">
        <v>1752</v>
      </c>
      <c r="DG47" s="611" t="s">
        <v>1752</v>
      </c>
      <c r="DH47" s="611" t="s">
        <v>1752</v>
      </c>
      <c r="DI47" s="611" t="s">
        <v>1752</v>
      </c>
      <c r="DJ47" s="611" t="s">
        <v>1752</v>
      </c>
      <c r="DK47" s="611" t="s">
        <v>1752</v>
      </c>
      <c r="DL47" s="611" t="s">
        <v>1752</v>
      </c>
      <c r="DM47" s="611" t="s">
        <v>1752</v>
      </c>
      <c r="DN47" s="611" t="s">
        <v>1752</v>
      </c>
      <c r="DP47" s="619" t="str">
        <f t="shared" si="19"/>
        <v>PCD_DPW3_SPLIN1_DLY_S3</v>
      </c>
      <c r="DQ47" s="619" t="str">
        <f t="shared" si="19"/>
        <v>PCD_DPW3_SPLIN1_DIR_S3</v>
      </c>
      <c r="DR47" s="619" t="str">
        <f t="shared" si="19"/>
        <v>PCD_DPW3_SPLIN1_DSCR_S3</v>
      </c>
      <c r="DS47" s="619" t="str">
        <f t="shared" si="19"/>
        <v>PCD_DPW3_SPLIN1_DCS_S3</v>
      </c>
      <c r="DT47" s="619" t="str">
        <f t="shared" si="19"/>
        <v>PCD_DPW3_SPLIN1_DSPC_S3</v>
      </c>
      <c r="DU47" s="619" t="str">
        <f t="shared" si="19"/>
        <v>PCD_DPW3_SPLIN1_DPP_S3</v>
      </c>
      <c r="DV47" s="619" t="str">
        <f t="shared" si="19"/>
        <v>PCD_DPW3_SPLIN1_DTPI_S3</v>
      </c>
      <c r="DW47" s="619" t="str">
        <f t="shared" si="19"/>
        <v>PCD_DPW3_SPLIN1_DCI_S3</v>
      </c>
      <c r="DX47" s="619" t="str">
        <f t="shared" si="19"/>
        <v>PCD_DPW3_SPLIN1_DSI_S3</v>
      </c>
      <c r="DY47" s="619" t="str">
        <f t="shared" si="19"/>
        <v>PCD_DPW3_SPLIN1_DER_S3</v>
      </c>
      <c r="DZ47" s="619" t="str">
        <f t="shared" si="18"/>
        <v>PCD_DPW3_SPLIN1_RS_S3</v>
      </c>
      <c r="EA47" s="619" t="str">
        <f t="shared" si="18"/>
        <v>PCD_DPW3_SPLIN1_DPLE_S3</v>
      </c>
    </row>
    <row r="48" spans="1:131" ht="15.75" thickBot="1" x14ac:dyDescent="0.25">
      <c r="A48" s="345"/>
      <c r="B48" s="401" t="str">
        <f t="shared" si="17"/>
        <v>TMS</v>
      </c>
      <c r="C48" s="23" t="s">
        <v>159</v>
      </c>
      <c r="D48" s="63" t="s">
        <v>249</v>
      </c>
      <c r="E48" s="108" t="str" cm="1">
        <f t="array" aca="1" ref="E48" ca="1">IFERROR(INDEX('[1]PCD List'!$AU$5:$BK$48,MARCH('DPW3'!$D48,'[1]PCD List'!$AR$5:$AR$48,0),MARCH('DPW3'!$B48,'[1]PCD List'!$AU$2:$BK$2,0)),"")</f>
        <v/>
      </c>
      <c r="F48" s="61" t="s">
        <v>1733</v>
      </c>
      <c r="G48" s="62" t="s">
        <v>1645</v>
      </c>
      <c r="H48" s="23" t="s">
        <v>68</v>
      </c>
      <c r="I48" s="246">
        <v>0</v>
      </c>
      <c r="K48" s="829"/>
      <c r="M48" s="248">
        <v>0</v>
      </c>
      <c r="N48" s="248">
        <v>0</v>
      </c>
      <c r="O48" s="606">
        <v>0</v>
      </c>
      <c r="P48" s="606">
        <v>0</v>
      </c>
      <c r="Q48" s="606">
        <v>0</v>
      </c>
      <c r="R48" s="65">
        <v>0</v>
      </c>
      <c r="S48" s="65">
        <v>0</v>
      </c>
      <c r="T48" s="65">
        <v>0</v>
      </c>
      <c r="U48" s="65">
        <v>0</v>
      </c>
      <c r="V48" s="65">
        <v>0</v>
      </c>
      <c r="W48" s="65">
        <v>0</v>
      </c>
      <c r="X48" s="65">
        <v>0</v>
      </c>
      <c r="Y48" s="65">
        <v>0</v>
      </c>
      <c r="Z48" s="65">
        <v>0</v>
      </c>
      <c r="AA48" s="65">
        <v>0</v>
      </c>
      <c r="AB48" s="65">
        <v>0</v>
      </c>
      <c r="AC48" s="65">
        <v>0</v>
      </c>
      <c r="AD48" s="65">
        <v>0</v>
      </c>
      <c r="AE48" s="65">
        <v>0</v>
      </c>
      <c r="AF48" s="65">
        <v>0</v>
      </c>
      <c r="AG48" s="65">
        <v>0</v>
      </c>
      <c r="AH48" s="65">
        <v>0</v>
      </c>
      <c r="AI48" s="65">
        <v>0</v>
      </c>
      <c r="AJ48" s="65">
        <v>0</v>
      </c>
      <c r="AK48" s="65">
        <v>0</v>
      </c>
      <c r="AL48" s="65">
        <v>0</v>
      </c>
      <c r="AM48" s="65">
        <v>0</v>
      </c>
      <c r="AN48" s="65">
        <v>0</v>
      </c>
      <c r="AO48" s="65">
        <v>0</v>
      </c>
      <c r="AP48" s="65">
        <v>0</v>
      </c>
      <c r="AQ48" s="65">
        <v>0</v>
      </c>
      <c r="AR48" s="65">
        <v>0</v>
      </c>
      <c r="AS48" s="65">
        <v>0</v>
      </c>
      <c r="AT48" s="65">
        <v>0</v>
      </c>
      <c r="AU48" s="66">
        <v>0</v>
      </c>
      <c r="AV48" s="66">
        <v>0</v>
      </c>
      <c r="AW48" s="66">
        <v>0</v>
      </c>
      <c r="AX48" s="66">
        <v>0</v>
      </c>
      <c r="AY48" s="66">
        <v>0</v>
      </c>
      <c r="AZ48" s="66">
        <v>0</v>
      </c>
      <c r="BA48" s="249">
        <v>0</v>
      </c>
      <c r="BC48" s="637"/>
      <c r="BD48" s="606"/>
      <c r="BE48" s="65"/>
      <c r="BF48" s="65"/>
      <c r="BG48" s="65"/>
      <c r="BH48" s="65"/>
      <c r="BI48" s="65"/>
      <c r="BJ48" s="65"/>
      <c r="BK48" s="65"/>
      <c r="BL48" s="65"/>
      <c r="BM48" s="65"/>
      <c r="BN48" s="249"/>
      <c r="BU48" s="610" t="s">
        <v>1734</v>
      </c>
      <c r="BX48" s="302"/>
      <c r="BY48" t="s">
        <v>1736</v>
      </c>
      <c r="BZ48" s="611" t="s">
        <v>1753</v>
      </c>
      <c r="CA48" s="611" t="s">
        <v>1753</v>
      </c>
      <c r="CB48" s="611" t="s">
        <v>1753</v>
      </c>
      <c r="CC48" s="611" t="s">
        <v>1753</v>
      </c>
      <c r="CD48" s="611" t="s">
        <v>1753</v>
      </c>
      <c r="CE48" s="611" t="s">
        <v>1753</v>
      </c>
      <c r="CF48" s="611" t="s">
        <v>1753</v>
      </c>
      <c r="CG48" s="611" t="s">
        <v>1753</v>
      </c>
      <c r="CH48" s="611" t="s">
        <v>1753</v>
      </c>
      <c r="CI48" s="611" t="s">
        <v>1753</v>
      </c>
      <c r="CJ48" s="611" t="s">
        <v>1753</v>
      </c>
      <c r="CK48" s="611" t="s">
        <v>1753</v>
      </c>
      <c r="CL48" s="611" t="s">
        <v>1753</v>
      </c>
      <c r="CM48" s="611" t="s">
        <v>1753</v>
      </c>
      <c r="CN48" s="611" t="s">
        <v>1753</v>
      </c>
      <c r="CO48" s="611" t="s">
        <v>1753</v>
      </c>
      <c r="CP48" s="611" t="s">
        <v>1753</v>
      </c>
      <c r="CQ48" s="611" t="s">
        <v>1753</v>
      </c>
      <c r="CR48" s="611" t="s">
        <v>1753</v>
      </c>
      <c r="CS48" s="611" t="s">
        <v>1753</v>
      </c>
      <c r="CT48" s="611" t="s">
        <v>1753</v>
      </c>
      <c r="CU48" s="611" t="s">
        <v>1753</v>
      </c>
      <c r="CV48" s="611" t="s">
        <v>1753</v>
      </c>
      <c r="CW48" s="611" t="s">
        <v>1753</v>
      </c>
      <c r="CX48" s="611" t="s">
        <v>1753</v>
      </c>
      <c r="CY48" s="611" t="s">
        <v>1753</v>
      </c>
      <c r="CZ48" s="611" t="s">
        <v>1753</v>
      </c>
      <c r="DA48" s="611" t="s">
        <v>1753</v>
      </c>
      <c r="DB48" s="611" t="s">
        <v>1753</v>
      </c>
      <c r="DC48" s="611" t="s">
        <v>1753</v>
      </c>
      <c r="DD48" s="611" t="s">
        <v>1753</v>
      </c>
      <c r="DE48" s="611" t="s">
        <v>1753</v>
      </c>
      <c r="DF48" s="611" t="s">
        <v>1753</v>
      </c>
      <c r="DG48" s="611" t="s">
        <v>1753</v>
      </c>
      <c r="DH48" s="611" t="s">
        <v>1753</v>
      </c>
      <c r="DI48" s="611" t="s">
        <v>1753</v>
      </c>
      <c r="DJ48" s="611" t="s">
        <v>1753</v>
      </c>
      <c r="DK48" s="611" t="s">
        <v>1753</v>
      </c>
      <c r="DL48" s="611" t="s">
        <v>1753</v>
      </c>
      <c r="DM48" s="611" t="s">
        <v>1753</v>
      </c>
      <c r="DN48" s="611" t="s">
        <v>1753</v>
      </c>
      <c r="DP48" s="619" t="str">
        <f t="shared" si="19"/>
        <v>PCD_DPW3_SPLIN1_DLY_S4</v>
      </c>
      <c r="DQ48" s="619" t="str">
        <f t="shared" si="19"/>
        <v>PCD_DPW3_SPLIN1_DIR_S4</v>
      </c>
      <c r="DR48" s="619" t="str">
        <f t="shared" si="19"/>
        <v>PCD_DPW3_SPLIN1_DSCR_S4</v>
      </c>
      <c r="DS48" s="619" t="str">
        <f t="shared" si="19"/>
        <v>PCD_DPW3_SPLIN1_DCS_S4</v>
      </c>
      <c r="DT48" s="619" t="str">
        <f t="shared" si="19"/>
        <v>PCD_DPW3_SPLIN1_DSPC_S4</v>
      </c>
      <c r="DU48" s="619" t="str">
        <f t="shared" si="19"/>
        <v>PCD_DPW3_SPLIN1_DPP_S4</v>
      </c>
      <c r="DV48" s="619" t="str">
        <f t="shared" si="19"/>
        <v>PCD_DPW3_SPLIN1_DTPI_S4</v>
      </c>
      <c r="DW48" s="619" t="str">
        <f t="shared" si="19"/>
        <v>PCD_DPW3_SPLIN1_DCI_S4</v>
      </c>
      <c r="DX48" s="619" t="str">
        <f t="shared" si="19"/>
        <v>PCD_DPW3_SPLIN1_DSI_S4</v>
      </c>
      <c r="DY48" s="619" t="str">
        <f t="shared" si="19"/>
        <v>PCD_DPW3_SPLIN1_DER_S4</v>
      </c>
      <c r="DZ48" s="619" t="str">
        <f t="shared" si="18"/>
        <v>PCD_DPW3_SPLIN1_RS_S4</v>
      </c>
      <c r="EA48" s="619" t="str">
        <f t="shared" si="18"/>
        <v>PCD_DPW3_SPLIN1_DPLE_S4</v>
      </c>
    </row>
    <row r="49" spans="1:131" ht="15.75" thickBot="1" x14ac:dyDescent="0.25">
      <c r="A49" s="345"/>
      <c r="B49" s="401" t="str">
        <f t="shared" si="17"/>
        <v>TMS</v>
      </c>
      <c r="C49" s="23" t="s">
        <v>159</v>
      </c>
      <c r="D49" s="63" t="s">
        <v>249</v>
      </c>
      <c r="E49" s="108" t="str" cm="1">
        <f t="array" aca="1" ref="E49" ca="1">IFERROR(INDEX('[1]PCD List'!$AU$5:$BK$48,MARCH('DPW3'!$D49,'[1]PCD List'!$AR$5:$AR$48,0),MARCH('DPW3'!$B49,'[1]PCD List'!$AU$2:$BK$2,0)),"")</f>
        <v/>
      </c>
      <c r="F49" s="61" t="s">
        <v>1733</v>
      </c>
      <c r="G49" s="62" t="s">
        <v>1648</v>
      </c>
      <c r="H49" s="23" t="s">
        <v>68</v>
      </c>
      <c r="I49" s="246">
        <v>0</v>
      </c>
      <c r="K49" s="829"/>
      <c r="M49" s="248">
        <v>0</v>
      </c>
      <c r="N49" s="248">
        <v>0</v>
      </c>
      <c r="O49" s="606">
        <v>0</v>
      </c>
      <c r="P49" s="606">
        <v>0</v>
      </c>
      <c r="Q49" s="606">
        <v>0</v>
      </c>
      <c r="R49" s="65">
        <v>0</v>
      </c>
      <c r="S49" s="65">
        <v>0</v>
      </c>
      <c r="T49" s="65">
        <v>0</v>
      </c>
      <c r="U49" s="65">
        <v>0</v>
      </c>
      <c r="V49" s="65">
        <v>0</v>
      </c>
      <c r="W49" s="65">
        <v>0</v>
      </c>
      <c r="X49" s="65">
        <v>0</v>
      </c>
      <c r="Y49" s="65">
        <v>0</v>
      </c>
      <c r="Z49" s="65">
        <v>0</v>
      </c>
      <c r="AA49" s="65">
        <v>0</v>
      </c>
      <c r="AB49" s="65">
        <v>0</v>
      </c>
      <c r="AC49" s="65">
        <v>0</v>
      </c>
      <c r="AD49" s="65">
        <v>0</v>
      </c>
      <c r="AE49" s="65">
        <v>0</v>
      </c>
      <c r="AF49" s="65">
        <v>0</v>
      </c>
      <c r="AG49" s="65">
        <v>0</v>
      </c>
      <c r="AH49" s="65">
        <v>0</v>
      </c>
      <c r="AI49" s="65">
        <v>0</v>
      </c>
      <c r="AJ49" s="65">
        <v>0</v>
      </c>
      <c r="AK49" s="65">
        <v>0</v>
      </c>
      <c r="AL49" s="65">
        <v>0</v>
      </c>
      <c r="AM49" s="65">
        <v>0</v>
      </c>
      <c r="AN49" s="65">
        <v>0</v>
      </c>
      <c r="AO49" s="65">
        <v>0</v>
      </c>
      <c r="AP49" s="65">
        <v>0</v>
      </c>
      <c r="AQ49" s="65">
        <v>0</v>
      </c>
      <c r="AR49" s="65">
        <v>0</v>
      </c>
      <c r="AS49" s="65">
        <v>0</v>
      </c>
      <c r="AT49" s="65">
        <v>0</v>
      </c>
      <c r="AU49" s="66">
        <v>0</v>
      </c>
      <c r="AV49" s="66">
        <v>0</v>
      </c>
      <c r="AW49" s="66">
        <v>0</v>
      </c>
      <c r="AX49" s="66">
        <v>0</v>
      </c>
      <c r="AY49" s="66">
        <v>0</v>
      </c>
      <c r="AZ49" s="66">
        <v>0</v>
      </c>
      <c r="BA49" s="249">
        <v>0</v>
      </c>
      <c r="BC49" s="637"/>
      <c r="BD49" s="606"/>
      <c r="BE49" s="65"/>
      <c r="BF49" s="65"/>
      <c r="BG49" s="65"/>
      <c r="BH49" s="65"/>
      <c r="BI49" s="65"/>
      <c r="BJ49" s="65"/>
      <c r="BK49" s="65"/>
      <c r="BL49" s="65"/>
      <c r="BM49" s="65"/>
      <c r="BN49" s="249"/>
      <c r="BU49" s="610" t="s">
        <v>1734</v>
      </c>
      <c r="BX49" s="302"/>
      <c r="BY49" t="s">
        <v>1736</v>
      </c>
      <c r="BZ49" s="611" t="s">
        <v>1754</v>
      </c>
      <c r="CA49" s="611" t="s">
        <v>1754</v>
      </c>
      <c r="CB49" s="611" t="s">
        <v>1754</v>
      </c>
      <c r="CC49" s="611" t="s">
        <v>1754</v>
      </c>
      <c r="CD49" s="611" t="s">
        <v>1754</v>
      </c>
      <c r="CE49" s="611" t="s">
        <v>1754</v>
      </c>
      <c r="CF49" s="611" t="s">
        <v>1754</v>
      </c>
      <c r="CG49" s="611" t="s">
        <v>1754</v>
      </c>
      <c r="CH49" s="611" t="s">
        <v>1754</v>
      </c>
      <c r="CI49" s="611" t="s">
        <v>1754</v>
      </c>
      <c r="CJ49" s="611" t="s">
        <v>1754</v>
      </c>
      <c r="CK49" s="611" t="s">
        <v>1754</v>
      </c>
      <c r="CL49" s="611" t="s">
        <v>1754</v>
      </c>
      <c r="CM49" s="611" t="s">
        <v>1754</v>
      </c>
      <c r="CN49" s="611" t="s">
        <v>1754</v>
      </c>
      <c r="CO49" s="611" t="s">
        <v>1754</v>
      </c>
      <c r="CP49" s="611" t="s">
        <v>1754</v>
      </c>
      <c r="CQ49" s="611" t="s">
        <v>1754</v>
      </c>
      <c r="CR49" s="611" t="s">
        <v>1754</v>
      </c>
      <c r="CS49" s="611" t="s">
        <v>1754</v>
      </c>
      <c r="CT49" s="611" t="s">
        <v>1754</v>
      </c>
      <c r="CU49" s="611" t="s">
        <v>1754</v>
      </c>
      <c r="CV49" s="611" t="s">
        <v>1754</v>
      </c>
      <c r="CW49" s="611" t="s">
        <v>1754</v>
      </c>
      <c r="CX49" s="611" t="s">
        <v>1754</v>
      </c>
      <c r="CY49" s="611" t="s">
        <v>1754</v>
      </c>
      <c r="CZ49" s="611" t="s">
        <v>1754</v>
      </c>
      <c r="DA49" s="611" t="s">
        <v>1754</v>
      </c>
      <c r="DB49" s="611" t="s">
        <v>1754</v>
      </c>
      <c r="DC49" s="611" t="s">
        <v>1754</v>
      </c>
      <c r="DD49" s="611" t="s">
        <v>1754</v>
      </c>
      <c r="DE49" s="611" t="s">
        <v>1754</v>
      </c>
      <c r="DF49" s="611" t="s">
        <v>1754</v>
      </c>
      <c r="DG49" s="611" t="s">
        <v>1754</v>
      </c>
      <c r="DH49" s="611" t="s">
        <v>1754</v>
      </c>
      <c r="DI49" s="611" t="s">
        <v>1754</v>
      </c>
      <c r="DJ49" s="611" t="s">
        <v>1754</v>
      </c>
      <c r="DK49" s="611" t="s">
        <v>1754</v>
      </c>
      <c r="DL49" s="611" t="s">
        <v>1754</v>
      </c>
      <c r="DM49" s="611" t="s">
        <v>1754</v>
      </c>
      <c r="DN49" s="611" t="s">
        <v>1754</v>
      </c>
      <c r="DP49" s="619" t="str">
        <f t="shared" si="19"/>
        <v>PCD_DPW3_SPLIN1_DLY_S5</v>
      </c>
      <c r="DQ49" s="619" t="str">
        <f t="shared" si="19"/>
        <v>PCD_DPW3_SPLIN1_DIR_S5</v>
      </c>
      <c r="DR49" s="619" t="str">
        <f t="shared" si="19"/>
        <v>PCD_DPW3_SPLIN1_DSCR_S5</v>
      </c>
      <c r="DS49" s="619" t="str">
        <f t="shared" si="19"/>
        <v>PCD_DPW3_SPLIN1_DCS_S5</v>
      </c>
      <c r="DT49" s="619" t="str">
        <f t="shared" si="19"/>
        <v>PCD_DPW3_SPLIN1_DSPC_S5</v>
      </c>
      <c r="DU49" s="619" t="str">
        <f t="shared" si="19"/>
        <v>PCD_DPW3_SPLIN1_DPP_S5</v>
      </c>
      <c r="DV49" s="619" t="str">
        <f t="shared" si="19"/>
        <v>PCD_DPW3_SPLIN1_DTPI_S5</v>
      </c>
      <c r="DW49" s="619" t="str">
        <f t="shared" si="19"/>
        <v>PCD_DPW3_SPLIN1_DCI_S5</v>
      </c>
      <c r="DX49" s="619" t="str">
        <f t="shared" si="19"/>
        <v>PCD_DPW3_SPLIN1_DSI_S5</v>
      </c>
      <c r="DY49" s="619" t="str">
        <f t="shared" si="19"/>
        <v>PCD_DPW3_SPLIN1_DER_S5</v>
      </c>
      <c r="DZ49" s="619" t="str">
        <f t="shared" si="18"/>
        <v>PCD_DPW3_SPLIN1_RS_S5</v>
      </c>
      <c r="EA49" s="619" t="str">
        <f t="shared" si="18"/>
        <v>PCD_DPW3_SPLIN1_DPLE_S5</v>
      </c>
    </row>
    <row r="50" spans="1:131" ht="15.75" thickBot="1" x14ac:dyDescent="0.25">
      <c r="A50" s="345"/>
      <c r="B50" s="401" t="str">
        <f t="shared" si="17"/>
        <v>TMS</v>
      </c>
      <c r="C50" s="23" t="s">
        <v>159</v>
      </c>
      <c r="D50" s="63" t="s">
        <v>249</v>
      </c>
      <c r="E50" s="108" t="str" cm="1">
        <f t="array" aca="1" ref="E50" ca="1">IFERROR(INDEX('[1]PCD List'!$AU$5:$BK$48,MARCH('DPW3'!$D50,'[1]PCD List'!$AR$5:$AR$48,0),MARCH('DPW3'!$B50,'[1]PCD List'!$AU$2:$BK$2,0)),"")</f>
        <v/>
      </c>
      <c r="F50" s="61" t="s">
        <v>1733</v>
      </c>
      <c r="G50" s="62" t="s">
        <v>1651</v>
      </c>
      <c r="H50" s="23" t="s">
        <v>68</v>
      </c>
      <c r="I50" s="246">
        <v>0</v>
      </c>
      <c r="K50" s="829"/>
      <c r="M50" s="248">
        <v>0</v>
      </c>
      <c r="N50" s="248">
        <v>0</v>
      </c>
      <c r="O50" s="606">
        <v>0</v>
      </c>
      <c r="P50" s="606">
        <v>0</v>
      </c>
      <c r="Q50" s="606">
        <v>0</v>
      </c>
      <c r="R50" s="65">
        <v>0</v>
      </c>
      <c r="S50" s="65">
        <v>0</v>
      </c>
      <c r="T50" s="65">
        <v>0</v>
      </c>
      <c r="U50" s="65">
        <v>0</v>
      </c>
      <c r="V50" s="65">
        <v>0</v>
      </c>
      <c r="W50" s="65">
        <v>0</v>
      </c>
      <c r="X50" s="65">
        <v>0</v>
      </c>
      <c r="Y50" s="65">
        <v>0</v>
      </c>
      <c r="Z50" s="65">
        <v>0</v>
      </c>
      <c r="AA50" s="65">
        <v>0</v>
      </c>
      <c r="AB50" s="65">
        <v>0</v>
      </c>
      <c r="AC50" s="65">
        <v>0</v>
      </c>
      <c r="AD50" s="65">
        <v>0</v>
      </c>
      <c r="AE50" s="65">
        <v>0</v>
      </c>
      <c r="AF50" s="65">
        <v>0</v>
      </c>
      <c r="AG50" s="65">
        <v>0</v>
      </c>
      <c r="AH50" s="65">
        <v>0</v>
      </c>
      <c r="AI50" s="65">
        <v>0</v>
      </c>
      <c r="AJ50" s="65">
        <v>0</v>
      </c>
      <c r="AK50" s="65">
        <v>0</v>
      </c>
      <c r="AL50" s="65">
        <v>0</v>
      </c>
      <c r="AM50" s="65">
        <v>0</v>
      </c>
      <c r="AN50" s="65">
        <v>0</v>
      </c>
      <c r="AO50" s="65">
        <v>0</v>
      </c>
      <c r="AP50" s="65">
        <v>0</v>
      </c>
      <c r="AQ50" s="65">
        <v>0</v>
      </c>
      <c r="AR50" s="65">
        <v>0</v>
      </c>
      <c r="AS50" s="65">
        <v>0</v>
      </c>
      <c r="AT50" s="65">
        <v>0</v>
      </c>
      <c r="AU50" s="66">
        <v>0</v>
      </c>
      <c r="AV50" s="66">
        <v>0</v>
      </c>
      <c r="AW50" s="66">
        <v>0</v>
      </c>
      <c r="AX50" s="66">
        <v>0</v>
      </c>
      <c r="AY50" s="66">
        <v>0</v>
      </c>
      <c r="AZ50" s="66">
        <v>0</v>
      </c>
      <c r="BA50" s="249">
        <v>0</v>
      </c>
      <c r="BC50" s="637"/>
      <c r="BD50" s="606"/>
      <c r="BE50" s="65"/>
      <c r="BF50" s="65"/>
      <c r="BG50" s="65"/>
      <c r="BH50" s="65"/>
      <c r="BI50" s="65"/>
      <c r="BJ50" s="65"/>
      <c r="BK50" s="65"/>
      <c r="BL50" s="65"/>
      <c r="BM50" s="65"/>
      <c r="BN50" s="249"/>
      <c r="BU50" s="610" t="s">
        <v>1734</v>
      </c>
      <c r="BX50" s="302"/>
      <c r="BY50" t="s">
        <v>1736</v>
      </c>
      <c r="BZ50" s="611" t="s">
        <v>1755</v>
      </c>
      <c r="CA50" s="611" t="s">
        <v>1755</v>
      </c>
      <c r="CB50" s="611" t="s">
        <v>1755</v>
      </c>
      <c r="CC50" s="611" t="s">
        <v>1755</v>
      </c>
      <c r="CD50" s="611" t="s">
        <v>1755</v>
      </c>
      <c r="CE50" s="611" t="s">
        <v>1755</v>
      </c>
      <c r="CF50" s="611" t="s">
        <v>1755</v>
      </c>
      <c r="CG50" s="611" t="s">
        <v>1755</v>
      </c>
      <c r="CH50" s="611" t="s">
        <v>1755</v>
      </c>
      <c r="CI50" s="611" t="s">
        <v>1755</v>
      </c>
      <c r="CJ50" s="611" t="s">
        <v>1755</v>
      </c>
      <c r="CK50" s="611" t="s">
        <v>1755</v>
      </c>
      <c r="CL50" s="611" t="s">
        <v>1755</v>
      </c>
      <c r="CM50" s="611" t="s">
        <v>1755</v>
      </c>
      <c r="CN50" s="611" t="s">
        <v>1755</v>
      </c>
      <c r="CO50" s="611" t="s">
        <v>1755</v>
      </c>
      <c r="CP50" s="611" t="s">
        <v>1755</v>
      </c>
      <c r="CQ50" s="611" t="s">
        <v>1755</v>
      </c>
      <c r="CR50" s="611" t="s">
        <v>1755</v>
      </c>
      <c r="CS50" s="611" t="s">
        <v>1755</v>
      </c>
      <c r="CT50" s="611" t="s">
        <v>1755</v>
      </c>
      <c r="CU50" s="611" t="s">
        <v>1755</v>
      </c>
      <c r="CV50" s="611" t="s">
        <v>1755</v>
      </c>
      <c r="CW50" s="611" t="s">
        <v>1755</v>
      </c>
      <c r="CX50" s="611" t="s">
        <v>1755</v>
      </c>
      <c r="CY50" s="611" t="s">
        <v>1755</v>
      </c>
      <c r="CZ50" s="611" t="s">
        <v>1755</v>
      </c>
      <c r="DA50" s="611" t="s">
        <v>1755</v>
      </c>
      <c r="DB50" s="611" t="s">
        <v>1755</v>
      </c>
      <c r="DC50" s="611" t="s">
        <v>1755</v>
      </c>
      <c r="DD50" s="611" t="s">
        <v>1755</v>
      </c>
      <c r="DE50" s="611" t="s">
        <v>1755</v>
      </c>
      <c r="DF50" s="611" t="s">
        <v>1755</v>
      </c>
      <c r="DG50" s="611" t="s">
        <v>1755</v>
      </c>
      <c r="DH50" s="611" t="s">
        <v>1755</v>
      </c>
      <c r="DI50" s="611" t="s">
        <v>1755</v>
      </c>
      <c r="DJ50" s="611" t="s">
        <v>1755</v>
      </c>
      <c r="DK50" s="611" t="s">
        <v>1755</v>
      </c>
      <c r="DL50" s="611" t="s">
        <v>1755</v>
      </c>
      <c r="DM50" s="611" t="s">
        <v>1755</v>
      </c>
      <c r="DN50" s="611" t="s">
        <v>1755</v>
      </c>
      <c r="DP50" s="619" t="str">
        <f t="shared" si="19"/>
        <v>PCD_DPW3_SPLIN1_DLY_S6</v>
      </c>
      <c r="DQ50" s="619" t="str">
        <f t="shared" si="19"/>
        <v>PCD_DPW3_SPLIN1_DIR_S6</v>
      </c>
      <c r="DR50" s="619" t="str">
        <f t="shared" si="19"/>
        <v>PCD_DPW3_SPLIN1_DSCR_S6</v>
      </c>
      <c r="DS50" s="619" t="str">
        <f t="shared" si="19"/>
        <v>PCD_DPW3_SPLIN1_DCS_S6</v>
      </c>
      <c r="DT50" s="619" t="str">
        <f t="shared" si="19"/>
        <v>PCD_DPW3_SPLIN1_DSPC_S6</v>
      </c>
      <c r="DU50" s="619" t="str">
        <f t="shared" si="19"/>
        <v>PCD_DPW3_SPLIN1_DPP_S6</v>
      </c>
      <c r="DV50" s="619" t="str">
        <f t="shared" si="19"/>
        <v>PCD_DPW3_SPLIN1_DTPI_S6</v>
      </c>
      <c r="DW50" s="619" t="str">
        <f t="shared" si="19"/>
        <v>PCD_DPW3_SPLIN1_DCI_S6</v>
      </c>
      <c r="DX50" s="619" t="str">
        <f t="shared" si="19"/>
        <v>PCD_DPW3_SPLIN1_DSI_S6</v>
      </c>
      <c r="DY50" s="619" t="str">
        <f t="shared" si="19"/>
        <v>PCD_DPW3_SPLIN1_DER_S6</v>
      </c>
      <c r="DZ50" s="619" t="str">
        <f t="shared" si="18"/>
        <v>PCD_DPW3_SPLIN1_RS_S6</v>
      </c>
      <c r="EA50" s="619" t="str">
        <f t="shared" si="18"/>
        <v>PCD_DPW3_SPLIN1_DPLE_S6</v>
      </c>
    </row>
    <row r="51" spans="1:131" ht="15.75" thickBot="1" x14ac:dyDescent="0.25">
      <c r="A51" s="345"/>
      <c r="B51" s="401" t="str">
        <f t="shared" si="17"/>
        <v>TMS</v>
      </c>
      <c r="C51" s="23" t="s">
        <v>159</v>
      </c>
      <c r="D51" s="63" t="s">
        <v>249</v>
      </c>
      <c r="E51" s="108" t="str" cm="1">
        <f t="array" aca="1" ref="E51" ca="1">IFERROR(INDEX('[1]PCD List'!$AU$5:$BK$48,MARCH('DPW3'!$D51,'[1]PCD List'!$AR$5:$AR$48,0),MARCH('DPW3'!$B51,'[1]PCD List'!$AU$2:$BK$2,0)),"")</f>
        <v/>
      </c>
      <c r="F51" s="61" t="s">
        <v>1733</v>
      </c>
      <c r="G51" s="62" t="s">
        <v>1654</v>
      </c>
      <c r="H51" s="23" t="s">
        <v>68</v>
      </c>
      <c r="I51" s="246">
        <v>0</v>
      </c>
      <c r="K51" s="829"/>
      <c r="M51" s="248"/>
      <c r="N51" s="248"/>
      <c r="O51" s="606"/>
      <c r="P51" s="606"/>
      <c r="Q51" s="606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6"/>
      <c r="AV51" s="66"/>
      <c r="AW51" s="66"/>
      <c r="AX51" s="66"/>
      <c r="AY51" s="66"/>
      <c r="AZ51" s="66"/>
      <c r="BA51" s="442"/>
      <c r="BC51" s="637"/>
      <c r="BD51" s="606"/>
      <c r="BE51" s="65"/>
      <c r="BF51" s="65"/>
      <c r="BG51" s="65"/>
      <c r="BH51" s="65"/>
      <c r="BI51" s="65"/>
      <c r="BJ51" s="65"/>
      <c r="BK51" s="65"/>
      <c r="BL51" s="65"/>
      <c r="BM51" s="65"/>
      <c r="BN51" s="249"/>
      <c r="BU51" s="610" t="s">
        <v>1734</v>
      </c>
      <c r="BX51" s="302"/>
      <c r="BY51" t="s">
        <v>1736</v>
      </c>
      <c r="BZ51" s="620" t="s">
        <v>1756</v>
      </c>
      <c r="CA51" s="620" t="s">
        <v>1756</v>
      </c>
      <c r="CB51" s="620" t="s">
        <v>1756</v>
      </c>
      <c r="CC51" s="620" t="s">
        <v>1756</v>
      </c>
      <c r="CD51" s="620" t="s">
        <v>1756</v>
      </c>
      <c r="CE51" s="620" t="s">
        <v>1756</v>
      </c>
      <c r="CF51" s="620" t="s">
        <v>1756</v>
      </c>
      <c r="CG51" s="620" t="s">
        <v>1756</v>
      </c>
      <c r="CH51" s="620" t="s">
        <v>1756</v>
      </c>
      <c r="CI51" s="620" t="s">
        <v>1756</v>
      </c>
      <c r="CJ51" s="620" t="s">
        <v>1756</v>
      </c>
      <c r="CK51" s="620" t="s">
        <v>1756</v>
      </c>
      <c r="CL51" s="620" t="s">
        <v>1756</v>
      </c>
      <c r="CM51" s="620" t="s">
        <v>1756</v>
      </c>
      <c r="CN51" s="620" t="s">
        <v>1756</v>
      </c>
      <c r="CO51" s="620" t="s">
        <v>1756</v>
      </c>
      <c r="CP51" s="620" t="s">
        <v>1756</v>
      </c>
      <c r="CQ51" s="620" t="s">
        <v>1756</v>
      </c>
      <c r="CR51" s="620" t="s">
        <v>1756</v>
      </c>
      <c r="CS51" s="620" t="s">
        <v>1756</v>
      </c>
      <c r="CT51" s="620" t="s">
        <v>1756</v>
      </c>
      <c r="CU51" s="620" t="s">
        <v>1756</v>
      </c>
      <c r="CV51" s="620" t="s">
        <v>1756</v>
      </c>
      <c r="CW51" s="620" t="s">
        <v>1756</v>
      </c>
      <c r="CX51" s="620" t="s">
        <v>1756</v>
      </c>
      <c r="CY51" s="620" t="s">
        <v>1756</v>
      </c>
      <c r="CZ51" s="620" t="s">
        <v>1756</v>
      </c>
      <c r="DA51" s="620" t="s">
        <v>1756</v>
      </c>
      <c r="DB51" s="620" t="s">
        <v>1756</v>
      </c>
      <c r="DC51" s="620" t="s">
        <v>1756</v>
      </c>
      <c r="DD51" s="620" t="s">
        <v>1756</v>
      </c>
      <c r="DE51" s="620" t="s">
        <v>1756</v>
      </c>
      <c r="DF51" s="620" t="s">
        <v>1756</v>
      </c>
      <c r="DG51" s="620" t="s">
        <v>1756</v>
      </c>
      <c r="DH51" s="620" t="s">
        <v>1756</v>
      </c>
      <c r="DI51" s="620" t="s">
        <v>1756</v>
      </c>
      <c r="DJ51" s="620" t="s">
        <v>1756</v>
      </c>
      <c r="DK51" s="620" t="s">
        <v>1756</v>
      </c>
      <c r="DL51" s="620" t="s">
        <v>1756</v>
      </c>
      <c r="DM51" s="620" t="s">
        <v>1756</v>
      </c>
      <c r="DN51" s="620" t="s">
        <v>1756</v>
      </c>
      <c r="DP51" s="619" t="str">
        <f t="shared" si="19"/>
        <v>PCD_DPW3_SPLIN1_DLY_S7</v>
      </c>
      <c r="DQ51" s="619" t="str">
        <f t="shared" si="19"/>
        <v>PCD_DPW3_SPLIN1_DIR_S7</v>
      </c>
      <c r="DR51" s="619" t="str">
        <f t="shared" si="19"/>
        <v>PCD_DPW3_SPLIN1_DSCR_S7</v>
      </c>
      <c r="DS51" s="619" t="str">
        <f t="shared" si="19"/>
        <v>PCD_DPW3_SPLIN1_DCS_S7</v>
      </c>
      <c r="DT51" s="619" t="str">
        <f t="shared" si="19"/>
        <v>PCD_DPW3_SPLIN1_DSPC_S7</v>
      </c>
      <c r="DU51" s="619" t="str">
        <f t="shared" si="19"/>
        <v>PCD_DPW3_SPLIN1_DPP_S7</v>
      </c>
      <c r="DV51" s="619" t="str">
        <f t="shared" si="19"/>
        <v>PCD_DPW3_SPLIN1_DTPI_S7</v>
      </c>
      <c r="DW51" s="619" t="str">
        <f t="shared" si="19"/>
        <v>PCD_DPW3_SPLIN1_DCI_S7</v>
      </c>
      <c r="DX51" s="619" t="str">
        <f t="shared" si="19"/>
        <v>PCD_DPW3_SPLIN1_DSI_S7</v>
      </c>
      <c r="DY51" s="619" t="str">
        <f t="shared" si="19"/>
        <v>PCD_DPW3_SPLIN1_DER_S7</v>
      </c>
      <c r="DZ51" s="619" t="str">
        <f t="shared" si="18"/>
        <v>PCD_DPW3_SPLIN1_RS_S7</v>
      </c>
      <c r="EA51" s="619" t="str">
        <f t="shared" si="18"/>
        <v>PCD_DPW3_SPLIN1_DPLE_S7</v>
      </c>
    </row>
    <row r="52" spans="1:131" ht="15.75" thickBot="1" x14ac:dyDescent="0.25">
      <c r="A52" s="345"/>
      <c r="B52" s="572" t="str">
        <f t="shared" si="17"/>
        <v>TMS</v>
      </c>
      <c r="C52" s="638" t="s">
        <v>159</v>
      </c>
      <c r="D52" s="639" t="s">
        <v>249</v>
      </c>
      <c r="E52" s="640" t="str" cm="1">
        <f t="array" aca="1" ref="E52" ca="1">IFERROR(INDEX('[1]PCD List'!$AU$5:$BK$48,MARCH('DPW3'!$D52,'[1]PCD List'!$AR$5:$AR$48,0),MARCH('DPW3'!$B52,'[1]PCD List'!$AU$2:$BK$2,0)),"")</f>
        <v/>
      </c>
      <c r="F52" s="641" t="s">
        <v>1733</v>
      </c>
      <c r="G52" s="277" t="s">
        <v>1657</v>
      </c>
      <c r="H52" s="638" t="s">
        <v>68</v>
      </c>
      <c r="I52" s="642">
        <v>0</v>
      </c>
      <c r="K52" s="829"/>
      <c r="M52" s="280">
        <f>SUM( M44:M50)</f>
        <v>0</v>
      </c>
      <c r="N52" s="310">
        <f t="shared" ref="N52:BA52" si="20">SUM( N44:N50)</f>
        <v>0</v>
      </c>
      <c r="O52" s="281">
        <f t="shared" si="20"/>
        <v>0</v>
      </c>
      <c r="P52" s="281">
        <f t="shared" si="20"/>
        <v>0</v>
      </c>
      <c r="Q52" s="281">
        <f t="shared" si="20"/>
        <v>0</v>
      </c>
      <c r="R52" s="281">
        <f t="shared" si="20"/>
        <v>0</v>
      </c>
      <c r="S52" s="281">
        <f t="shared" si="20"/>
        <v>0</v>
      </c>
      <c r="T52" s="281">
        <f t="shared" si="20"/>
        <v>0</v>
      </c>
      <c r="U52" s="281">
        <f t="shared" si="20"/>
        <v>0</v>
      </c>
      <c r="V52" s="281">
        <f t="shared" si="20"/>
        <v>0</v>
      </c>
      <c r="W52" s="281">
        <f t="shared" si="20"/>
        <v>0</v>
      </c>
      <c r="X52" s="281">
        <f t="shared" si="20"/>
        <v>0</v>
      </c>
      <c r="Y52" s="281">
        <f t="shared" si="20"/>
        <v>0</v>
      </c>
      <c r="Z52" s="281">
        <f t="shared" si="20"/>
        <v>0</v>
      </c>
      <c r="AA52" s="281">
        <f t="shared" si="20"/>
        <v>0</v>
      </c>
      <c r="AB52" s="281">
        <f t="shared" si="20"/>
        <v>0</v>
      </c>
      <c r="AC52" s="281">
        <f t="shared" si="20"/>
        <v>0</v>
      </c>
      <c r="AD52" s="281">
        <f t="shared" si="20"/>
        <v>0</v>
      </c>
      <c r="AE52" s="281">
        <f t="shared" si="20"/>
        <v>0</v>
      </c>
      <c r="AF52" s="281">
        <f t="shared" si="20"/>
        <v>0</v>
      </c>
      <c r="AG52" s="281">
        <f t="shared" si="20"/>
        <v>0</v>
      </c>
      <c r="AH52" s="281">
        <f t="shared" si="20"/>
        <v>0</v>
      </c>
      <c r="AI52" s="281">
        <f t="shared" si="20"/>
        <v>0</v>
      </c>
      <c r="AJ52" s="281">
        <f t="shared" si="20"/>
        <v>0</v>
      </c>
      <c r="AK52" s="281">
        <f t="shared" si="20"/>
        <v>0</v>
      </c>
      <c r="AL52" s="281">
        <f t="shared" si="20"/>
        <v>0</v>
      </c>
      <c r="AM52" s="281">
        <f t="shared" si="20"/>
        <v>0</v>
      </c>
      <c r="AN52" s="281">
        <f t="shared" si="20"/>
        <v>0</v>
      </c>
      <c r="AO52" s="281">
        <f t="shared" si="20"/>
        <v>0</v>
      </c>
      <c r="AP52" s="281">
        <f t="shared" si="20"/>
        <v>0</v>
      </c>
      <c r="AQ52" s="281">
        <f t="shared" si="20"/>
        <v>0</v>
      </c>
      <c r="AR52" s="281">
        <f t="shared" si="20"/>
        <v>0</v>
      </c>
      <c r="AS52" s="281">
        <f t="shared" si="20"/>
        <v>0</v>
      </c>
      <c r="AT52" s="281">
        <f t="shared" si="20"/>
        <v>0</v>
      </c>
      <c r="AU52" s="281">
        <f t="shared" si="20"/>
        <v>0</v>
      </c>
      <c r="AV52" s="281">
        <f t="shared" si="20"/>
        <v>0</v>
      </c>
      <c r="AW52" s="281">
        <f t="shared" si="20"/>
        <v>0</v>
      </c>
      <c r="AX52" s="281">
        <f t="shared" si="20"/>
        <v>0</v>
      </c>
      <c r="AY52" s="281">
        <f t="shared" si="20"/>
        <v>0</v>
      </c>
      <c r="AZ52" s="281">
        <f t="shared" si="20"/>
        <v>0</v>
      </c>
      <c r="BA52" s="625">
        <f t="shared" si="20"/>
        <v>0</v>
      </c>
      <c r="BC52" s="282"/>
      <c r="BD52" s="283"/>
      <c r="BE52" s="283"/>
      <c r="BF52" s="283"/>
      <c r="BG52" s="283"/>
      <c r="BH52" s="283"/>
      <c r="BI52" s="283"/>
      <c r="BJ52" s="283"/>
      <c r="BK52" s="283"/>
      <c r="BL52" s="283"/>
      <c r="BM52" s="283"/>
      <c r="BN52" s="284"/>
      <c r="BU52" s="610" t="s">
        <v>1734</v>
      </c>
      <c r="BX52" s="302"/>
      <c r="BY52" t="s">
        <v>1736</v>
      </c>
      <c r="BZ52" s="626" t="s">
        <v>1757</v>
      </c>
      <c r="CA52" s="627" t="s">
        <v>1757</v>
      </c>
      <c r="CB52" s="628" t="s">
        <v>1757</v>
      </c>
      <c r="CC52" s="628" t="s">
        <v>1757</v>
      </c>
      <c r="CD52" s="628" t="s">
        <v>1757</v>
      </c>
      <c r="CE52" s="628" t="s">
        <v>1757</v>
      </c>
      <c r="CF52" s="628" t="s">
        <v>1757</v>
      </c>
      <c r="CG52" s="628" t="s">
        <v>1757</v>
      </c>
      <c r="CH52" s="628" t="s">
        <v>1757</v>
      </c>
      <c r="CI52" s="628" t="s">
        <v>1757</v>
      </c>
      <c r="CJ52" s="628" t="s">
        <v>1757</v>
      </c>
      <c r="CK52" s="628" t="s">
        <v>1757</v>
      </c>
      <c r="CL52" s="628" t="s">
        <v>1757</v>
      </c>
      <c r="CM52" s="628" t="s">
        <v>1757</v>
      </c>
      <c r="CN52" s="628" t="s">
        <v>1757</v>
      </c>
      <c r="CO52" s="628" t="s">
        <v>1757</v>
      </c>
      <c r="CP52" s="628" t="s">
        <v>1757</v>
      </c>
      <c r="CQ52" s="628" t="s">
        <v>1757</v>
      </c>
      <c r="CR52" s="628" t="s">
        <v>1757</v>
      </c>
      <c r="CS52" s="628" t="s">
        <v>1757</v>
      </c>
      <c r="CT52" s="628" t="s">
        <v>1757</v>
      </c>
      <c r="CU52" s="628" t="s">
        <v>1757</v>
      </c>
      <c r="CV52" s="628" t="s">
        <v>1757</v>
      </c>
      <c r="CW52" s="628" t="s">
        <v>1757</v>
      </c>
      <c r="CX52" s="628" t="s">
        <v>1757</v>
      </c>
      <c r="CY52" s="628" t="s">
        <v>1757</v>
      </c>
      <c r="CZ52" s="628" t="s">
        <v>1757</v>
      </c>
      <c r="DA52" s="628" t="s">
        <v>1757</v>
      </c>
      <c r="DB52" s="628" t="s">
        <v>1757</v>
      </c>
      <c r="DC52" s="628" t="s">
        <v>1757</v>
      </c>
      <c r="DD52" s="628" t="s">
        <v>1757</v>
      </c>
      <c r="DE52" s="628" t="s">
        <v>1757</v>
      </c>
      <c r="DF52" s="628" t="s">
        <v>1757</v>
      </c>
      <c r="DG52" s="628" t="s">
        <v>1757</v>
      </c>
      <c r="DH52" s="628" t="s">
        <v>1757</v>
      </c>
      <c r="DI52" s="628" t="s">
        <v>1757</v>
      </c>
      <c r="DJ52" s="628" t="s">
        <v>1757</v>
      </c>
      <c r="DK52" s="628" t="s">
        <v>1757</v>
      </c>
      <c r="DL52" s="628" t="s">
        <v>1757</v>
      </c>
      <c r="DM52" s="628" t="s">
        <v>1757</v>
      </c>
      <c r="DN52" s="629" t="s">
        <v>1757</v>
      </c>
      <c r="DP52" s="619" t="str">
        <f t="shared" si="19"/>
        <v>PCD_DPW3_SPLIN1_DLY_ST</v>
      </c>
      <c r="DQ52" s="619" t="str">
        <f t="shared" si="19"/>
        <v>PCD_DPW3_SPLIN1_DIR_ST</v>
      </c>
      <c r="DR52" s="619" t="str">
        <f t="shared" si="19"/>
        <v>PCD_DPW3_SPLIN1_DSCR_ST</v>
      </c>
      <c r="DS52" s="619" t="str">
        <f t="shared" si="19"/>
        <v>PCD_DPW3_SPLIN1_DCS_ST</v>
      </c>
      <c r="DT52" s="619" t="str">
        <f t="shared" si="19"/>
        <v>PCD_DPW3_SPLIN1_DSPC_ST</v>
      </c>
      <c r="DU52" s="619" t="str">
        <f t="shared" si="19"/>
        <v>PCD_DPW3_SPLIN1_DPP_ST</v>
      </c>
      <c r="DV52" s="619" t="str">
        <f t="shared" si="19"/>
        <v>PCD_DPW3_SPLIN1_DTPI_ST</v>
      </c>
      <c r="DW52" s="619" t="str">
        <f t="shared" si="19"/>
        <v>PCD_DPW3_SPLIN1_DCI_ST</v>
      </c>
      <c r="DX52" s="619" t="str">
        <f t="shared" si="19"/>
        <v>PCD_DPW3_SPLIN1_DSI_ST</v>
      </c>
      <c r="DY52" s="619" t="str">
        <f t="shared" si="19"/>
        <v>PCD_DPW3_SPLIN1_DER_ST</v>
      </c>
      <c r="DZ52" s="619" t="str">
        <f t="shared" si="18"/>
        <v>PCD_DPW3_SPLIN1_RS_ST</v>
      </c>
      <c r="EA52" s="619" t="str">
        <f t="shared" si="18"/>
        <v>PCD_DPW3_SPLIN1_DPLE_ST</v>
      </c>
    </row>
    <row r="53" spans="1:131" ht="15.75" thickBot="1" x14ac:dyDescent="0.25">
      <c r="A53" s="345"/>
      <c r="B53" s="371" t="str">
        <f xml:space="preserve"> B52</f>
        <v>TMS</v>
      </c>
      <c r="C53" s="55" t="s">
        <v>148</v>
      </c>
      <c r="D53" s="55" t="s">
        <v>275</v>
      </c>
      <c r="E53" s="488" t="str" cm="1">
        <f t="array" aca="1" ref="E53" ca="1">IFERROR(INDEX('[1]PCD List'!$AU$5:$BK$48,MARCH('DPW3'!$D53,'[1]PCD List'!$AR$5:$AR$48,0),MARCH('DPW3'!$B53,'[1]PCD List'!$AU$2:$BK$2,0)),"")</f>
        <v/>
      </c>
      <c r="F53" s="338" t="s">
        <v>1758</v>
      </c>
      <c r="G53" s="62" t="s">
        <v>1619</v>
      </c>
      <c r="H53" s="23" t="s">
        <v>68</v>
      </c>
      <c r="I53" s="246">
        <v>0</v>
      </c>
      <c r="K53" s="829">
        <v>0</v>
      </c>
      <c r="M53" s="248"/>
      <c r="N53" s="248"/>
      <c r="O53" s="606"/>
      <c r="P53" s="606"/>
      <c r="Q53" s="606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6"/>
      <c r="AV53" s="66"/>
      <c r="AW53" s="66"/>
      <c r="AX53" s="66"/>
      <c r="AY53" s="66"/>
      <c r="AZ53" s="66"/>
      <c r="BA53" s="249"/>
      <c r="BC53" s="637"/>
      <c r="BD53" s="606"/>
      <c r="BE53" s="65"/>
      <c r="BF53" s="65"/>
      <c r="BG53" s="65"/>
      <c r="BH53" s="65"/>
      <c r="BI53" s="65"/>
      <c r="BJ53" s="65"/>
      <c r="BK53" s="65"/>
      <c r="BL53" s="65"/>
      <c r="BM53" s="65"/>
      <c r="BN53" s="249"/>
      <c r="BU53" s="610" t="s">
        <v>1759</v>
      </c>
      <c r="BX53" s="302" t="s">
        <v>1760</v>
      </c>
      <c r="BY53" t="s">
        <v>1761</v>
      </c>
      <c r="BZ53" s="611" t="s">
        <v>1762</v>
      </c>
      <c r="CA53" s="611" t="s">
        <v>1762</v>
      </c>
      <c r="CB53" s="612" t="s">
        <v>1762</v>
      </c>
      <c r="CC53" s="612" t="s">
        <v>1762</v>
      </c>
      <c r="CD53" s="612" t="s">
        <v>1762</v>
      </c>
      <c r="CE53" s="613" t="s">
        <v>1762</v>
      </c>
      <c r="CF53" s="613" t="s">
        <v>1762</v>
      </c>
      <c r="CG53" s="613" t="s">
        <v>1762</v>
      </c>
      <c r="CH53" s="613" t="s">
        <v>1762</v>
      </c>
      <c r="CI53" s="613" t="s">
        <v>1762</v>
      </c>
      <c r="CJ53" s="613" t="s">
        <v>1762</v>
      </c>
      <c r="CK53" s="613" t="s">
        <v>1762</v>
      </c>
      <c r="CL53" s="613" t="s">
        <v>1762</v>
      </c>
      <c r="CM53" s="613" t="s">
        <v>1762</v>
      </c>
      <c r="CN53" s="613" t="s">
        <v>1762</v>
      </c>
      <c r="CO53" s="613" t="s">
        <v>1762</v>
      </c>
      <c r="CP53" s="613" t="s">
        <v>1762</v>
      </c>
      <c r="CQ53" s="613" t="s">
        <v>1762</v>
      </c>
      <c r="CR53" s="613" t="s">
        <v>1762</v>
      </c>
      <c r="CS53" s="613" t="s">
        <v>1762</v>
      </c>
      <c r="CT53" s="613" t="s">
        <v>1762</v>
      </c>
      <c r="CU53" s="613" t="s">
        <v>1762</v>
      </c>
      <c r="CV53" s="613" t="s">
        <v>1762</v>
      </c>
      <c r="CW53" s="613" t="s">
        <v>1762</v>
      </c>
      <c r="CX53" s="613" t="s">
        <v>1762</v>
      </c>
      <c r="CY53" s="613" t="s">
        <v>1762</v>
      </c>
      <c r="CZ53" s="613" t="s">
        <v>1762</v>
      </c>
      <c r="DA53" s="613" t="s">
        <v>1762</v>
      </c>
      <c r="DB53" s="613" t="s">
        <v>1762</v>
      </c>
      <c r="DC53" s="613" t="s">
        <v>1762</v>
      </c>
      <c r="DD53" s="613" t="s">
        <v>1762</v>
      </c>
      <c r="DE53" s="613" t="s">
        <v>1762</v>
      </c>
      <c r="DF53" s="613" t="s">
        <v>1762</v>
      </c>
      <c r="DG53" s="613" t="s">
        <v>1762</v>
      </c>
      <c r="DH53" s="614" t="s">
        <v>1762</v>
      </c>
      <c r="DI53" s="614" t="s">
        <v>1762</v>
      </c>
      <c r="DJ53" s="614" t="s">
        <v>1762</v>
      </c>
      <c r="DK53" s="614" t="s">
        <v>1762</v>
      </c>
      <c r="DL53" s="614" t="s">
        <v>1762</v>
      </c>
      <c r="DM53" s="614" t="s">
        <v>1762</v>
      </c>
      <c r="DN53" s="615" t="s">
        <v>1762</v>
      </c>
      <c r="DP53" s="302" t="s">
        <v>1763</v>
      </c>
      <c r="DQ53" s="254" t="s">
        <v>1764</v>
      </c>
      <c r="DR53" s="73" t="s">
        <v>1765</v>
      </c>
      <c r="DS53" s="73" t="s">
        <v>1766</v>
      </c>
      <c r="DT53" s="73" t="s">
        <v>1767</v>
      </c>
      <c r="DU53" s="73" t="s">
        <v>1768</v>
      </c>
      <c r="DV53" s="73" t="s">
        <v>1769</v>
      </c>
      <c r="DW53" s="73" t="s">
        <v>1770</v>
      </c>
      <c r="DX53" s="73" t="s">
        <v>1771</v>
      </c>
      <c r="DY53" s="73" t="s">
        <v>1772</v>
      </c>
      <c r="DZ53" s="73" t="s">
        <v>1773</v>
      </c>
      <c r="EA53" s="73" t="s">
        <v>1774</v>
      </c>
    </row>
    <row r="54" spans="1:131" ht="15.75" thickBot="1" x14ac:dyDescent="0.25">
      <c r="A54" s="345"/>
      <c r="B54" s="401" t="str">
        <f t="shared" ref="B54:B61" si="21" xml:space="preserve"> B53</f>
        <v>TMS</v>
      </c>
      <c r="C54" s="59" t="s">
        <v>148</v>
      </c>
      <c r="D54" s="59" t="s">
        <v>275</v>
      </c>
      <c r="E54" s="108" t="str" cm="1">
        <f t="array" aca="1" ref="E54" ca="1">IFERROR(INDEX('[1]PCD List'!$AU$5:$BK$48,MARCH('DPW3'!$D54,'[1]PCD List'!$AR$5:$AR$48,0),MARCH('DPW3'!$B54,'[1]PCD List'!$AU$2:$BK$2,0)),"")</f>
        <v/>
      </c>
      <c r="F54" s="416" t="s">
        <v>1758</v>
      </c>
      <c r="G54" s="62" t="s">
        <v>1636</v>
      </c>
      <c r="H54" s="23" t="s">
        <v>68</v>
      </c>
      <c r="I54" s="246">
        <v>0</v>
      </c>
      <c r="K54" s="829"/>
      <c r="M54" s="248">
        <v>0</v>
      </c>
      <c r="N54" s="248">
        <v>0</v>
      </c>
      <c r="O54" s="606">
        <v>0</v>
      </c>
      <c r="P54" s="606">
        <v>0</v>
      </c>
      <c r="Q54" s="606">
        <v>0</v>
      </c>
      <c r="R54" s="65">
        <v>0</v>
      </c>
      <c r="S54" s="65">
        <v>0</v>
      </c>
      <c r="T54" s="65">
        <v>0</v>
      </c>
      <c r="U54" s="65">
        <v>0</v>
      </c>
      <c r="V54" s="65">
        <v>0</v>
      </c>
      <c r="W54" s="65">
        <v>0</v>
      </c>
      <c r="X54" s="65">
        <v>0</v>
      </c>
      <c r="Y54" s="65">
        <v>0</v>
      </c>
      <c r="Z54" s="65">
        <v>0</v>
      </c>
      <c r="AA54" s="65">
        <v>0</v>
      </c>
      <c r="AB54" s="65">
        <v>0</v>
      </c>
      <c r="AC54" s="65">
        <v>0</v>
      </c>
      <c r="AD54" s="65">
        <v>0</v>
      </c>
      <c r="AE54" s="65">
        <v>0</v>
      </c>
      <c r="AF54" s="65">
        <v>0</v>
      </c>
      <c r="AG54" s="65">
        <v>0</v>
      </c>
      <c r="AH54" s="65">
        <v>0</v>
      </c>
      <c r="AI54" s="65">
        <v>0</v>
      </c>
      <c r="AJ54" s="65">
        <v>0</v>
      </c>
      <c r="AK54" s="65">
        <v>0</v>
      </c>
      <c r="AL54" s="65">
        <v>0</v>
      </c>
      <c r="AM54" s="65">
        <v>0</v>
      </c>
      <c r="AN54" s="65">
        <v>0</v>
      </c>
      <c r="AO54" s="65">
        <v>0</v>
      </c>
      <c r="AP54" s="65">
        <v>0</v>
      </c>
      <c r="AQ54" s="65">
        <v>0</v>
      </c>
      <c r="AR54" s="65">
        <v>0</v>
      </c>
      <c r="AS54" s="65">
        <v>0</v>
      </c>
      <c r="AT54" s="65">
        <v>0</v>
      </c>
      <c r="AU54" s="66">
        <v>0</v>
      </c>
      <c r="AV54" s="66">
        <v>0</v>
      </c>
      <c r="AW54" s="66">
        <v>0</v>
      </c>
      <c r="AX54" s="66">
        <v>0</v>
      </c>
      <c r="AY54" s="66">
        <v>0</v>
      </c>
      <c r="AZ54" s="66">
        <v>0</v>
      </c>
      <c r="BA54" s="249">
        <v>0</v>
      </c>
      <c r="BC54" s="637"/>
      <c r="BD54" s="606"/>
      <c r="BE54" s="65"/>
      <c r="BF54" s="65"/>
      <c r="BG54" s="65"/>
      <c r="BH54" s="65"/>
      <c r="BI54" s="65"/>
      <c r="BJ54" s="65"/>
      <c r="BK54" s="65"/>
      <c r="BL54" s="65"/>
      <c r="BM54" s="65"/>
      <c r="BN54" s="249"/>
      <c r="BU54" s="610" t="s">
        <v>1759</v>
      </c>
      <c r="BX54" s="302"/>
      <c r="BY54" t="s">
        <v>1761</v>
      </c>
      <c r="BZ54" s="611" t="s">
        <v>1775</v>
      </c>
      <c r="CA54" s="611" t="s">
        <v>1775</v>
      </c>
      <c r="CB54" s="611" t="s">
        <v>1775</v>
      </c>
      <c r="CC54" s="611" t="s">
        <v>1775</v>
      </c>
      <c r="CD54" s="611" t="s">
        <v>1775</v>
      </c>
      <c r="CE54" s="611" t="s">
        <v>1775</v>
      </c>
      <c r="CF54" s="611" t="s">
        <v>1775</v>
      </c>
      <c r="CG54" s="611" t="s">
        <v>1775</v>
      </c>
      <c r="CH54" s="611" t="s">
        <v>1775</v>
      </c>
      <c r="CI54" s="611" t="s">
        <v>1775</v>
      </c>
      <c r="CJ54" s="611" t="s">
        <v>1775</v>
      </c>
      <c r="CK54" s="611" t="s">
        <v>1775</v>
      </c>
      <c r="CL54" s="611" t="s">
        <v>1775</v>
      </c>
      <c r="CM54" s="611" t="s">
        <v>1775</v>
      </c>
      <c r="CN54" s="611" t="s">
        <v>1775</v>
      </c>
      <c r="CO54" s="611" t="s">
        <v>1775</v>
      </c>
      <c r="CP54" s="611" t="s">
        <v>1775</v>
      </c>
      <c r="CQ54" s="611" t="s">
        <v>1775</v>
      </c>
      <c r="CR54" s="611" t="s">
        <v>1775</v>
      </c>
      <c r="CS54" s="611" t="s">
        <v>1775</v>
      </c>
      <c r="CT54" s="611" t="s">
        <v>1775</v>
      </c>
      <c r="CU54" s="611" t="s">
        <v>1775</v>
      </c>
      <c r="CV54" s="611" t="s">
        <v>1775</v>
      </c>
      <c r="CW54" s="611" t="s">
        <v>1775</v>
      </c>
      <c r="CX54" s="611" t="s">
        <v>1775</v>
      </c>
      <c r="CY54" s="611" t="s">
        <v>1775</v>
      </c>
      <c r="CZ54" s="611" t="s">
        <v>1775</v>
      </c>
      <c r="DA54" s="611" t="s">
        <v>1775</v>
      </c>
      <c r="DB54" s="611" t="s">
        <v>1775</v>
      </c>
      <c r="DC54" s="611" t="s">
        <v>1775</v>
      </c>
      <c r="DD54" s="611" t="s">
        <v>1775</v>
      </c>
      <c r="DE54" s="611" t="s">
        <v>1775</v>
      </c>
      <c r="DF54" s="611" t="s">
        <v>1775</v>
      </c>
      <c r="DG54" s="611" t="s">
        <v>1775</v>
      </c>
      <c r="DH54" s="611" t="s">
        <v>1775</v>
      </c>
      <c r="DI54" s="611" t="s">
        <v>1775</v>
      </c>
      <c r="DJ54" s="611" t="s">
        <v>1775</v>
      </c>
      <c r="DK54" s="611" t="s">
        <v>1775</v>
      </c>
      <c r="DL54" s="611" t="s">
        <v>1775</v>
      </c>
      <c r="DM54" s="611" t="s">
        <v>1775</v>
      </c>
      <c r="DN54" s="611" t="s">
        <v>1775</v>
      </c>
      <c r="DP54" s="619" t="str">
        <f>DP$53&amp;$DO9</f>
        <v>PCD_DPW3_RESIN1_DLY_S1</v>
      </c>
      <c r="DQ54" s="619" t="str">
        <f t="shared" ref="DQ54:EA61" si="22">DQ$53&amp;$DO9</f>
        <v>PCD_DPW3_RESIN1_DIR_S1</v>
      </c>
      <c r="DR54" s="619" t="str">
        <f t="shared" si="22"/>
        <v>PCD_DPW3_RESIN1_DSCR_S1</v>
      </c>
      <c r="DS54" s="619" t="str">
        <f t="shared" si="22"/>
        <v>PCD_DPW3_RESIN1_DCS_S1</v>
      </c>
      <c r="DT54" s="619" t="str">
        <f t="shared" si="22"/>
        <v>PCD_DPW3_RESIN1_DSPC_S1</v>
      </c>
      <c r="DU54" s="619" t="str">
        <f t="shared" si="22"/>
        <v>PCD_DPW3_RESIN1_DPP_S1</v>
      </c>
      <c r="DV54" s="619" t="str">
        <f t="shared" si="22"/>
        <v>PCD_DPW3_RESIN1_DTPI_S1</v>
      </c>
      <c r="DW54" s="619" t="str">
        <f t="shared" si="22"/>
        <v>PCD_DPW3_RESIN1_DCI_S1</v>
      </c>
      <c r="DX54" s="619" t="str">
        <f t="shared" si="22"/>
        <v>PCD_DPW3_RESIN1_DSI_S1</v>
      </c>
      <c r="DY54" s="619" t="str">
        <f t="shared" si="22"/>
        <v>PCD_DPW3_RESIN1_DER_S1</v>
      </c>
      <c r="DZ54" s="619" t="str">
        <f t="shared" si="22"/>
        <v>PCD_DPW3_RESIN1_RS_S1</v>
      </c>
      <c r="EA54" s="619" t="str">
        <f t="shared" si="22"/>
        <v>PCD_DPW3_RESIN1_DPLE_S1</v>
      </c>
    </row>
    <row r="55" spans="1:131" ht="15.75" thickBot="1" x14ac:dyDescent="0.25">
      <c r="A55" s="345"/>
      <c r="B55" s="401" t="str">
        <f t="shared" si="21"/>
        <v>TMS</v>
      </c>
      <c r="C55" s="59" t="s">
        <v>148</v>
      </c>
      <c r="D55" s="59" t="s">
        <v>275</v>
      </c>
      <c r="E55" s="108" t="str" cm="1">
        <f t="array" aca="1" ref="E55" ca="1">IFERROR(INDEX('[1]PCD List'!$AU$5:$BK$48,MARCH('DPW3'!$D55,'[1]PCD List'!$AR$5:$AR$48,0),MARCH('DPW3'!$B55,'[1]PCD List'!$AU$2:$BK$2,0)),"")</f>
        <v/>
      </c>
      <c r="F55" s="416" t="s">
        <v>1758</v>
      </c>
      <c r="G55" s="62" t="s">
        <v>1639</v>
      </c>
      <c r="H55" s="23" t="s">
        <v>68</v>
      </c>
      <c r="I55" s="246">
        <v>0</v>
      </c>
      <c r="K55" s="829"/>
      <c r="M55" s="248">
        <v>0</v>
      </c>
      <c r="N55" s="248">
        <v>0</v>
      </c>
      <c r="O55" s="606">
        <v>0</v>
      </c>
      <c r="P55" s="606">
        <v>0</v>
      </c>
      <c r="Q55" s="606">
        <v>0</v>
      </c>
      <c r="R55" s="65">
        <v>0</v>
      </c>
      <c r="S55" s="65">
        <v>0</v>
      </c>
      <c r="T55" s="65">
        <v>0</v>
      </c>
      <c r="U55" s="65">
        <v>0</v>
      </c>
      <c r="V55" s="65">
        <v>0</v>
      </c>
      <c r="W55" s="65">
        <v>0</v>
      </c>
      <c r="X55" s="65">
        <v>0</v>
      </c>
      <c r="Y55" s="65">
        <v>0</v>
      </c>
      <c r="Z55" s="65">
        <v>0</v>
      </c>
      <c r="AA55" s="65">
        <v>0</v>
      </c>
      <c r="AB55" s="65">
        <v>0</v>
      </c>
      <c r="AC55" s="65">
        <v>0</v>
      </c>
      <c r="AD55" s="65">
        <v>0</v>
      </c>
      <c r="AE55" s="65">
        <v>0</v>
      </c>
      <c r="AF55" s="65">
        <v>0</v>
      </c>
      <c r="AG55" s="65">
        <v>0</v>
      </c>
      <c r="AH55" s="65">
        <v>0</v>
      </c>
      <c r="AI55" s="65">
        <v>0</v>
      </c>
      <c r="AJ55" s="65">
        <v>0</v>
      </c>
      <c r="AK55" s="65">
        <v>0</v>
      </c>
      <c r="AL55" s="65">
        <v>0</v>
      </c>
      <c r="AM55" s="65">
        <v>0</v>
      </c>
      <c r="AN55" s="65">
        <v>0</v>
      </c>
      <c r="AO55" s="65">
        <v>0</v>
      </c>
      <c r="AP55" s="65">
        <v>0</v>
      </c>
      <c r="AQ55" s="65">
        <v>0</v>
      </c>
      <c r="AR55" s="65">
        <v>0</v>
      </c>
      <c r="AS55" s="65">
        <v>0</v>
      </c>
      <c r="AT55" s="65">
        <v>0</v>
      </c>
      <c r="AU55" s="66">
        <v>0</v>
      </c>
      <c r="AV55" s="66">
        <v>0</v>
      </c>
      <c r="AW55" s="66">
        <v>0</v>
      </c>
      <c r="AX55" s="66">
        <v>0</v>
      </c>
      <c r="AY55" s="66">
        <v>0</v>
      </c>
      <c r="AZ55" s="66">
        <v>0</v>
      </c>
      <c r="BA55" s="249">
        <v>0</v>
      </c>
      <c r="BC55" s="637"/>
      <c r="BD55" s="606"/>
      <c r="BE55" s="65"/>
      <c r="BF55" s="65"/>
      <c r="BG55" s="65"/>
      <c r="BH55" s="65"/>
      <c r="BI55" s="65"/>
      <c r="BJ55" s="65"/>
      <c r="BK55" s="65"/>
      <c r="BL55" s="65"/>
      <c r="BM55" s="65"/>
      <c r="BN55" s="249"/>
      <c r="BU55" s="610" t="s">
        <v>1759</v>
      </c>
      <c r="BX55" s="302"/>
      <c r="BY55" t="s">
        <v>1761</v>
      </c>
      <c r="BZ55" s="611" t="s">
        <v>1776</v>
      </c>
      <c r="CA55" s="611" t="s">
        <v>1776</v>
      </c>
      <c r="CB55" s="611" t="s">
        <v>1776</v>
      </c>
      <c r="CC55" s="611" t="s">
        <v>1776</v>
      </c>
      <c r="CD55" s="611" t="s">
        <v>1776</v>
      </c>
      <c r="CE55" s="611" t="s">
        <v>1776</v>
      </c>
      <c r="CF55" s="611" t="s">
        <v>1776</v>
      </c>
      <c r="CG55" s="611" t="s">
        <v>1776</v>
      </c>
      <c r="CH55" s="611" t="s">
        <v>1776</v>
      </c>
      <c r="CI55" s="611" t="s">
        <v>1776</v>
      </c>
      <c r="CJ55" s="611" t="s">
        <v>1776</v>
      </c>
      <c r="CK55" s="611" t="s">
        <v>1776</v>
      </c>
      <c r="CL55" s="611" t="s">
        <v>1776</v>
      </c>
      <c r="CM55" s="611" t="s">
        <v>1776</v>
      </c>
      <c r="CN55" s="611" t="s">
        <v>1776</v>
      </c>
      <c r="CO55" s="611" t="s">
        <v>1776</v>
      </c>
      <c r="CP55" s="611" t="s">
        <v>1776</v>
      </c>
      <c r="CQ55" s="611" t="s">
        <v>1776</v>
      </c>
      <c r="CR55" s="611" t="s">
        <v>1776</v>
      </c>
      <c r="CS55" s="611" t="s">
        <v>1776</v>
      </c>
      <c r="CT55" s="611" t="s">
        <v>1776</v>
      </c>
      <c r="CU55" s="611" t="s">
        <v>1776</v>
      </c>
      <c r="CV55" s="611" t="s">
        <v>1776</v>
      </c>
      <c r="CW55" s="611" t="s">
        <v>1776</v>
      </c>
      <c r="CX55" s="611" t="s">
        <v>1776</v>
      </c>
      <c r="CY55" s="611" t="s">
        <v>1776</v>
      </c>
      <c r="CZ55" s="611" t="s">
        <v>1776</v>
      </c>
      <c r="DA55" s="611" t="s">
        <v>1776</v>
      </c>
      <c r="DB55" s="611" t="s">
        <v>1776</v>
      </c>
      <c r="DC55" s="611" t="s">
        <v>1776</v>
      </c>
      <c r="DD55" s="611" t="s">
        <v>1776</v>
      </c>
      <c r="DE55" s="611" t="s">
        <v>1776</v>
      </c>
      <c r="DF55" s="611" t="s">
        <v>1776</v>
      </c>
      <c r="DG55" s="611" t="s">
        <v>1776</v>
      </c>
      <c r="DH55" s="611" t="s">
        <v>1776</v>
      </c>
      <c r="DI55" s="611" t="s">
        <v>1776</v>
      </c>
      <c r="DJ55" s="611" t="s">
        <v>1776</v>
      </c>
      <c r="DK55" s="611" t="s">
        <v>1776</v>
      </c>
      <c r="DL55" s="611" t="s">
        <v>1776</v>
      </c>
      <c r="DM55" s="611" t="s">
        <v>1776</v>
      </c>
      <c r="DN55" s="611" t="s">
        <v>1776</v>
      </c>
      <c r="DP55" s="619" t="str">
        <f t="shared" ref="DP55:DY61" si="23">DP$53&amp;$DO10</f>
        <v>PCD_DPW3_RESIN1_DLY_S2</v>
      </c>
      <c r="DQ55" s="619" t="str">
        <f t="shared" si="23"/>
        <v>PCD_DPW3_RESIN1_DIR_S2</v>
      </c>
      <c r="DR55" s="619" t="str">
        <f t="shared" si="23"/>
        <v>PCD_DPW3_RESIN1_DSCR_S2</v>
      </c>
      <c r="DS55" s="619" t="str">
        <f t="shared" si="23"/>
        <v>PCD_DPW3_RESIN1_DCS_S2</v>
      </c>
      <c r="DT55" s="619" t="str">
        <f t="shared" si="23"/>
        <v>PCD_DPW3_RESIN1_DSPC_S2</v>
      </c>
      <c r="DU55" s="619" t="str">
        <f t="shared" si="23"/>
        <v>PCD_DPW3_RESIN1_DPP_S2</v>
      </c>
      <c r="DV55" s="619" t="str">
        <f t="shared" si="23"/>
        <v>PCD_DPW3_RESIN1_DTPI_S2</v>
      </c>
      <c r="DW55" s="619" t="str">
        <f t="shared" si="23"/>
        <v>PCD_DPW3_RESIN1_DCI_S2</v>
      </c>
      <c r="DX55" s="619" t="str">
        <f t="shared" si="23"/>
        <v>PCD_DPW3_RESIN1_DSI_S2</v>
      </c>
      <c r="DY55" s="619" t="str">
        <f t="shared" si="23"/>
        <v>PCD_DPW3_RESIN1_DER_S2</v>
      </c>
      <c r="DZ55" s="619" t="str">
        <f t="shared" si="22"/>
        <v>PCD_DPW3_RESIN1_RS_S2</v>
      </c>
      <c r="EA55" s="619" t="str">
        <f t="shared" si="22"/>
        <v>PCD_DPW3_RESIN1_DPLE_S2</v>
      </c>
    </row>
    <row r="56" spans="1:131" ht="15.75" thickBot="1" x14ac:dyDescent="0.25">
      <c r="A56" s="345"/>
      <c r="B56" s="401" t="str">
        <f t="shared" si="21"/>
        <v>TMS</v>
      </c>
      <c r="C56" s="59" t="s">
        <v>148</v>
      </c>
      <c r="D56" s="59" t="s">
        <v>275</v>
      </c>
      <c r="E56" s="108" t="str" cm="1">
        <f t="array" aca="1" ref="E56" ca="1">IFERROR(INDEX('[1]PCD List'!$AU$5:$BK$48,MARCH('DPW3'!$D56,'[1]PCD List'!$AR$5:$AR$48,0),MARCH('DPW3'!$B56,'[1]PCD List'!$AU$2:$BK$2,0)),"")</f>
        <v/>
      </c>
      <c r="F56" s="416" t="s">
        <v>1758</v>
      </c>
      <c r="G56" s="62" t="s">
        <v>1642</v>
      </c>
      <c r="H56" s="23" t="s">
        <v>68</v>
      </c>
      <c r="I56" s="246">
        <v>0</v>
      </c>
      <c r="K56" s="829"/>
      <c r="M56" s="248">
        <v>0</v>
      </c>
      <c r="N56" s="248">
        <v>0</v>
      </c>
      <c r="O56" s="606">
        <v>0</v>
      </c>
      <c r="P56" s="606">
        <v>0</v>
      </c>
      <c r="Q56" s="606">
        <v>0</v>
      </c>
      <c r="R56" s="65">
        <v>0</v>
      </c>
      <c r="S56" s="65">
        <v>0</v>
      </c>
      <c r="T56" s="65">
        <v>0</v>
      </c>
      <c r="U56" s="65">
        <v>0</v>
      </c>
      <c r="V56" s="65">
        <v>0</v>
      </c>
      <c r="W56" s="65">
        <v>0</v>
      </c>
      <c r="X56" s="65">
        <v>0</v>
      </c>
      <c r="Y56" s="65">
        <v>0</v>
      </c>
      <c r="Z56" s="65">
        <v>0</v>
      </c>
      <c r="AA56" s="65">
        <v>0</v>
      </c>
      <c r="AB56" s="65">
        <v>0</v>
      </c>
      <c r="AC56" s="65">
        <v>0</v>
      </c>
      <c r="AD56" s="65">
        <v>0</v>
      </c>
      <c r="AE56" s="65">
        <v>0</v>
      </c>
      <c r="AF56" s="65">
        <v>0</v>
      </c>
      <c r="AG56" s="65">
        <v>0</v>
      </c>
      <c r="AH56" s="65">
        <v>0</v>
      </c>
      <c r="AI56" s="65">
        <v>0</v>
      </c>
      <c r="AJ56" s="65">
        <v>0</v>
      </c>
      <c r="AK56" s="65">
        <v>0</v>
      </c>
      <c r="AL56" s="65">
        <v>0</v>
      </c>
      <c r="AM56" s="65">
        <v>0</v>
      </c>
      <c r="AN56" s="65">
        <v>0</v>
      </c>
      <c r="AO56" s="65">
        <v>0</v>
      </c>
      <c r="AP56" s="65">
        <v>0</v>
      </c>
      <c r="AQ56" s="65">
        <v>0</v>
      </c>
      <c r="AR56" s="65">
        <v>0</v>
      </c>
      <c r="AS56" s="65">
        <v>0</v>
      </c>
      <c r="AT56" s="65">
        <v>0</v>
      </c>
      <c r="AU56" s="66">
        <v>0</v>
      </c>
      <c r="AV56" s="66">
        <v>0</v>
      </c>
      <c r="AW56" s="66">
        <v>0</v>
      </c>
      <c r="AX56" s="66">
        <v>0</v>
      </c>
      <c r="AY56" s="66">
        <v>0</v>
      </c>
      <c r="AZ56" s="66">
        <v>0</v>
      </c>
      <c r="BA56" s="249">
        <v>0</v>
      </c>
      <c r="BC56" s="637"/>
      <c r="BD56" s="606"/>
      <c r="BE56" s="65"/>
      <c r="BF56" s="65"/>
      <c r="BG56" s="65"/>
      <c r="BH56" s="65"/>
      <c r="BI56" s="65"/>
      <c r="BJ56" s="65"/>
      <c r="BK56" s="65"/>
      <c r="BL56" s="65"/>
      <c r="BM56" s="65"/>
      <c r="BN56" s="249"/>
      <c r="BU56" s="610" t="s">
        <v>1759</v>
      </c>
      <c r="BX56" s="302"/>
      <c r="BY56" t="s">
        <v>1761</v>
      </c>
      <c r="BZ56" s="611" t="s">
        <v>1777</v>
      </c>
      <c r="CA56" s="611" t="s">
        <v>1777</v>
      </c>
      <c r="CB56" s="611" t="s">
        <v>1777</v>
      </c>
      <c r="CC56" s="611" t="s">
        <v>1777</v>
      </c>
      <c r="CD56" s="611" t="s">
        <v>1777</v>
      </c>
      <c r="CE56" s="611" t="s">
        <v>1777</v>
      </c>
      <c r="CF56" s="611" t="s">
        <v>1777</v>
      </c>
      <c r="CG56" s="611" t="s">
        <v>1777</v>
      </c>
      <c r="CH56" s="611" t="s">
        <v>1777</v>
      </c>
      <c r="CI56" s="611" t="s">
        <v>1777</v>
      </c>
      <c r="CJ56" s="611" t="s">
        <v>1777</v>
      </c>
      <c r="CK56" s="611" t="s">
        <v>1777</v>
      </c>
      <c r="CL56" s="611" t="s">
        <v>1777</v>
      </c>
      <c r="CM56" s="611" t="s">
        <v>1777</v>
      </c>
      <c r="CN56" s="611" t="s">
        <v>1777</v>
      </c>
      <c r="CO56" s="611" t="s">
        <v>1777</v>
      </c>
      <c r="CP56" s="611" t="s">
        <v>1777</v>
      </c>
      <c r="CQ56" s="611" t="s">
        <v>1777</v>
      </c>
      <c r="CR56" s="611" t="s">
        <v>1777</v>
      </c>
      <c r="CS56" s="611" t="s">
        <v>1777</v>
      </c>
      <c r="CT56" s="611" t="s">
        <v>1777</v>
      </c>
      <c r="CU56" s="611" t="s">
        <v>1777</v>
      </c>
      <c r="CV56" s="611" t="s">
        <v>1777</v>
      </c>
      <c r="CW56" s="611" t="s">
        <v>1777</v>
      </c>
      <c r="CX56" s="611" t="s">
        <v>1777</v>
      </c>
      <c r="CY56" s="611" t="s">
        <v>1777</v>
      </c>
      <c r="CZ56" s="611" t="s">
        <v>1777</v>
      </c>
      <c r="DA56" s="611" t="s">
        <v>1777</v>
      </c>
      <c r="DB56" s="611" t="s">
        <v>1777</v>
      </c>
      <c r="DC56" s="611" t="s">
        <v>1777</v>
      </c>
      <c r="DD56" s="611" t="s">
        <v>1777</v>
      </c>
      <c r="DE56" s="611" t="s">
        <v>1777</v>
      </c>
      <c r="DF56" s="611" t="s">
        <v>1777</v>
      </c>
      <c r="DG56" s="611" t="s">
        <v>1777</v>
      </c>
      <c r="DH56" s="611" t="s">
        <v>1777</v>
      </c>
      <c r="DI56" s="611" t="s">
        <v>1777</v>
      </c>
      <c r="DJ56" s="611" t="s">
        <v>1777</v>
      </c>
      <c r="DK56" s="611" t="s">
        <v>1777</v>
      </c>
      <c r="DL56" s="611" t="s">
        <v>1777</v>
      </c>
      <c r="DM56" s="611" t="s">
        <v>1777</v>
      </c>
      <c r="DN56" s="611" t="s">
        <v>1777</v>
      </c>
      <c r="DP56" s="619" t="str">
        <f t="shared" si="23"/>
        <v>PCD_DPW3_RESIN1_DLY_S3</v>
      </c>
      <c r="DQ56" s="619" t="str">
        <f t="shared" si="23"/>
        <v>PCD_DPW3_RESIN1_DIR_S3</v>
      </c>
      <c r="DR56" s="619" t="str">
        <f t="shared" si="23"/>
        <v>PCD_DPW3_RESIN1_DSCR_S3</v>
      </c>
      <c r="DS56" s="619" t="str">
        <f t="shared" si="23"/>
        <v>PCD_DPW3_RESIN1_DCS_S3</v>
      </c>
      <c r="DT56" s="619" t="str">
        <f t="shared" si="23"/>
        <v>PCD_DPW3_RESIN1_DSPC_S3</v>
      </c>
      <c r="DU56" s="619" t="str">
        <f t="shared" si="23"/>
        <v>PCD_DPW3_RESIN1_DPP_S3</v>
      </c>
      <c r="DV56" s="619" t="str">
        <f t="shared" si="23"/>
        <v>PCD_DPW3_RESIN1_DTPI_S3</v>
      </c>
      <c r="DW56" s="619" t="str">
        <f t="shared" si="23"/>
        <v>PCD_DPW3_RESIN1_DCI_S3</v>
      </c>
      <c r="DX56" s="619" t="str">
        <f t="shared" si="23"/>
        <v>PCD_DPW3_RESIN1_DSI_S3</v>
      </c>
      <c r="DY56" s="619" t="str">
        <f t="shared" si="23"/>
        <v>PCD_DPW3_RESIN1_DER_S3</v>
      </c>
      <c r="DZ56" s="619" t="str">
        <f t="shared" si="22"/>
        <v>PCD_DPW3_RESIN1_RS_S3</v>
      </c>
      <c r="EA56" s="619" t="str">
        <f t="shared" si="22"/>
        <v>PCD_DPW3_RESIN1_DPLE_S3</v>
      </c>
    </row>
    <row r="57" spans="1:131" ht="15.75" thickBot="1" x14ac:dyDescent="0.25">
      <c r="A57" s="345"/>
      <c r="B57" s="401" t="str">
        <f t="shared" si="21"/>
        <v>TMS</v>
      </c>
      <c r="C57" s="59" t="s">
        <v>148</v>
      </c>
      <c r="D57" s="59" t="s">
        <v>275</v>
      </c>
      <c r="E57" s="108" t="str" cm="1">
        <f t="array" aca="1" ref="E57" ca="1">IFERROR(INDEX('[1]PCD List'!$AU$5:$BK$48,MARCH('DPW3'!$D57,'[1]PCD List'!$AR$5:$AR$48,0),MARCH('DPW3'!$B57,'[1]PCD List'!$AU$2:$BK$2,0)),"")</f>
        <v/>
      </c>
      <c r="F57" s="416" t="s">
        <v>1758</v>
      </c>
      <c r="G57" s="62" t="s">
        <v>1645</v>
      </c>
      <c r="H57" s="23" t="s">
        <v>68</v>
      </c>
      <c r="I57" s="246">
        <v>0</v>
      </c>
      <c r="K57" s="829"/>
      <c r="M57" s="248">
        <v>0</v>
      </c>
      <c r="N57" s="248">
        <v>0</v>
      </c>
      <c r="O57" s="606">
        <v>0</v>
      </c>
      <c r="P57" s="606">
        <v>0</v>
      </c>
      <c r="Q57" s="606">
        <v>0</v>
      </c>
      <c r="R57" s="65">
        <v>0</v>
      </c>
      <c r="S57" s="65">
        <v>0</v>
      </c>
      <c r="T57" s="65">
        <v>0</v>
      </c>
      <c r="U57" s="65">
        <v>0</v>
      </c>
      <c r="V57" s="65">
        <v>0</v>
      </c>
      <c r="W57" s="65">
        <v>0</v>
      </c>
      <c r="X57" s="65">
        <v>0</v>
      </c>
      <c r="Y57" s="65">
        <v>0</v>
      </c>
      <c r="Z57" s="65">
        <v>0</v>
      </c>
      <c r="AA57" s="65">
        <v>0</v>
      </c>
      <c r="AB57" s="65">
        <v>0</v>
      </c>
      <c r="AC57" s="65">
        <v>0</v>
      </c>
      <c r="AD57" s="65">
        <v>0</v>
      </c>
      <c r="AE57" s="65">
        <v>0</v>
      </c>
      <c r="AF57" s="65">
        <v>0</v>
      </c>
      <c r="AG57" s="65">
        <v>0</v>
      </c>
      <c r="AH57" s="65">
        <v>0</v>
      </c>
      <c r="AI57" s="65">
        <v>0</v>
      </c>
      <c r="AJ57" s="65">
        <v>0</v>
      </c>
      <c r="AK57" s="65">
        <v>0</v>
      </c>
      <c r="AL57" s="65">
        <v>0</v>
      </c>
      <c r="AM57" s="65">
        <v>0</v>
      </c>
      <c r="AN57" s="65">
        <v>0</v>
      </c>
      <c r="AO57" s="65">
        <v>0</v>
      </c>
      <c r="AP57" s="65">
        <v>0</v>
      </c>
      <c r="AQ57" s="65">
        <v>0</v>
      </c>
      <c r="AR57" s="65">
        <v>0</v>
      </c>
      <c r="AS57" s="65">
        <v>0</v>
      </c>
      <c r="AT57" s="65">
        <v>0</v>
      </c>
      <c r="AU57" s="66">
        <v>0</v>
      </c>
      <c r="AV57" s="66">
        <v>0</v>
      </c>
      <c r="AW57" s="66">
        <v>0</v>
      </c>
      <c r="AX57" s="66">
        <v>0</v>
      </c>
      <c r="AY57" s="66">
        <v>0</v>
      </c>
      <c r="AZ57" s="66">
        <v>0</v>
      </c>
      <c r="BA57" s="249">
        <v>0</v>
      </c>
      <c r="BC57" s="637"/>
      <c r="BD57" s="606"/>
      <c r="BE57" s="65"/>
      <c r="BF57" s="65"/>
      <c r="BG57" s="65"/>
      <c r="BH57" s="65"/>
      <c r="BI57" s="65"/>
      <c r="BJ57" s="65"/>
      <c r="BK57" s="65"/>
      <c r="BL57" s="65"/>
      <c r="BM57" s="65"/>
      <c r="BN57" s="249"/>
      <c r="BU57" s="610" t="s">
        <v>1759</v>
      </c>
      <c r="BX57" s="302"/>
      <c r="BY57" t="s">
        <v>1761</v>
      </c>
      <c r="BZ57" s="611" t="s">
        <v>1778</v>
      </c>
      <c r="CA57" s="611" t="s">
        <v>1778</v>
      </c>
      <c r="CB57" s="611" t="s">
        <v>1778</v>
      </c>
      <c r="CC57" s="611" t="s">
        <v>1778</v>
      </c>
      <c r="CD57" s="611" t="s">
        <v>1778</v>
      </c>
      <c r="CE57" s="611" t="s">
        <v>1778</v>
      </c>
      <c r="CF57" s="611" t="s">
        <v>1778</v>
      </c>
      <c r="CG57" s="611" t="s">
        <v>1778</v>
      </c>
      <c r="CH57" s="611" t="s">
        <v>1778</v>
      </c>
      <c r="CI57" s="611" t="s">
        <v>1778</v>
      </c>
      <c r="CJ57" s="611" t="s">
        <v>1778</v>
      </c>
      <c r="CK57" s="611" t="s">
        <v>1778</v>
      </c>
      <c r="CL57" s="611" t="s">
        <v>1778</v>
      </c>
      <c r="CM57" s="611" t="s">
        <v>1778</v>
      </c>
      <c r="CN57" s="611" t="s">
        <v>1778</v>
      </c>
      <c r="CO57" s="611" t="s">
        <v>1778</v>
      </c>
      <c r="CP57" s="611" t="s">
        <v>1778</v>
      </c>
      <c r="CQ57" s="611" t="s">
        <v>1778</v>
      </c>
      <c r="CR57" s="611" t="s">
        <v>1778</v>
      </c>
      <c r="CS57" s="611" t="s">
        <v>1778</v>
      </c>
      <c r="CT57" s="611" t="s">
        <v>1778</v>
      </c>
      <c r="CU57" s="611" t="s">
        <v>1778</v>
      </c>
      <c r="CV57" s="611" t="s">
        <v>1778</v>
      </c>
      <c r="CW57" s="611" t="s">
        <v>1778</v>
      </c>
      <c r="CX57" s="611" t="s">
        <v>1778</v>
      </c>
      <c r="CY57" s="611" t="s">
        <v>1778</v>
      </c>
      <c r="CZ57" s="611" t="s">
        <v>1778</v>
      </c>
      <c r="DA57" s="611" t="s">
        <v>1778</v>
      </c>
      <c r="DB57" s="611" t="s">
        <v>1778</v>
      </c>
      <c r="DC57" s="611" t="s">
        <v>1778</v>
      </c>
      <c r="DD57" s="611" t="s">
        <v>1778</v>
      </c>
      <c r="DE57" s="611" t="s">
        <v>1778</v>
      </c>
      <c r="DF57" s="611" t="s">
        <v>1778</v>
      </c>
      <c r="DG57" s="611" t="s">
        <v>1778</v>
      </c>
      <c r="DH57" s="611" t="s">
        <v>1778</v>
      </c>
      <c r="DI57" s="611" t="s">
        <v>1778</v>
      </c>
      <c r="DJ57" s="611" t="s">
        <v>1778</v>
      </c>
      <c r="DK57" s="611" t="s">
        <v>1778</v>
      </c>
      <c r="DL57" s="611" t="s">
        <v>1778</v>
      </c>
      <c r="DM57" s="611" t="s">
        <v>1778</v>
      </c>
      <c r="DN57" s="611" t="s">
        <v>1778</v>
      </c>
      <c r="DP57" s="619" t="str">
        <f t="shared" si="23"/>
        <v>PCD_DPW3_RESIN1_DLY_S4</v>
      </c>
      <c r="DQ57" s="619" t="str">
        <f t="shared" si="23"/>
        <v>PCD_DPW3_RESIN1_DIR_S4</v>
      </c>
      <c r="DR57" s="619" t="str">
        <f t="shared" si="23"/>
        <v>PCD_DPW3_RESIN1_DSCR_S4</v>
      </c>
      <c r="DS57" s="619" t="str">
        <f t="shared" si="23"/>
        <v>PCD_DPW3_RESIN1_DCS_S4</v>
      </c>
      <c r="DT57" s="619" t="str">
        <f t="shared" si="23"/>
        <v>PCD_DPW3_RESIN1_DSPC_S4</v>
      </c>
      <c r="DU57" s="619" t="str">
        <f t="shared" si="23"/>
        <v>PCD_DPW3_RESIN1_DPP_S4</v>
      </c>
      <c r="DV57" s="619" t="str">
        <f t="shared" si="23"/>
        <v>PCD_DPW3_RESIN1_DTPI_S4</v>
      </c>
      <c r="DW57" s="619" t="str">
        <f t="shared" si="23"/>
        <v>PCD_DPW3_RESIN1_DCI_S4</v>
      </c>
      <c r="DX57" s="619" t="str">
        <f t="shared" si="23"/>
        <v>PCD_DPW3_RESIN1_DSI_S4</v>
      </c>
      <c r="DY57" s="619" t="str">
        <f t="shared" si="23"/>
        <v>PCD_DPW3_RESIN1_DER_S4</v>
      </c>
      <c r="DZ57" s="619" t="str">
        <f t="shared" si="22"/>
        <v>PCD_DPW3_RESIN1_RS_S4</v>
      </c>
      <c r="EA57" s="619" t="str">
        <f t="shared" si="22"/>
        <v>PCD_DPW3_RESIN1_DPLE_S4</v>
      </c>
    </row>
    <row r="58" spans="1:131" ht="15.75" thickBot="1" x14ac:dyDescent="0.25">
      <c r="A58" s="345"/>
      <c r="B58" s="401" t="str">
        <f t="shared" si="21"/>
        <v>TMS</v>
      </c>
      <c r="C58" s="59" t="s">
        <v>148</v>
      </c>
      <c r="D58" s="59" t="s">
        <v>275</v>
      </c>
      <c r="E58" s="108" t="str" cm="1">
        <f t="array" aca="1" ref="E58" ca="1">IFERROR(INDEX('[1]PCD List'!$AU$5:$BK$48,MARCH('DPW3'!$D58,'[1]PCD List'!$AR$5:$AR$48,0),MARCH('DPW3'!$B58,'[1]PCD List'!$AU$2:$BK$2,0)),"")</f>
        <v/>
      </c>
      <c r="F58" s="416" t="s">
        <v>1758</v>
      </c>
      <c r="G58" s="62" t="s">
        <v>1648</v>
      </c>
      <c r="H58" s="23" t="s">
        <v>68</v>
      </c>
      <c r="I58" s="246">
        <v>0</v>
      </c>
      <c r="K58" s="829"/>
      <c r="M58" s="248">
        <v>0</v>
      </c>
      <c r="N58" s="248">
        <v>0</v>
      </c>
      <c r="O58" s="606">
        <v>0</v>
      </c>
      <c r="P58" s="606">
        <v>0</v>
      </c>
      <c r="Q58" s="606">
        <v>0</v>
      </c>
      <c r="R58" s="65">
        <v>0</v>
      </c>
      <c r="S58" s="65">
        <v>0</v>
      </c>
      <c r="T58" s="65">
        <v>0</v>
      </c>
      <c r="U58" s="65">
        <v>0</v>
      </c>
      <c r="V58" s="65">
        <v>0</v>
      </c>
      <c r="W58" s="65">
        <v>0</v>
      </c>
      <c r="X58" s="65">
        <v>0</v>
      </c>
      <c r="Y58" s="65">
        <v>0</v>
      </c>
      <c r="Z58" s="65">
        <v>0</v>
      </c>
      <c r="AA58" s="65">
        <v>0</v>
      </c>
      <c r="AB58" s="65">
        <v>0</v>
      </c>
      <c r="AC58" s="65">
        <v>0</v>
      </c>
      <c r="AD58" s="65">
        <v>0</v>
      </c>
      <c r="AE58" s="65">
        <v>0</v>
      </c>
      <c r="AF58" s="65">
        <v>0</v>
      </c>
      <c r="AG58" s="65">
        <v>0</v>
      </c>
      <c r="AH58" s="65">
        <v>0</v>
      </c>
      <c r="AI58" s="65">
        <v>0</v>
      </c>
      <c r="AJ58" s="65">
        <v>0</v>
      </c>
      <c r="AK58" s="65">
        <v>0</v>
      </c>
      <c r="AL58" s="65">
        <v>0</v>
      </c>
      <c r="AM58" s="65">
        <v>0</v>
      </c>
      <c r="AN58" s="65">
        <v>0</v>
      </c>
      <c r="AO58" s="65">
        <v>0</v>
      </c>
      <c r="AP58" s="65">
        <v>0</v>
      </c>
      <c r="AQ58" s="65">
        <v>0</v>
      </c>
      <c r="AR58" s="65">
        <v>0</v>
      </c>
      <c r="AS58" s="65">
        <v>0</v>
      </c>
      <c r="AT58" s="65">
        <v>0</v>
      </c>
      <c r="AU58" s="66">
        <v>0</v>
      </c>
      <c r="AV58" s="66">
        <v>0</v>
      </c>
      <c r="AW58" s="66">
        <v>0</v>
      </c>
      <c r="AX58" s="66">
        <v>0</v>
      </c>
      <c r="AY58" s="66">
        <v>0</v>
      </c>
      <c r="AZ58" s="66">
        <v>0</v>
      </c>
      <c r="BA58" s="249">
        <v>0</v>
      </c>
      <c r="BC58" s="637"/>
      <c r="BD58" s="606"/>
      <c r="BE58" s="65"/>
      <c r="BF58" s="65"/>
      <c r="BG58" s="65"/>
      <c r="BH58" s="65"/>
      <c r="BI58" s="65"/>
      <c r="BJ58" s="65"/>
      <c r="BK58" s="65"/>
      <c r="BL58" s="65"/>
      <c r="BM58" s="65"/>
      <c r="BN58" s="249"/>
      <c r="BU58" s="610" t="s">
        <v>1759</v>
      </c>
      <c r="BX58" s="302"/>
      <c r="BY58" t="s">
        <v>1761</v>
      </c>
      <c r="BZ58" s="611" t="s">
        <v>1779</v>
      </c>
      <c r="CA58" s="611" t="s">
        <v>1779</v>
      </c>
      <c r="CB58" s="611" t="s">
        <v>1779</v>
      </c>
      <c r="CC58" s="611" t="s">
        <v>1779</v>
      </c>
      <c r="CD58" s="611" t="s">
        <v>1779</v>
      </c>
      <c r="CE58" s="611" t="s">
        <v>1779</v>
      </c>
      <c r="CF58" s="611" t="s">
        <v>1779</v>
      </c>
      <c r="CG58" s="611" t="s">
        <v>1779</v>
      </c>
      <c r="CH58" s="611" t="s">
        <v>1779</v>
      </c>
      <c r="CI58" s="611" t="s">
        <v>1779</v>
      </c>
      <c r="CJ58" s="611" t="s">
        <v>1779</v>
      </c>
      <c r="CK58" s="611" t="s">
        <v>1779</v>
      </c>
      <c r="CL58" s="611" t="s">
        <v>1779</v>
      </c>
      <c r="CM58" s="611" t="s">
        <v>1779</v>
      </c>
      <c r="CN58" s="611" t="s">
        <v>1779</v>
      </c>
      <c r="CO58" s="611" t="s">
        <v>1779</v>
      </c>
      <c r="CP58" s="611" t="s">
        <v>1779</v>
      </c>
      <c r="CQ58" s="611" t="s">
        <v>1779</v>
      </c>
      <c r="CR58" s="611" t="s">
        <v>1779</v>
      </c>
      <c r="CS58" s="611" t="s">
        <v>1779</v>
      </c>
      <c r="CT58" s="611" t="s">
        <v>1779</v>
      </c>
      <c r="CU58" s="611" t="s">
        <v>1779</v>
      </c>
      <c r="CV58" s="611" t="s">
        <v>1779</v>
      </c>
      <c r="CW58" s="611" t="s">
        <v>1779</v>
      </c>
      <c r="CX58" s="611" t="s">
        <v>1779</v>
      </c>
      <c r="CY58" s="611" t="s">
        <v>1779</v>
      </c>
      <c r="CZ58" s="611" t="s">
        <v>1779</v>
      </c>
      <c r="DA58" s="611" t="s">
        <v>1779</v>
      </c>
      <c r="DB58" s="611" t="s">
        <v>1779</v>
      </c>
      <c r="DC58" s="611" t="s">
        <v>1779</v>
      </c>
      <c r="DD58" s="611" t="s">
        <v>1779</v>
      </c>
      <c r="DE58" s="611" t="s">
        <v>1779</v>
      </c>
      <c r="DF58" s="611" t="s">
        <v>1779</v>
      </c>
      <c r="DG58" s="611" t="s">
        <v>1779</v>
      </c>
      <c r="DH58" s="611" t="s">
        <v>1779</v>
      </c>
      <c r="DI58" s="611" t="s">
        <v>1779</v>
      </c>
      <c r="DJ58" s="611" t="s">
        <v>1779</v>
      </c>
      <c r="DK58" s="611" t="s">
        <v>1779</v>
      </c>
      <c r="DL58" s="611" t="s">
        <v>1779</v>
      </c>
      <c r="DM58" s="611" t="s">
        <v>1779</v>
      </c>
      <c r="DN58" s="611" t="s">
        <v>1779</v>
      </c>
      <c r="DP58" s="619" t="str">
        <f t="shared" si="23"/>
        <v>PCD_DPW3_RESIN1_DLY_S5</v>
      </c>
      <c r="DQ58" s="619" t="str">
        <f t="shared" si="23"/>
        <v>PCD_DPW3_RESIN1_DIR_S5</v>
      </c>
      <c r="DR58" s="619" t="str">
        <f t="shared" si="23"/>
        <v>PCD_DPW3_RESIN1_DSCR_S5</v>
      </c>
      <c r="DS58" s="619" t="str">
        <f t="shared" si="23"/>
        <v>PCD_DPW3_RESIN1_DCS_S5</v>
      </c>
      <c r="DT58" s="619" t="str">
        <f t="shared" si="23"/>
        <v>PCD_DPW3_RESIN1_DSPC_S5</v>
      </c>
      <c r="DU58" s="619" t="str">
        <f t="shared" si="23"/>
        <v>PCD_DPW3_RESIN1_DPP_S5</v>
      </c>
      <c r="DV58" s="619" t="str">
        <f t="shared" si="23"/>
        <v>PCD_DPW3_RESIN1_DTPI_S5</v>
      </c>
      <c r="DW58" s="619" t="str">
        <f t="shared" si="23"/>
        <v>PCD_DPW3_RESIN1_DCI_S5</v>
      </c>
      <c r="DX58" s="619" t="str">
        <f t="shared" si="23"/>
        <v>PCD_DPW3_RESIN1_DSI_S5</v>
      </c>
      <c r="DY58" s="619" t="str">
        <f t="shared" si="23"/>
        <v>PCD_DPW3_RESIN1_DER_S5</v>
      </c>
      <c r="DZ58" s="619" t="str">
        <f t="shared" si="22"/>
        <v>PCD_DPW3_RESIN1_RS_S5</v>
      </c>
      <c r="EA58" s="619" t="str">
        <f t="shared" si="22"/>
        <v>PCD_DPW3_RESIN1_DPLE_S5</v>
      </c>
    </row>
    <row r="59" spans="1:131" ht="15.75" thickBot="1" x14ac:dyDescent="0.25">
      <c r="A59" s="345"/>
      <c r="B59" s="401" t="str">
        <f t="shared" si="21"/>
        <v>TMS</v>
      </c>
      <c r="C59" s="59" t="s">
        <v>148</v>
      </c>
      <c r="D59" s="59" t="s">
        <v>275</v>
      </c>
      <c r="E59" s="108" t="str" cm="1">
        <f t="array" aca="1" ref="E59" ca="1">IFERROR(INDEX('[1]PCD List'!$AU$5:$BK$48,MARCH('DPW3'!$D59,'[1]PCD List'!$AR$5:$AR$48,0),MARCH('DPW3'!$B59,'[1]PCD List'!$AU$2:$BK$2,0)),"")</f>
        <v/>
      </c>
      <c r="F59" s="416" t="s">
        <v>1758</v>
      </c>
      <c r="G59" s="62" t="s">
        <v>1651</v>
      </c>
      <c r="H59" s="23" t="s">
        <v>68</v>
      </c>
      <c r="I59" s="246">
        <v>0</v>
      </c>
      <c r="K59" s="829"/>
      <c r="M59" s="248">
        <v>0</v>
      </c>
      <c r="N59" s="248">
        <v>0</v>
      </c>
      <c r="O59" s="606">
        <v>0</v>
      </c>
      <c r="P59" s="606">
        <v>0</v>
      </c>
      <c r="Q59" s="606">
        <v>0</v>
      </c>
      <c r="R59" s="65">
        <v>0</v>
      </c>
      <c r="S59" s="65">
        <v>0</v>
      </c>
      <c r="T59" s="65">
        <v>0</v>
      </c>
      <c r="U59" s="65">
        <v>0</v>
      </c>
      <c r="V59" s="65">
        <v>0</v>
      </c>
      <c r="W59" s="65">
        <v>0</v>
      </c>
      <c r="X59" s="65">
        <v>0</v>
      </c>
      <c r="Y59" s="65">
        <v>0</v>
      </c>
      <c r="Z59" s="65">
        <v>0</v>
      </c>
      <c r="AA59" s="65">
        <v>0</v>
      </c>
      <c r="AB59" s="65">
        <v>0</v>
      </c>
      <c r="AC59" s="65">
        <v>0</v>
      </c>
      <c r="AD59" s="65">
        <v>0</v>
      </c>
      <c r="AE59" s="65">
        <v>0</v>
      </c>
      <c r="AF59" s="65">
        <v>0</v>
      </c>
      <c r="AG59" s="65">
        <v>0</v>
      </c>
      <c r="AH59" s="65">
        <v>0</v>
      </c>
      <c r="AI59" s="65">
        <v>0</v>
      </c>
      <c r="AJ59" s="65">
        <v>0</v>
      </c>
      <c r="AK59" s="65">
        <v>0</v>
      </c>
      <c r="AL59" s="65">
        <v>0</v>
      </c>
      <c r="AM59" s="65">
        <v>0</v>
      </c>
      <c r="AN59" s="65">
        <v>0</v>
      </c>
      <c r="AO59" s="65">
        <v>0</v>
      </c>
      <c r="AP59" s="65">
        <v>0</v>
      </c>
      <c r="AQ59" s="65">
        <v>0</v>
      </c>
      <c r="AR59" s="65">
        <v>0</v>
      </c>
      <c r="AS59" s="65">
        <v>0</v>
      </c>
      <c r="AT59" s="65">
        <v>0</v>
      </c>
      <c r="AU59" s="66">
        <v>0</v>
      </c>
      <c r="AV59" s="66">
        <v>0</v>
      </c>
      <c r="AW59" s="66">
        <v>0</v>
      </c>
      <c r="AX59" s="66">
        <v>0</v>
      </c>
      <c r="AY59" s="66">
        <v>0</v>
      </c>
      <c r="AZ59" s="66">
        <v>0</v>
      </c>
      <c r="BA59" s="249">
        <v>0</v>
      </c>
      <c r="BC59" s="637"/>
      <c r="BD59" s="606"/>
      <c r="BE59" s="65"/>
      <c r="BF59" s="65"/>
      <c r="BG59" s="65"/>
      <c r="BH59" s="65"/>
      <c r="BI59" s="65"/>
      <c r="BJ59" s="65"/>
      <c r="BK59" s="65"/>
      <c r="BL59" s="65"/>
      <c r="BM59" s="65"/>
      <c r="BN59" s="249"/>
      <c r="BU59" s="610" t="s">
        <v>1759</v>
      </c>
      <c r="BX59" s="302"/>
      <c r="BY59" t="s">
        <v>1761</v>
      </c>
      <c r="BZ59" s="611" t="s">
        <v>1780</v>
      </c>
      <c r="CA59" s="611" t="s">
        <v>1780</v>
      </c>
      <c r="CB59" s="611" t="s">
        <v>1780</v>
      </c>
      <c r="CC59" s="611" t="s">
        <v>1780</v>
      </c>
      <c r="CD59" s="611" t="s">
        <v>1780</v>
      </c>
      <c r="CE59" s="611" t="s">
        <v>1780</v>
      </c>
      <c r="CF59" s="611" t="s">
        <v>1780</v>
      </c>
      <c r="CG59" s="611" t="s">
        <v>1780</v>
      </c>
      <c r="CH59" s="611" t="s">
        <v>1780</v>
      </c>
      <c r="CI59" s="611" t="s">
        <v>1780</v>
      </c>
      <c r="CJ59" s="611" t="s">
        <v>1780</v>
      </c>
      <c r="CK59" s="611" t="s">
        <v>1780</v>
      </c>
      <c r="CL59" s="611" t="s">
        <v>1780</v>
      </c>
      <c r="CM59" s="611" t="s">
        <v>1780</v>
      </c>
      <c r="CN59" s="611" t="s">
        <v>1780</v>
      </c>
      <c r="CO59" s="611" t="s">
        <v>1780</v>
      </c>
      <c r="CP59" s="611" t="s">
        <v>1780</v>
      </c>
      <c r="CQ59" s="611" t="s">
        <v>1780</v>
      </c>
      <c r="CR59" s="611" t="s">
        <v>1780</v>
      </c>
      <c r="CS59" s="611" t="s">
        <v>1780</v>
      </c>
      <c r="CT59" s="611" t="s">
        <v>1780</v>
      </c>
      <c r="CU59" s="611" t="s">
        <v>1780</v>
      </c>
      <c r="CV59" s="611" t="s">
        <v>1780</v>
      </c>
      <c r="CW59" s="611" t="s">
        <v>1780</v>
      </c>
      <c r="CX59" s="611" t="s">
        <v>1780</v>
      </c>
      <c r="CY59" s="611" t="s">
        <v>1780</v>
      </c>
      <c r="CZ59" s="611" t="s">
        <v>1780</v>
      </c>
      <c r="DA59" s="611" t="s">
        <v>1780</v>
      </c>
      <c r="DB59" s="611" t="s">
        <v>1780</v>
      </c>
      <c r="DC59" s="611" t="s">
        <v>1780</v>
      </c>
      <c r="DD59" s="611" t="s">
        <v>1780</v>
      </c>
      <c r="DE59" s="611" t="s">
        <v>1780</v>
      </c>
      <c r="DF59" s="611" t="s">
        <v>1780</v>
      </c>
      <c r="DG59" s="611" t="s">
        <v>1780</v>
      </c>
      <c r="DH59" s="611" t="s">
        <v>1780</v>
      </c>
      <c r="DI59" s="611" t="s">
        <v>1780</v>
      </c>
      <c r="DJ59" s="611" t="s">
        <v>1780</v>
      </c>
      <c r="DK59" s="611" t="s">
        <v>1780</v>
      </c>
      <c r="DL59" s="611" t="s">
        <v>1780</v>
      </c>
      <c r="DM59" s="611" t="s">
        <v>1780</v>
      </c>
      <c r="DN59" s="611" t="s">
        <v>1780</v>
      </c>
      <c r="DP59" s="619" t="str">
        <f t="shared" si="23"/>
        <v>PCD_DPW3_RESIN1_DLY_S6</v>
      </c>
      <c r="DQ59" s="619" t="str">
        <f t="shared" si="23"/>
        <v>PCD_DPW3_RESIN1_DIR_S6</v>
      </c>
      <c r="DR59" s="619" t="str">
        <f t="shared" si="23"/>
        <v>PCD_DPW3_RESIN1_DSCR_S6</v>
      </c>
      <c r="DS59" s="619" t="str">
        <f t="shared" si="23"/>
        <v>PCD_DPW3_RESIN1_DCS_S6</v>
      </c>
      <c r="DT59" s="619" t="str">
        <f t="shared" si="23"/>
        <v>PCD_DPW3_RESIN1_DSPC_S6</v>
      </c>
      <c r="DU59" s="619" t="str">
        <f t="shared" si="23"/>
        <v>PCD_DPW3_RESIN1_DPP_S6</v>
      </c>
      <c r="DV59" s="619" t="str">
        <f t="shared" si="23"/>
        <v>PCD_DPW3_RESIN1_DTPI_S6</v>
      </c>
      <c r="DW59" s="619" t="str">
        <f t="shared" si="23"/>
        <v>PCD_DPW3_RESIN1_DCI_S6</v>
      </c>
      <c r="DX59" s="619" t="str">
        <f t="shared" si="23"/>
        <v>PCD_DPW3_RESIN1_DSI_S6</v>
      </c>
      <c r="DY59" s="619" t="str">
        <f t="shared" si="23"/>
        <v>PCD_DPW3_RESIN1_DER_S6</v>
      </c>
      <c r="DZ59" s="619" t="str">
        <f t="shared" si="22"/>
        <v>PCD_DPW3_RESIN1_RS_S6</v>
      </c>
      <c r="EA59" s="619" t="str">
        <f t="shared" si="22"/>
        <v>PCD_DPW3_RESIN1_DPLE_S6</v>
      </c>
    </row>
    <row r="60" spans="1:131" ht="15.75" thickBot="1" x14ac:dyDescent="0.25">
      <c r="A60" s="345"/>
      <c r="B60" s="401" t="str">
        <f t="shared" si="21"/>
        <v>TMS</v>
      </c>
      <c r="C60" s="59" t="s">
        <v>148</v>
      </c>
      <c r="D60" s="59" t="s">
        <v>275</v>
      </c>
      <c r="E60" s="108" t="str" cm="1">
        <f t="array" aca="1" ref="E60" ca="1">IFERROR(INDEX('[1]PCD List'!$AU$5:$BK$48,MARCH('DPW3'!$D60,'[1]PCD List'!$AR$5:$AR$48,0),MARCH('DPW3'!$B60,'[1]PCD List'!$AU$2:$BK$2,0)),"")</f>
        <v/>
      </c>
      <c r="F60" s="416" t="s">
        <v>1758</v>
      </c>
      <c r="G60" s="62" t="s">
        <v>1654</v>
      </c>
      <c r="H60" s="23" t="s">
        <v>68</v>
      </c>
      <c r="I60" s="246">
        <v>0</v>
      </c>
      <c r="K60" s="829"/>
      <c r="M60" s="248"/>
      <c r="N60" s="248"/>
      <c r="O60" s="606"/>
      <c r="P60" s="606"/>
      <c r="Q60" s="606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6"/>
      <c r="AV60" s="66"/>
      <c r="AW60" s="66"/>
      <c r="AX60" s="66"/>
      <c r="AY60" s="66"/>
      <c r="AZ60" s="66"/>
      <c r="BA60" s="442"/>
      <c r="BC60" s="637"/>
      <c r="BD60" s="606"/>
      <c r="BE60" s="65"/>
      <c r="BF60" s="65"/>
      <c r="BG60" s="65"/>
      <c r="BH60" s="65"/>
      <c r="BI60" s="65"/>
      <c r="BJ60" s="65"/>
      <c r="BK60" s="65"/>
      <c r="BL60" s="65"/>
      <c r="BM60" s="65"/>
      <c r="BN60" s="249"/>
      <c r="BU60" s="610" t="s">
        <v>1759</v>
      </c>
      <c r="BX60" s="302"/>
      <c r="BY60" t="s">
        <v>1761</v>
      </c>
      <c r="BZ60" s="620" t="s">
        <v>1781</v>
      </c>
      <c r="CA60" s="620" t="s">
        <v>1781</v>
      </c>
      <c r="CB60" s="620" t="s">
        <v>1781</v>
      </c>
      <c r="CC60" s="620" t="s">
        <v>1781</v>
      </c>
      <c r="CD60" s="620" t="s">
        <v>1781</v>
      </c>
      <c r="CE60" s="620" t="s">
        <v>1781</v>
      </c>
      <c r="CF60" s="620" t="s">
        <v>1781</v>
      </c>
      <c r="CG60" s="620" t="s">
        <v>1781</v>
      </c>
      <c r="CH60" s="620" t="s">
        <v>1781</v>
      </c>
      <c r="CI60" s="620" t="s">
        <v>1781</v>
      </c>
      <c r="CJ60" s="620" t="s">
        <v>1781</v>
      </c>
      <c r="CK60" s="620" t="s">
        <v>1781</v>
      </c>
      <c r="CL60" s="620" t="s">
        <v>1781</v>
      </c>
      <c r="CM60" s="620" t="s">
        <v>1781</v>
      </c>
      <c r="CN60" s="620" t="s">
        <v>1781</v>
      </c>
      <c r="CO60" s="620" t="s">
        <v>1781</v>
      </c>
      <c r="CP60" s="620" t="s">
        <v>1781</v>
      </c>
      <c r="CQ60" s="620" t="s">
        <v>1781</v>
      </c>
      <c r="CR60" s="620" t="s">
        <v>1781</v>
      </c>
      <c r="CS60" s="620" t="s">
        <v>1781</v>
      </c>
      <c r="CT60" s="620" t="s">
        <v>1781</v>
      </c>
      <c r="CU60" s="620" t="s">
        <v>1781</v>
      </c>
      <c r="CV60" s="620" t="s">
        <v>1781</v>
      </c>
      <c r="CW60" s="620" t="s">
        <v>1781</v>
      </c>
      <c r="CX60" s="620" t="s">
        <v>1781</v>
      </c>
      <c r="CY60" s="620" t="s">
        <v>1781</v>
      </c>
      <c r="CZ60" s="620" t="s">
        <v>1781</v>
      </c>
      <c r="DA60" s="620" t="s">
        <v>1781</v>
      </c>
      <c r="DB60" s="620" t="s">
        <v>1781</v>
      </c>
      <c r="DC60" s="620" t="s">
        <v>1781</v>
      </c>
      <c r="DD60" s="620" t="s">
        <v>1781</v>
      </c>
      <c r="DE60" s="620" t="s">
        <v>1781</v>
      </c>
      <c r="DF60" s="620" t="s">
        <v>1781</v>
      </c>
      <c r="DG60" s="620" t="s">
        <v>1781</v>
      </c>
      <c r="DH60" s="620" t="s">
        <v>1781</v>
      </c>
      <c r="DI60" s="620" t="s">
        <v>1781</v>
      </c>
      <c r="DJ60" s="620" t="s">
        <v>1781</v>
      </c>
      <c r="DK60" s="620" t="s">
        <v>1781</v>
      </c>
      <c r="DL60" s="620" t="s">
        <v>1781</v>
      </c>
      <c r="DM60" s="620" t="s">
        <v>1781</v>
      </c>
      <c r="DN60" s="620" t="s">
        <v>1781</v>
      </c>
      <c r="DP60" s="619" t="str">
        <f t="shared" si="23"/>
        <v>PCD_DPW3_RESIN1_DLY_S7</v>
      </c>
      <c r="DQ60" s="619" t="str">
        <f t="shared" si="23"/>
        <v>PCD_DPW3_RESIN1_DIR_S7</v>
      </c>
      <c r="DR60" s="619" t="str">
        <f t="shared" si="23"/>
        <v>PCD_DPW3_RESIN1_DSCR_S7</v>
      </c>
      <c r="DS60" s="619" t="str">
        <f t="shared" si="23"/>
        <v>PCD_DPW3_RESIN1_DCS_S7</v>
      </c>
      <c r="DT60" s="619" t="str">
        <f t="shared" si="23"/>
        <v>PCD_DPW3_RESIN1_DSPC_S7</v>
      </c>
      <c r="DU60" s="619" t="str">
        <f t="shared" si="23"/>
        <v>PCD_DPW3_RESIN1_DPP_S7</v>
      </c>
      <c r="DV60" s="619" t="str">
        <f t="shared" si="23"/>
        <v>PCD_DPW3_RESIN1_DTPI_S7</v>
      </c>
      <c r="DW60" s="619" t="str">
        <f t="shared" si="23"/>
        <v>PCD_DPW3_RESIN1_DCI_S7</v>
      </c>
      <c r="DX60" s="619" t="str">
        <f t="shared" si="23"/>
        <v>PCD_DPW3_RESIN1_DSI_S7</v>
      </c>
      <c r="DY60" s="619" t="str">
        <f t="shared" si="23"/>
        <v>PCD_DPW3_RESIN1_DER_S7</v>
      </c>
      <c r="DZ60" s="619" t="str">
        <f t="shared" si="22"/>
        <v>PCD_DPW3_RESIN1_RS_S7</v>
      </c>
      <c r="EA60" s="619" t="str">
        <f t="shared" si="22"/>
        <v>PCD_DPW3_RESIN1_DPLE_S7</v>
      </c>
    </row>
    <row r="61" spans="1:131" ht="15.75" thickBot="1" x14ac:dyDescent="0.25">
      <c r="A61" s="345"/>
      <c r="B61" s="572" t="str">
        <f t="shared" si="21"/>
        <v>TMS</v>
      </c>
      <c r="C61" s="643" t="s">
        <v>148</v>
      </c>
      <c r="D61" s="643" t="s">
        <v>275</v>
      </c>
      <c r="E61" s="640" t="str" cm="1">
        <f t="array" aca="1" ref="E61" ca="1">IFERROR(INDEX('[1]PCD List'!$AU$5:$BK$48,MARCH('DPW3'!$D61,'[1]PCD List'!$AR$5:$AR$48,0),MARCH('DPW3'!$B61,'[1]PCD List'!$AU$2:$BK$2,0)),"")</f>
        <v/>
      </c>
      <c r="F61" s="644" t="s">
        <v>1758</v>
      </c>
      <c r="G61" s="277" t="s">
        <v>1657</v>
      </c>
      <c r="H61" s="638" t="s">
        <v>68</v>
      </c>
      <c r="I61" s="642">
        <v>0</v>
      </c>
      <c r="K61" s="829"/>
      <c r="M61" s="280">
        <f>SUM( M53:M59)</f>
        <v>0</v>
      </c>
      <c r="N61" s="310">
        <f t="shared" ref="N61:BA61" si="24">SUM( N53:N59)</f>
        <v>0</v>
      </c>
      <c r="O61" s="281">
        <f t="shared" si="24"/>
        <v>0</v>
      </c>
      <c r="P61" s="281">
        <f t="shared" si="24"/>
        <v>0</v>
      </c>
      <c r="Q61" s="281">
        <f t="shared" si="24"/>
        <v>0</v>
      </c>
      <c r="R61" s="281">
        <f t="shared" si="24"/>
        <v>0</v>
      </c>
      <c r="S61" s="281">
        <f t="shared" si="24"/>
        <v>0</v>
      </c>
      <c r="T61" s="281">
        <f t="shared" si="24"/>
        <v>0</v>
      </c>
      <c r="U61" s="281">
        <f t="shared" si="24"/>
        <v>0</v>
      </c>
      <c r="V61" s="281">
        <f t="shared" si="24"/>
        <v>0</v>
      </c>
      <c r="W61" s="281">
        <f t="shared" si="24"/>
        <v>0</v>
      </c>
      <c r="X61" s="281">
        <f t="shared" si="24"/>
        <v>0</v>
      </c>
      <c r="Y61" s="281">
        <f t="shared" si="24"/>
        <v>0</v>
      </c>
      <c r="Z61" s="281">
        <f t="shared" si="24"/>
        <v>0</v>
      </c>
      <c r="AA61" s="281">
        <f t="shared" si="24"/>
        <v>0</v>
      </c>
      <c r="AB61" s="281">
        <f t="shared" si="24"/>
        <v>0</v>
      </c>
      <c r="AC61" s="281">
        <f t="shared" si="24"/>
        <v>0</v>
      </c>
      <c r="AD61" s="281">
        <f t="shared" si="24"/>
        <v>0</v>
      </c>
      <c r="AE61" s="281">
        <f t="shared" si="24"/>
        <v>0</v>
      </c>
      <c r="AF61" s="281">
        <f t="shared" si="24"/>
        <v>0</v>
      </c>
      <c r="AG61" s="281">
        <f t="shared" si="24"/>
        <v>0</v>
      </c>
      <c r="AH61" s="281">
        <f t="shared" si="24"/>
        <v>0</v>
      </c>
      <c r="AI61" s="281">
        <f t="shared" si="24"/>
        <v>0</v>
      </c>
      <c r="AJ61" s="281">
        <f t="shared" si="24"/>
        <v>0</v>
      </c>
      <c r="AK61" s="281">
        <f t="shared" si="24"/>
        <v>0</v>
      </c>
      <c r="AL61" s="281">
        <f t="shared" si="24"/>
        <v>0</v>
      </c>
      <c r="AM61" s="281">
        <f t="shared" si="24"/>
        <v>0</v>
      </c>
      <c r="AN61" s="281">
        <f t="shared" si="24"/>
        <v>0</v>
      </c>
      <c r="AO61" s="281">
        <f t="shared" si="24"/>
        <v>0</v>
      </c>
      <c r="AP61" s="281">
        <f t="shared" si="24"/>
        <v>0</v>
      </c>
      <c r="AQ61" s="281">
        <f t="shared" si="24"/>
        <v>0</v>
      </c>
      <c r="AR61" s="281">
        <f t="shared" si="24"/>
        <v>0</v>
      </c>
      <c r="AS61" s="281">
        <f t="shared" si="24"/>
        <v>0</v>
      </c>
      <c r="AT61" s="281">
        <f t="shared" si="24"/>
        <v>0</v>
      </c>
      <c r="AU61" s="281">
        <f t="shared" si="24"/>
        <v>0</v>
      </c>
      <c r="AV61" s="281">
        <f t="shared" si="24"/>
        <v>0</v>
      </c>
      <c r="AW61" s="281">
        <f t="shared" si="24"/>
        <v>0</v>
      </c>
      <c r="AX61" s="281">
        <f t="shared" si="24"/>
        <v>0</v>
      </c>
      <c r="AY61" s="281">
        <f t="shared" si="24"/>
        <v>0</v>
      </c>
      <c r="AZ61" s="281">
        <f t="shared" si="24"/>
        <v>0</v>
      </c>
      <c r="BA61" s="625">
        <f t="shared" si="24"/>
        <v>0</v>
      </c>
      <c r="BC61" s="282"/>
      <c r="BD61" s="283"/>
      <c r="BE61" s="283"/>
      <c r="BF61" s="283"/>
      <c r="BG61" s="283"/>
      <c r="BH61" s="283"/>
      <c r="BI61" s="283"/>
      <c r="BJ61" s="283"/>
      <c r="BK61" s="283"/>
      <c r="BL61" s="283"/>
      <c r="BM61" s="283"/>
      <c r="BN61" s="284"/>
      <c r="BU61" s="610" t="s">
        <v>1759</v>
      </c>
      <c r="BX61" s="302"/>
      <c r="BY61" t="s">
        <v>1761</v>
      </c>
      <c r="BZ61" s="626" t="s">
        <v>1782</v>
      </c>
      <c r="CA61" s="627" t="s">
        <v>1782</v>
      </c>
      <c r="CB61" s="628" t="s">
        <v>1782</v>
      </c>
      <c r="CC61" s="628" t="s">
        <v>1782</v>
      </c>
      <c r="CD61" s="628" t="s">
        <v>1782</v>
      </c>
      <c r="CE61" s="628" t="s">
        <v>1782</v>
      </c>
      <c r="CF61" s="628" t="s">
        <v>1782</v>
      </c>
      <c r="CG61" s="628" t="s">
        <v>1782</v>
      </c>
      <c r="CH61" s="628" t="s">
        <v>1782</v>
      </c>
      <c r="CI61" s="628" t="s">
        <v>1782</v>
      </c>
      <c r="CJ61" s="628" t="s">
        <v>1782</v>
      </c>
      <c r="CK61" s="628" t="s">
        <v>1782</v>
      </c>
      <c r="CL61" s="628" t="s">
        <v>1782</v>
      </c>
      <c r="CM61" s="628" t="s">
        <v>1782</v>
      </c>
      <c r="CN61" s="628" t="s">
        <v>1782</v>
      </c>
      <c r="CO61" s="628" t="s">
        <v>1782</v>
      </c>
      <c r="CP61" s="628" t="s">
        <v>1782</v>
      </c>
      <c r="CQ61" s="628" t="s">
        <v>1782</v>
      </c>
      <c r="CR61" s="628" t="s">
        <v>1782</v>
      </c>
      <c r="CS61" s="628" t="s">
        <v>1782</v>
      </c>
      <c r="CT61" s="628" t="s">
        <v>1782</v>
      </c>
      <c r="CU61" s="628" t="s">
        <v>1782</v>
      </c>
      <c r="CV61" s="628" t="s">
        <v>1782</v>
      </c>
      <c r="CW61" s="628" t="s">
        <v>1782</v>
      </c>
      <c r="CX61" s="628" t="s">
        <v>1782</v>
      </c>
      <c r="CY61" s="628" t="s">
        <v>1782</v>
      </c>
      <c r="CZ61" s="628" t="s">
        <v>1782</v>
      </c>
      <c r="DA61" s="628" t="s">
        <v>1782</v>
      </c>
      <c r="DB61" s="628" t="s">
        <v>1782</v>
      </c>
      <c r="DC61" s="628" t="s">
        <v>1782</v>
      </c>
      <c r="DD61" s="628" t="s">
        <v>1782</v>
      </c>
      <c r="DE61" s="628" t="s">
        <v>1782</v>
      </c>
      <c r="DF61" s="628" t="s">
        <v>1782</v>
      </c>
      <c r="DG61" s="628" t="s">
        <v>1782</v>
      </c>
      <c r="DH61" s="628" t="s">
        <v>1782</v>
      </c>
      <c r="DI61" s="628" t="s">
        <v>1782</v>
      </c>
      <c r="DJ61" s="628" t="s">
        <v>1782</v>
      </c>
      <c r="DK61" s="628" t="s">
        <v>1782</v>
      </c>
      <c r="DL61" s="628" t="s">
        <v>1782</v>
      </c>
      <c r="DM61" s="628" t="s">
        <v>1782</v>
      </c>
      <c r="DN61" s="629" t="s">
        <v>1782</v>
      </c>
      <c r="DP61" s="619" t="str">
        <f t="shared" si="23"/>
        <v>PCD_DPW3_RESIN1_DLY_ST</v>
      </c>
      <c r="DQ61" s="619" t="str">
        <f t="shared" si="23"/>
        <v>PCD_DPW3_RESIN1_DIR_ST</v>
      </c>
      <c r="DR61" s="619" t="str">
        <f t="shared" si="23"/>
        <v>PCD_DPW3_RESIN1_DSCR_ST</v>
      </c>
      <c r="DS61" s="619" t="str">
        <f t="shared" si="23"/>
        <v>PCD_DPW3_RESIN1_DCS_ST</v>
      </c>
      <c r="DT61" s="619" t="str">
        <f t="shared" si="23"/>
        <v>PCD_DPW3_RESIN1_DSPC_ST</v>
      </c>
      <c r="DU61" s="619" t="str">
        <f t="shared" si="23"/>
        <v>PCD_DPW3_RESIN1_DPP_ST</v>
      </c>
      <c r="DV61" s="619" t="str">
        <f t="shared" si="23"/>
        <v>PCD_DPW3_RESIN1_DTPI_ST</v>
      </c>
      <c r="DW61" s="619" t="str">
        <f t="shared" si="23"/>
        <v>PCD_DPW3_RESIN1_DCI_ST</v>
      </c>
      <c r="DX61" s="619" t="str">
        <f t="shared" si="23"/>
        <v>PCD_DPW3_RESIN1_DSI_ST</v>
      </c>
      <c r="DY61" s="619" t="str">
        <f t="shared" si="23"/>
        <v>PCD_DPW3_RESIN1_DER_ST</v>
      </c>
      <c r="DZ61" s="619" t="str">
        <f t="shared" si="22"/>
        <v>PCD_DPW3_RESIN1_RS_ST</v>
      </c>
      <c r="EA61" s="619" t="str">
        <f t="shared" si="22"/>
        <v>PCD_DPW3_RESIN1_DPLE_ST</v>
      </c>
    </row>
    <row r="62" spans="1:131" ht="29.25" thickBot="1" x14ac:dyDescent="0.25">
      <c r="A62" s="345"/>
      <c r="B62" s="371" t="str">
        <f xml:space="preserve"> B61</f>
        <v>TMS</v>
      </c>
      <c r="C62" s="55" t="s">
        <v>148</v>
      </c>
      <c r="D62" s="55" t="s">
        <v>306</v>
      </c>
      <c r="E62" s="488" t="str" cm="1">
        <f t="array" aca="1" ref="E62" ca="1">IFERROR(INDEX('[1]PCD List'!$AU$5:$BK$48,MARCH('DPW3'!$D62,'[1]PCD List'!$AR$5:$AR$48,0),MARCH('DPW3'!$B62,'[1]PCD List'!$AU$2:$BK$2,0)),"")</f>
        <v/>
      </c>
      <c r="F62" s="139" t="s">
        <v>1783</v>
      </c>
      <c r="G62" s="62" t="s">
        <v>1619</v>
      </c>
      <c r="H62" s="23" t="s">
        <v>68</v>
      </c>
      <c r="I62" s="246">
        <v>0</v>
      </c>
      <c r="K62" s="829">
        <v>0</v>
      </c>
      <c r="M62" s="248"/>
      <c r="N62" s="248"/>
      <c r="O62" s="606"/>
      <c r="P62" s="606"/>
      <c r="Q62" s="606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6"/>
      <c r="AV62" s="66"/>
      <c r="AW62" s="66"/>
      <c r="AX62" s="66"/>
      <c r="AY62" s="66"/>
      <c r="AZ62" s="66"/>
      <c r="BA62" s="249"/>
      <c r="BC62" s="637"/>
      <c r="BD62" s="606"/>
      <c r="BE62" s="65"/>
      <c r="BF62" s="65"/>
      <c r="BG62" s="65"/>
      <c r="BH62" s="65"/>
      <c r="BI62" s="65"/>
      <c r="BJ62" s="65"/>
      <c r="BK62" s="65"/>
      <c r="BL62" s="65"/>
      <c r="BM62" s="65"/>
      <c r="BN62" s="249"/>
      <c r="BU62" s="610" t="s">
        <v>1784</v>
      </c>
      <c r="BX62" s="302" t="s">
        <v>1785</v>
      </c>
      <c r="BY62" t="s">
        <v>1786</v>
      </c>
      <c r="BZ62" s="611" t="s">
        <v>1787</v>
      </c>
      <c r="CA62" s="611" t="s">
        <v>1787</v>
      </c>
      <c r="CB62" s="612" t="s">
        <v>1787</v>
      </c>
      <c r="CC62" s="612" t="s">
        <v>1787</v>
      </c>
      <c r="CD62" s="612" t="s">
        <v>1787</v>
      </c>
      <c r="CE62" s="613" t="s">
        <v>1787</v>
      </c>
      <c r="CF62" s="613" t="s">
        <v>1787</v>
      </c>
      <c r="CG62" s="613" t="s">
        <v>1787</v>
      </c>
      <c r="CH62" s="613" t="s">
        <v>1787</v>
      </c>
      <c r="CI62" s="613" t="s">
        <v>1787</v>
      </c>
      <c r="CJ62" s="613" t="s">
        <v>1787</v>
      </c>
      <c r="CK62" s="613" t="s">
        <v>1787</v>
      </c>
      <c r="CL62" s="613" t="s">
        <v>1787</v>
      </c>
      <c r="CM62" s="613" t="s">
        <v>1787</v>
      </c>
      <c r="CN62" s="613" t="s">
        <v>1787</v>
      </c>
      <c r="CO62" s="613" t="s">
        <v>1787</v>
      </c>
      <c r="CP62" s="613" t="s">
        <v>1787</v>
      </c>
      <c r="CQ62" s="613" t="s">
        <v>1787</v>
      </c>
      <c r="CR62" s="613" t="s">
        <v>1787</v>
      </c>
      <c r="CS62" s="613" t="s">
        <v>1787</v>
      </c>
      <c r="CT62" s="613" t="s">
        <v>1787</v>
      </c>
      <c r="CU62" s="613" t="s">
        <v>1787</v>
      </c>
      <c r="CV62" s="613" t="s">
        <v>1787</v>
      </c>
      <c r="CW62" s="613" t="s">
        <v>1787</v>
      </c>
      <c r="CX62" s="613" t="s">
        <v>1787</v>
      </c>
      <c r="CY62" s="613" t="s">
        <v>1787</v>
      </c>
      <c r="CZ62" s="613" t="s">
        <v>1787</v>
      </c>
      <c r="DA62" s="613" t="s">
        <v>1787</v>
      </c>
      <c r="DB62" s="613" t="s">
        <v>1787</v>
      </c>
      <c r="DC62" s="613" t="s">
        <v>1787</v>
      </c>
      <c r="DD62" s="613" t="s">
        <v>1787</v>
      </c>
      <c r="DE62" s="613" t="s">
        <v>1787</v>
      </c>
      <c r="DF62" s="613" t="s">
        <v>1787</v>
      </c>
      <c r="DG62" s="613" t="s">
        <v>1787</v>
      </c>
      <c r="DH62" s="614" t="s">
        <v>1787</v>
      </c>
      <c r="DI62" s="614" t="s">
        <v>1787</v>
      </c>
      <c r="DJ62" s="614" t="s">
        <v>1787</v>
      </c>
      <c r="DK62" s="614" t="s">
        <v>1787</v>
      </c>
      <c r="DL62" s="614" t="s">
        <v>1787</v>
      </c>
      <c r="DM62" s="614" t="s">
        <v>1787</v>
      </c>
      <c r="DN62" s="615" t="s">
        <v>1787</v>
      </c>
      <c r="DP62" s="302" t="s">
        <v>1788</v>
      </c>
      <c r="DQ62" s="254" t="s">
        <v>1789</v>
      </c>
      <c r="DR62" s="73" t="s">
        <v>1790</v>
      </c>
      <c r="DS62" s="73" t="s">
        <v>1791</v>
      </c>
      <c r="DT62" s="73" t="s">
        <v>1792</v>
      </c>
      <c r="DU62" s="73" t="s">
        <v>1793</v>
      </c>
      <c r="DV62" s="73" t="s">
        <v>1794</v>
      </c>
      <c r="DW62" s="73" t="s">
        <v>1795</v>
      </c>
      <c r="DX62" s="73" t="s">
        <v>1796</v>
      </c>
      <c r="DY62" s="73" t="s">
        <v>1797</v>
      </c>
      <c r="DZ62" s="73" t="s">
        <v>1798</v>
      </c>
      <c r="EA62" s="73" t="s">
        <v>1799</v>
      </c>
    </row>
    <row r="63" spans="1:131" ht="29.25" thickBot="1" x14ac:dyDescent="0.25">
      <c r="A63" s="345"/>
      <c r="B63" s="401" t="str">
        <f t="shared" ref="B63:B70" si="25" xml:space="preserve"> B62</f>
        <v>TMS</v>
      </c>
      <c r="C63" s="59" t="s">
        <v>148</v>
      </c>
      <c r="D63" s="59" t="s">
        <v>306</v>
      </c>
      <c r="E63" s="108" t="str" cm="1">
        <f t="array" aca="1" ref="E63" ca="1">IFERROR(INDEX('[1]PCD List'!$AU$5:$BK$48,MARCH('DPW3'!$D63,'[1]PCD List'!$AR$5:$AR$48,0),MARCH('DPW3'!$B63,'[1]PCD List'!$AU$2:$BK$2,0)),"")</f>
        <v/>
      </c>
      <c r="F63" s="61" t="s">
        <v>1783</v>
      </c>
      <c r="G63" s="62" t="s">
        <v>1636</v>
      </c>
      <c r="H63" s="23" t="s">
        <v>68</v>
      </c>
      <c r="I63" s="246">
        <v>0</v>
      </c>
      <c r="K63" s="829"/>
      <c r="M63" s="248">
        <v>0</v>
      </c>
      <c r="N63" s="248">
        <v>0</v>
      </c>
      <c r="O63" s="606">
        <v>0</v>
      </c>
      <c r="P63" s="606">
        <v>0</v>
      </c>
      <c r="Q63" s="606">
        <v>0</v>
      </c>
      <c r="R63" s="65">
        <v>0</v>
      </c>
      <c r="S63" s="65">
        <v>0</v>
      </c>
      <c r="T63" s="65">
        <v>0</v>
      </c>
      <c r="U63" s="65">
        <v>0</v>
      </c>
      <c r="V63" s="65">
        <v>0</v>
      </c>
      <c r="W63" s="65">
        <v>0</v>
      </c>
      <c r="X63" s="65">
        <v>0</v>
      </c>
      <c r="Y63" s="65">
        <v>0</v>
      </c>
      <c r="Z63" s="65">
        <v>0</v>
      </c>
      <c r="AA63" s="65">
        <v>0</v>
      </c>
      <c r="AB63" s="65">
        <v>0</v>
      </c>
      <c r="AC63" s="65">
        <v>0</v>
      </c>
      <c r="AD63" s="65">
        <v>0</v>
      </c>
      <c r="AE63" s="65">
        <v>0</v>
      </c>
      <c r="AF63" s="65">
        <v>0</v>
      </c>
      <c r="AG63" s="65">
        <v>0</v>
      </c>
      <c r="AH63" s="65">
        <v>0</v>
      </c>
      <c r="AI63" s="65">
        <v>0</v>
      </c>
      <c r="AJ63" s="65">
        <v>0</v>
      </c>
      <c r="AK63" s="65">
        <v>0</v>
      </c>
      <c r="AL63" s="65">
        <v>0</v>
      </c>
      <c r="AM63" s="65">
        <v>0</v>
      </c>
      <c r="AN63" s="65">
        <v>0</v>
      </c>
      <c r="AO63" s="65">
        <v>0</v>
      </c>
      <c r="AP63" s="65">
        <v>0</v>
      </c>
      <c r="AQ63" s="65">
        <v>0</v>
      </c>
      <c r="AR63" s="65">
        <v>0</v>
      </c>
      <c r="AS63" s="65">
        <v>0</v>
      </c>
      <c r="AT63" s="65">
        <v>0</v>
      </c>
      <c r="AU63" s="66">
        <v>0</v>
      </c>
      <c r="AV63" s="66">
        <v>0</v>
      </c>
      <c r="AW63" s="66">
        <v>0</v>
      </c>
      <c r="AX63" s="66">
        <v>0</v>
      </c>
      <c r="AY63" s="66">
        <v>0</v>
      </c>
      <c r="AZ63" s="66">
        <v>0</v>
      </c>
      <c r="BA63" s="249">
        <v>0</v>
      </c>
      <c r="BC63" s="637"/>
      <c r="BD63" s="606"/>
      <c r="BE63" s="65"/>
      <c r="BF63" s="65"/>
      <c r="BG63" s="65"/>
      <c r="BH63" s="65"/>
      <c r="BI63" s="65"/>
      <c r="BJ63" s="65"/>
      <c r="BK63" s="65"/>
      <c r="BL63" s="65"/>
      <c r="BM63" s="65"/>
      <c r="BN63" s="249"/>
      <c r="BU63" s="610" t="s">
        <v>1784</v>
      </c>
      <c r="BX63" s="302"/>
      <c r="BY63" t="s">
        <v>1786</v>
      </c>
      <c r="BZ63" s="611" t="s">
        <v>1800</v>
      </c>
      <c r="CA63" s="611" t="s">
        <v>1800</v>
      </c>
      <c r="CB63" s="611" t="s">
        <v>1800</v>
      </c>
      <c r="CC63" s="611" t="s">
        <v>1800</v>
      </c>
      <c r="CD63" s="611" t="s">
        <v>1800</v>
      </c>
      <c r="CE63" s="611" t="s">
        <v>1800</v>
      </c>
      <c r="CF63" s="611" t="s">
        <v>1800</v>
      </c>
      <c r="CG63" s="611" t="s">
        <v>1800</v>
      </c>
      <c r="CH63" s="611" t="s">
        <v>1800</v>
      </c>
      <c r="CI63" s="611" t="s">
        <v>1800</v>
      </c>
      <c r="CJ63" s="611" t="s">
        <v>1800</v>
      </c>
      <c r="CK63" s="611" t="s">
        <v>1800</v>
      </c>
      <c r="CL63" s="611" t="s">
        <v>1800</v>
      </c>
      <c r="CM63" s="611" t="s">
        <v>1800</v>
      </c>
      <c r="CN63" s="611" t="s">
        <v>1800</v>
      </c>
      <c r="CO63" s="611" t="s">
        <v>1800</v>
      </c>
      <c r="CP63" s="611" t="s">
        <v>1800</v>
      </c>
      <c r="CQ63" s="611" t="s">
        <v>1800</v>
      </c>
      <c r="CR63" s="611" t="s">
        <v>1800</v>
      </c>
      <c r="CS63" s="611" t="s">
        <v>1800</v>
      </c>
      <c r="CT63" s="611" t="s">
        <v>1800</v>
      </c>
      <c r="CU63" s="611" t="s">
        <v>1800</v>
      </c>
      <c r="CV63" s="611" t="s">
        <v>1800</v>
      </c>
      <c r="CW63" s="611" t="s">
        <v>1800</v>
      </c>
      <c r="CX63" s="611" t="s">
        <v>1800</v>
      </c>
      <c r="CY63" s="611" t="s">
        <v>1800</v>
      </c>
      <c r="CZ63" s="611" t="s">
        <v>1800</v>
      </c>
      <c r="DA63" s="611" t="s">
        <v>1800</v>
      </c>
      <c r="DB63" s="611" t="s">
        <v>1800</v>
      </c>
      <c r="DC63" s="611" t="s">
        <v>1800</v>
      </c>
      <c r="DD63" s="611" t="s">
        <v>1800</v>
      </c>
      <c r="DE63" s="611" t="s">
        <v>1800</v>
      </c>
      <c r="DF63" s="611" t="s">
        <v>1800</v>
      </c>
      <c r="DG63" s="611" t="s">
        <v>1800</v>
      </c>
      <c r="DH63" s="611" t="s">
        <v>1800</v>
      </c>
      <c r="DI63" s="611" t="s">
        <v>1800</v>
      </c>
      <c r="DJ63" s="611" t="s">
        <v>1800</v>
      </c>
      <c r="DK63" s="611" t="s">
        <v>1800</v>
      </c>
      <c r="DL63" s="611" t="s">
        <v>1800</v>
      </c>
      <c r="DM63" s="611" t="s">
        <v>1800</v>
      </c>
      <c r="DN63" s="611" t="s">
        <v>1800</v>
      </c>
      <c r="DP63" s="619" t="str">
        <f>DP$62&amp;$DO9</f>
        <v>PCD_DPW3_RES1_DLY_S1</v>
      </c>
      <c r="DQ63" s="619" t="str">
        <f t="shared" ref="DQ63:EA70" si="26">DQ$62&amp;$DO9</f>
        <v>PCD_DPW3_RES1_DIR_S1</v>
      </c>
      <c r="DR63" s="619" t="str">
        <f t="shared" si="26"/>
        <v>PCD_DPW3_RES1_DSCR_S1</v>
      </c>
      <c r="DS63" s="619" t="str">
        <f t="shared" si="26"/>
        <v>PCD_DPW3_RES1_DCS_S1</v>
      </c>
      <c r="DT63" s="619" t="str">
        <f t="shared" si="26"/>
        <v>PCD_DPW3_RES1_DSPC_S1</v>
      </c>
      <c r="DU63" s="619" t="str">
        <f t="shared" si="26"/>
        <v>PCD_DPW3_RES1_DPP_S1</v>
      </c>
      <c r="DV63" s="619" t="str">
        <f t="shared" si="26"/>
        <v>PCD_DPW3_RES1_DTPI_S1</v>
      </c>
      <c r="DW63" s="619" t="str">
        <f t="shared" si="26"/>
        <v>PCD_DPW3_RES1_DCI_S1</v>
      </c>
      <c r="DX63" s="619" t="str">
        <f t="shared" si="26"/>
        <v>PCD_DPW3_RES1_DSI_S1</v>
      </c>
      <c r="DY63" s="619" t="str">
        <f t="shared" si="26"/>
        <v>PCD_DPW3_RES1_DER_S1</v>
      </c>
      <c r="DZ63" s="619" t="str">
        <f t="shared" si="26"/>
        <v>PCD_DPW3_RES1_RS_S1</v>
      </c>
      <c r="EA63" s="619" t="str">
        <f t="shared" si="26"/>
        <v>PCD_DPW3_RES1_DPLE_S1</v>
      </c>
    </row>
    <row r="64" spans="1:131" ht="29.25" thickBot="1" x14ac:dyDescent="0.25">
      <c r="A64" s="345"/>
      <c r="B64" s="401" t="str">
        <f t="shared" si="25"/>
        <v>TMS</v>
      </c>
      <c r="C64" s="59" t="s">
        <v>148</v>
      </c>
      <c r="D64" s="59" t="s">
        <v>306</v>
      </c>
      <c r="E64" s="108" t="str" cm="1">
        <f t="array" aca="1" ref="E64" ca="1">IFERROR(INDEX('[1]PCD List'!$AU$5:$BK$48,MARCH('DPW3'!$D64,'[1]PCD List'!$AR$5:$AR$48,0),MARCH('DPW3'!$B64,'[1]PCD List'!$AU$2:$BK$2,0)),"")</f>
        <v/>
      </c>
      <c r="F64" s="61" t="s">
        <v>1783</v>
      </c>
      <c r="G64" s="62" t="s">
        <v>1639</v>
      </c>
      <c r="H64" s="23" t="s">
        <v>68</v>
      </c>
      <c r="I64" s="246">
        <v>0</v>
      </c>
      <c r="K64" s="829"/>
      <c r="M64" s="248">
        <v>0</v>
      </c>
      <c r="N64" s="248">
        <v>0</v>
      </c>
      <c r="O64" s="606">
        <v>0</v>
      </c>
      <c r="P64" s="606">
        <v>0</v>
      </c>
      <c r="Q64" s="606">
        <v>0</v>
      </c>
      <c r="R64" s="65">
        <v>0</v>
      </c>
      <c r="S64" s="65">
        <v>0</v>
      </c>
      <c r="T64" s="65">
        <v>0</v>
      </c>
      <c r="U64" s="65">
        <v>0</v>
      </c>
      <c r="V64" s="65">
        <v>0</v>
      </c>
      <c r="W64" s="65">
        <v>0</v>
      </c>
      <c r="X64" s="65">
        <v>0</v>
      </c>
      <c r="Y64" s="65">
        <v>0</v>
      </c>
      <c r="Z64" s="65">
        <v>0</v>
      </c>
      <c r="AA64" s="65">
        <v>0</v>
      </c>
      <c r="AB64" s="65">
        <v>0</v>
      </c>
      <c r="AC64" s="65">
        <v>0</v>
      </c>
      <c r="AD64" s="65">
        <v>0</v>
      </c>
      <c r="AE64" s="65">
        <v>0</v>
      </c>
      <c r="AF64" s="65">
        <v>0</v>
      </c>
      <c r="AG64" s="65">
        <v>0</v>
      </c>
      <c r="AH64" s="65">
        <v>0</v>
      </c>
      <c r="AI64" s="65">
        <v>0</v>
      </c>
      <c r="AJ64" s="65">
        <v>0</v>
      </c>
      <c r="AK64" s="65">
        <v>0</v>
      </c>
      <c r="AL64" s="65">
        <v>0</v>
      </c>
      <c r="AM64" s="65">
        <v>0</v>
      </c>
      <c r="AN64" s="65">
        <v>0</v>
      </c>
      <c r="AO64" s="65">
        <v>0</v>
      </c>
      <c r="AP64" s="65">
        <v>0</v>
      </c>
      <c r="AQ64" s="65">
        <v>0</v>
      </c>
      <c r="AR64" s="65">
        <v>0</v>
      </c>
      <c r="AS64" s="65">
        <v>0</v>
      </c>
      <c r="AT64" s="65">
        <v>0</v>
      </c>
      <c r="AU64" s="66">
        <v>0</v>
      </c>
      <c r="AV64" s="66">
        <v>0</v>
      </c>
      <c r="AW64" s="66">
        <v>0</v>
      </c>
      <c r="AX64" s="66">
        <v>0</v>
      </c>
      <c r="AY64" s="66">
        <v>0</v>
      </c>
      <c r="AZ64" s="66">
        <v>0</v>
      </c>
      <c r="BA64" s="249">
        <v>0</v>
      </c>
      <c r="BC64" s="637"/>
      <c r="BD64" s="606"/>
      <c r="BE64" s="65"/>
      <c r="BF64" s="65"/>
      <c r="BG64" s="65"/>
      <c r="BH64" s="65"/>
      <c r="BI64" s="65"/>
      <c r="BJ64" s="65"/>
      <c r="BK64" s="65"/>
      <c r="BL64" s="65"/>
      <c r="BM64" s="65"/>
      <c r="BN64" s="249"/>
      <c r="BU64" s="610" t="s">
        <v>1784</v>
      </c>
      <c r="BX64" s="302"/>
      <c r="BY64" t="s">
        <v>1786</v>
      </c>
      <c r="BZ64" s="611" t="s">
        <v>1801</v>
      </c>
      <c r="CA64" s="611" t="s">
        <v>1801</v>
      </c>
      <c r="CB64" s="611" t="s">
        <v>1801</v>
      </c>
      <c r="CC64" s="611" t="s">
        <v>1801</v>
      </c>
      <c r="CD64" s="611" t="s">
        <v>1801</v>
      </c>
      <c r="CE64" s="611" t="s">
        <v>1801</v>
      </c>
      <c r="CF64" s="611" t="s">
        <v>1801</v>
      </c>
      <c r="CG64" s="611" t="s">
        <v>1801</v>
      </c>
      <c r="CH64" s="611" t="s">
        <v>1801</v>
      </c>
      <c r="CI64" s="611" t="s">
        <v>1801</v>
      </c>
      <c r="CJ64" s="611" t="s">
        <v>1801</v>
      </c>
      <c r="CK64" s="611" t="s">
        <v>1801</v>
      </c>
      <c r="CL64" s="611" t="s">
        <v>1801</v>
      </c>
      <c r="CM64" s="611" t="s">
        <v>1801</v>
      </c>
      <c r="CN64" s="611" t="s">
        <v>1801</v>
      </c>
      <c r="CO64" s="611" t="s">
        <v>1801</v>
      </c>
      <c r="CP64" s="611" t="s">
        <v>1801</v>
      </c>
      <c r="CQ64" s="611" t="s">
        <v>1801</v>
      </c>
      <c r="CR64" s="611" t="s">
        <v>1801</v>
      </c>
      <c r="CS64" s="611" t="s">
        <v>1801</v>
      </c>
      <c r="CT64" s="611" t="s">
        <v>1801</v>
      </c>
      <c r="CU64" s="611" t="s">
        <v>1801</v>
      </c>
      <c r="CV64" s="611" t="s">
        <v>1801</v>
      </c>
      <c r="CW64" s="611" t="s">
        <v>1801</v>
      </c>
      <c r="CX64" s="611" t="s">
        <v>1801</v>
      </c>
      <c r="CY64" s="611" t="s">
        <v>1801</v>
      </c>
      <c r="CZ64" s="611" t="s">
        <v>1801</v>
      </c>
      <c r="DA64" s="611" t="s">
        <v>1801</v>
      </c>
      <c r="DB64" s="611" t="s">
        <v>1801</v>
      </c>
      <c r="DC64" s="611" t="s">
        <v>1801</v>
      </c>
      <c r="DD64" s="611" t="s">
        <v>1801</v>
      </c>
      <c r="DE64" s="611" t="s">
        <v>1801</v>
      </c>
      <c r="DF64" s="611" t="s">
        <v>1801</v>
      </c>
      <c r="DG64" s="611" t="s">
        <v>1801</v>
      </c>
      <c r="DH64" s="611" t="s">
        <v>1801</v>
      </c>
      <c r="DI64" s="611" t="s">
        <v>1801</v>
      </c>
      <c r="DJ64" s="611" t="s">
        <v>1801</v>
      </c>
      <c r="DK64" s="611" t="s">
        <v>1801</v>
      </c>
      <c r="DL64" s="611" t="s">
        <v>1801</v>
      </c>
      <c r="DM64" s="611" t="s">
        <v>1801</v>
      </c>
      <c r="DN64" s="611" t="s">
        <v>1801</v>
      </c>
      <c r="DP64" s="619" t="str">
        <f t="shared" ref="DP64:DY70" si="27">DP$62&amp;$DO10</f>
        <v>PCD_DPW3_RES1_DLY_S2</v>
      </c>
      <c r="DQ64" s="619" t="str">
        <f t="shared" si="27"/>
        <v>PCD_DPW3_RES1_DIR_S2</v>
      </c>
      <c r="DR64" s="619" t="str">
        <f t="shared" si="27"/>
        <v>PCD_DPW3_RES1_DSCR_S2</v>
      </c>
      <c r="DS64" s="619" t="str">
        <f t="shared" si="27"/>
        <v>PCD_DPW3_RES1_DCS_S2</v>
      </c>
      <c r="DT64" s="619" t="str">
        <f t="shared" si="27"/>
        <v>PCD_DPW3_RES1_DSPC_S2</v>
      </c>
      <c r="DU64" s="619" t="str">
        <f t="shared" si="27"/>
        <v>PCD_DPW3_RES1_DPP_S2</v>
      </c>
      <c r="DV64" s="619" t="str">
        <f t="shared" si="27"/>
        <v>PCD_DPW3_RES1_DTPI_S2</v>
      </c>
      <c r="DW64" s="619" t="str">
        <f t="shared" si="27"/>
        <v>PCD_DPW3_RES1_DCI_S2</v>
      </c>
      <c r="DX64" s="619" t="str">
        <f t="shared" si="27"/>
        <v>PCD_DPW3_RES1_DSI_S2</v>
      </c>
      <c r="DY64" s="619" t="str">
        <f t="shared" si="27"/>
        <v>PCD_DPW3_RES1_DER_S2</v>
      </c>
      <c r="DZ64" s="619" t="str">
        <f t="shared" si="26"/>
        <v>PCD_DPW3_RES1_RS_S2</v>
      </c>
      <c r="EA64" s="619" t="str">
        <f t="shared" si="26"/>
        <v>PCD_DPW3_RES1_DPLE_S2</v>
      </c>
    </row>
    <row r="65" spans="1:131" ht="29.25" thickBot="1" x14ac:dyDescent="0.25">
      <c r="A65" s="345"/>
      <c r="B65" s="401" t="str">
        <f t="shared" si="25"/>
        <v>TMS</v>
      </c>
      <c r="C65" s="59" t="s">
        <v>148</v>
      </c>
      <c r="D65" s="59" t="s">
        <v>306</v>
      </c>
      <c r="E65" s="108" t="str" cm="1">
        <f t="array" aca="1" ref="E65" ca="1">IFERROR(INDEX('[1]PCD List'!$AU$5:$BK$48,MARCH('DPW3'!$D65,'[1]PCD List'!$AR$5:$AR$48,0),MARCH('DPW3'!$B65,'[1]PCD List'!$AU$2:$BK$2,0)),"")</f>
        <v/>
      </c>
      <c r="F65" s="61" t="s">
        <v>1783</v>
      </c>
      <c r="G65" s="62" t="s">
        <v>1642</v>
      </c>
      <c r="H65" s="23" t="s">
        <v>68</v>
      </c>
      <c r="I65" s="246">
        <v>0</v>
      </c>
      <c r="K65" s="829"/>
      <c r="M65" s="248">
        <v>0</v>
      </c>
      <c r="N65" s="248">
        <v>0</v>
      </c>
      <c r="O65" s="606">
        <v>0</v>
      </c>
      <c r="P65" s="606">
        <v>0</v>
      </c>
      <c r="Q65" s="606">
        <v>0</v>
      </c>
      <c r="R65" s="65">
        <v>0</v>
      </c>
      <c r="S65" s="65">
        <v>0</v>
      </c>
      <c r="T65" s="65">
        <v>0</v>
      </c>
      <c r="U65" s="65">
        <v>0</v>
      </c>
      <c r="V65" s="65">
        <v>0</v>
      </c>
      <c r="W65" s="65">
        <v>0</v>
      </c>
      <c r="X65" s="65">
        <v>0</v>
      </c>
      <c r="Y65" s="65">
        <v>0</v>
      </c>
      <c r="Z65" s="65">
        <v>0</v>
      </c>
      <c r="AA65" s="65">
        <v>0</v>
      </c>
      <c r="AB65" s="65">
        <v>0</v>
      </c>
      <c r="AC65" s="65">
        <v>0</v>
      </c>
      <c r="AD65" s="65">
        <v>0</v>
      </c>
      <c r="AE65" s="65">
        <v>0</v>
      </c>
      <c r="AF65" s="65">
        <v>0</v>
      </c>
      <c r="AG65" s="65">
        <v>0</v>
      </c>
      <c r="AH65" s="65">
        <v>0</v>
      </c>
      <c r="AI65" s="65">
        <v>0</v>
      </c>
      <c r="AJ65" s="65">
        <v>0</v>
      </c>
      <c r="AK65" s="65">
        <v>0</v>
      </c>
      <c r="AL65" s="65">
        <v>0</v>
      </c>
      <c r="AM65" s="65">
        <v>0</v>
      </c>
      <c r="AN65" s="65">
        <v>0</v>
      </c>
      <c r="AO65" s="65">
        <v>0</v>
      </c>
      <c r="AP65" s="65">
        <v>0</v>
      </c>
      <c r="AQ65" s="65">
        <v>0</v>
      </c>
      <c r="AR65" s="65">
        <v>0</v>
      </c>
      <c r="AS65" s="65">
        <v>0</v>
      </c>
      <c r="AT65" s="65">
        <v>0</v>
      </c>
      <c r="AU65" s="66">
        <v>0</v>
      </c>
      <c r="AV65" s="66">
        <v>0</v>
      </c>
      <c r="AW65" s="66">
        <v>0</v>
      </c>
      <c r="AX65" s="66">
        <v>0</v>
      </c>
      <c r="AY65" s="66">
        <v>0</v>
      </c>
      <c r="AZ65" s="66">
        <v>0</v>
      </c>
      <c r="BA65" s="249">
        <v>0</v>
      </c>
      <c r="BC65" s="637"/>
      <c r="BD65" s="606"/>
      <c r="BE65" s="65"/>
      <c r="BF65" s="65"/>
      <c r="BG65" s="65"/>
      <c r="BH65" s="65"/>
      <c r="BI65" s="65"/>
      <c r="BJ65" s="65"/>
      <c r="BK65" s="65"/>
      <c r="BL65" s="65"/>
      <c r="BM65" s="65"/>
      <c r="BN65" s="249"/>
      <c r="BU65" s="610" t="s">
        <v>1784</v>
      </c>
      <c r="BX65" s="302"/>
      <c r="BY65" t="s">
        <v>1786</v>
      </c>
      <c r="BZ65" s="611" t="s">
        <v>1802</v>
      </c>
      <c r="CA65" s="611" t="s">
        <v>1802</v>
      </c>
      <c r="CB65" s="611" t="s">
        <v>1802</v>
      </c>
      <c r="CC65" s="611" t="s">
        <v>1802</v>
      </c>
      <c r="CD65" s="611" t="s">
        <v>1802</v>
      </c>
      <c r="CE65" s="611" t="s">
        <v>1802</v>
      </c>
      <c r="CF65" s="611" t="s">
        <v>1802</v>
      </c>
      <c r="CG65" s="611" t="s">
        <v>1802</v>
      </c>
      <c r="CH65" s="611" t="s">
        <v>1802</v>
      </c>
      <c r="CI65" s="611" t="s">
        <v>1802</v>
      </c>
      <c r="CJ65" s="611" t="s">
        <v>1802</v>
      </c>
      <c r="CK65" s="611" t="s">
        <v>1802</v>
      </c>
      <c r="CL65" s="611" t="s">
        <v>1802</v>
      </c>
      <c r="CM65" s="611" t="s">
        <v>1802</v>
      </c>
      <c r="CN65" s="611" t="s">
        <v>1802</v>
      </c>
      <c r="CO65" s="611" t="s">
        <v>1802</v>
      </c>
      <c r="CP65" s="611" t="s">
        <v>1802</v>
      </c>
      <c r="CQ65" s="611" t="s">
        <v>1802</v>
      </c>
      <c r="CR65" s="611" t="s">
        <v>1802</v>
      </c>
      <c r="CS65" s="611" t="s">
        <v>1802</v>
      </c>
      <c r="CT65" s="611" t="s">
        <v>1802</v>
      </c>
      <c r="CU65" s="611" t="s">
        <v>1802</v>
      </c>
      <c r="CV65" s="611" t="s">
        <v>1802</v>
      </c>
      <c r="CW65" s="611" t="s">
        <v>1802</v>
      </c>
      <c r="CX65" s="611" t="s">
        <v>1802</v>
      </c>
      <c r="CY65" s="611" t="s">
        <v>1802</v>
      </c>
      <c r="CZ65" s="611" t="s">
        <v>1802</v>
      </c>
      <c r="DA65" s="611" t="s">
        <v>1802</v>
      </c>
      <c r="DB65" s="611" t="s">
        <v>1802</v>
      </c>
      <c r="DC65" s="611" t="s">
        <v>1802</v>
      </c>
      <c r="DD65" s="611" t="s">
        <v>1802</v>
      </c>
      <c r="DE65" s="611" t="s">
        <v>1802</v>
      </c>
      <c r="DF65" s="611" t="s">
        <v>1802</v>
      </c>
      <c r="DG65" s="611" t="s">
        <v>1802</v>
      </c>
      <c r="DH65" s="611" t="s">
        <v>1802</v>
      </c>
      <c r="DI65" s="611" t="s">
        <v>1802</v>
      </c>
      <c r="DJ65" s="611" t="s">
        <v>1802</v>
      </c>
      <c r="DK65" s="611" t="s">
        <v>1802</v>
      </c>
      <c r="DL65" s="611" t="s">
        <v>1802</v>
      </c>
      <c r="DM65" s="611" t="s">
        <v>1802</v>
      </c>
      <c r="DN65" s="611" t="s">
        <v>1802</v>
      </c>
      <c r="DP65" s="619" t="str">
        <f t="shared" si="27"/>
        <v>PCD_DPW3_RES1_DLY_S3</v>
      </c>
      <c r="DQ65" s="619" t="str">
        <f t="shared" si="27"/>
        <v>PCD_DPW3_RES1_DIR_S3</v>
      </c>
      <c r="DR65" s="619" t="str">
        <f t="shared" si="27"/>
        <v>PCD_DPW3_RES1_DSCR_S3</v>
      </c>
      <c r="DS65" s="619" t="str">
        <f t="shared" si="27"/>
        <v>PCD_DPW3_RES1_DCS_S3</v>
      </c>
      <c r="DT65" s="619" t="str">
        <f t="shared" si="27"/>
        <v>PCD_DPW3_RES1_DSPC_S3</v>
      </c>
      <c r="DU65" s="619" t="str">
        <f t="shared" si="27"/>
        <v>PCD_DPW3_RES1_DPP_S3</v>
      </c>
      <c r="DV65" s="619" t="str">
        <f t="shared" si="27"/>
        <v>PCD_DPW3_RES1_DTPI_S3</v>
      </c>
      <c r="DW65" s="619" t="str">
        <f t="shared" si="27"/>
        <v>PCD_DPW3_RES1_DCI_S3</v>
      </c>
      <c r="DX65" s="619" t="str">
        <f t="shared" si="27"/>
        <v>PCD_DPW3_RES1_DSI_S3</v>
      </c>
      <c r="DY65" s="619" t="str">
        <f t="shared" si="27"/>
        <v>PCD_DPW3_RES1_DER_S3</v>
      </c>
      <c r="DZ65" s="619" t="str">
        <f t="shared" si="26"/>
        <v>PCD_DPW3_RES1_RS_S3</v>
      </c>
      <c r="EA65" s="619" t="str">
        <f t="shared" si="26"/>
        <v>PCD_DPW3_RES1_DPLE_S3</v>
      </c>
    </row>
    <row r="66" spans="1:131" ht="29.25" thickBot="1" x14ac:dyDescent="0.25">
      <c r="A66" s="345"/>
      <c r="B66" s="401" t="str">
        <f t="shared" si="25"/>
        <v>TMS</v>
      </c>
      <c r="C66" s="59" t="s">
        <v>148</v>
      </c>
      <c r="D66" s="59" t="s">
        <v>306</v>
      </c>
      <c r="E66" s="108" t="str" cm="1">
        <f t="array" aca="1" ref="E66" ca="1">IFERROR(INDEX('[1]PCD List'!$AU$5:$BK$48,MARCH('DPW3'!$D66,'[1]PCD List'!$AR$5:$AR$48,0),MARCH('DPW3'!$B66,'[1]PCD List'!$AU$2:$BK$2,0)),"")</f>
        <v/>
      </c>
      <c r="F66" s="61" t="s">
        <v>1783</v>
      </c>
      <c r="G66" s="62" t="s">
        <v>1645</v>
      </c>
      <c r="H66" s="23" t="s">
        <v>68</v>
      </c>
      <c r="I66" s="246">
        <v>0</v>
      </c>
      <c r="K66" s="829"/>
      <c r="M66" s="248">
        <v>0</v>
      </c>
      <c r="N66" s="248">
        <v>0</v>
      </c>
      <c r="O66" s="606">
        <v>0</v>
      </c>
      <c r="P66" s="606">
        <v>0</v>
      </c>
      <c r="Q66" s="606">
        <v>0</v>
      </c>
      <c r="R66" s="65">
        <v>0</v>
      </c>
      <c r="S66" s="65">
        <v>0</v>
      </c>
      <c r="T66" s="65">
        <v>0</v>
      </c>
      <c r="U66" s="65">
        <v>0</v>
      </c>
      <c r="V66" s="65">
        <v>0</v>
      </c>
      <c r="W66" s="65">
        <v>0</v>
      </c>
      <c r="X66" s="65">
        <v>0</v>
      </c>
      <c r="Y66" s="65">
        <v>0</v>
      </c>
      <c r="Z66" s="65">
        <v>0</v>
      </c>
      <c r="AA66" s="65">
        <v>0</v>
      </c>
      <c r="AB66" s="65">
        <v>0</v>
      </c>
      <c r="AC66" s="65">
        <v>0</v>
      </c>
      <c r="AD66" s="65">
        <v>0</v>
      </c>
      <c r="AE66" s="65">
        <v>0</v>
      </c>
      <c r="AF66" s="65">
        <v>0</v>
      </c>
      <c r="AG66" s="65">
        <v>0</v>
      </c>
      <c r="AH66" s="65">
        <v>0</v>
      </c>
      <c r="AI66" s="65">
        <v>0</v>
      </c>
      <c r="AJ66" s="65">
        <v>0</v>
      </c>
      <c r="AK66" s="65">
        <v>0</v>
      </c>
      <c r="AL66" s="65">
        <v>0</v>
      </c>
      <c r="AM66" s="65">
        <v>0</v>
      </c>
      <c r="AN66" s="65">
        <v>0</v>
      </c>
      <c r="AO66" s="65">
        <v>0</v>
      </c>
      <c r="AP66" s="65">
        <v>0</v>
      </c>
      <c r="AQ66" s="65">
        <v>0</v>
      </c>
      <c r="AR66" s="65">
        <v>0</v>
      </c>
      <c r="AS66" s="65">
        <v>0</v>
      </c>
      <c r="AT66" s="65">
        <v>0</v>
      </c>
      <c r="AU66" s="66">
        <v>0</v>
      </c>
      <c r="AV66" s="66">
        <v>0</v>
      </c>
      <c r="AW66" s="66">
        <v>0</v>
      </c>
      <c r="AX66" s="66">
        <v>0</v>
      </c>
      <c r="AY66" s="66">
        <v>0</v>
      </c>
      <c r="AZ66" s="66">
        <v>0</v>
      </c>
      <c r="BA66" s="249">
        <v>0</v>
      </c>
      <c r="BC66" s="637"/>
      <c r="BD66" s="606"/>
      <c r="BE66" s="65"/>
      <c r="BF66" s="65"/>
      <c r="BG66" s="65"/>
      <c r="BH66" s="65"/>
      <c r="BI66" s="65"/>
      <c r="BJ66" s="65"/>
      <c r="BK66" s="65"/>
      <c r="BL66" s="65"/>
      <c r="BM66" s="65"/>
      <c r="BN66" s="249"/>
      <c r="BU66" s="610" t="s">
        <v>1784</v>
      </c>
      <c r="BX66" s="302"/>
      <c r="BY66" t="s">
        <v>1786</v>
      </c>
      <c r="BZ66" s="611" t="s">
        <v>1803</v>
      </c>
      <c r="CA66" s="611" t="s">
        <v>1803</v>
      </c>
      <c r="CB66" s="611" t="s">
        <v>1803</v>
      </c>
      <c r="CC66" s="611" t="s">
        <v>1803</v>
      </c>
      <c r="CD66" s="611" t="s">
        <v>1803</v>
      </c>
      <c r="CE66" s="611" t="s">
        <v>1803</v>
      </c>
      <c r="CF66" s="611" t="s">
        <v>1803</v>
      </c>
      <c r="CG66" s="611" t="s">
        <v>1803</v>
      </c>
      <c r="CH66" s="611" t="s">
        <v>1803</v>
      </c>
      <c r="CI66" s="611" t="s">
        <v>1803</v>
      </c>
      <c r="CJ66" s="611" t="s">
        <v>1803</v>
      </c>
      <c r="CK66" s="611" t="s">
        <v>1803</v>
      </c>
      <c r="CL66" s="611" t="s">
        <v>1803</v>
      </c>
      <c r="CM66" s="611" t="s">
        <v>1803</v>
      </c>
      <c r="CN66" s="611" t="s">
        <v>1803</v>
      </c>
      <c r="CO66" s="611" t="s">
        <v>1803</v>
      </c>
      <c r="CP66" s="611" t="s">
        <v>1803</v>
      </c>
      <c r="CQ66" s="611" t="s">
        <v>1803</v>
      </c>
      <c r="CR66" s="611" t="s">
        <v>1803</v>
      </c>
      <c r="CS66" s="611" t="s">
        <v>1803</v>
      </c>
      <c r="CT66" s="611" t="s">
        <v>1803</v>
      </c>
      <c r="CU66" s="611" t="s">
        <v>1803</v>
      </c>
      <c r="CV66" s="611" t="s">
        <v>1803</v>
      </c>
      <c r="CW66" s="611" t="s">
        <v>1803</v>
      </c>
      <c r="CX66" s="611" t="s">
        <v>1803</v>
      </c>
      <c r="CY66" s="611" t="s">
        <v>1803</v>
      </c>
      <c r="CZ66" s="611" t="s">
        <v>1803</v>
      </c>
      <c r="DA66" s="611" t="s">
        <v>1803</v>
      </c>
      <c r="DB66" s="611" t="s">
        <v>1803</v>
      </c>
      <c r="DC66" s="611" t="s">
        <v>1803</v>
      </c>
      <c r="DD66" s="611" t="s">
        <v>1803</v>
      </c>
      <c r="DE66" s="611" t="s">
        <v>1803</v>
      </c>
      <c r="DF66" s="611" t="s">
        <v>1803</v>
      </c>
      <c r="DG66" s="611" t="s">
        <v>1803</v>
      </c>
      <c r="DH66" s="611" t="s">
        <v>1803</v>
      </c>
      <c r="DI66" s="611" t="s">
        <v>1803</v>
      </c>
      <c r="DJ66" s="611" t="s">
        <v>1803</v>
      </c>
      <c r="DK66" s="611" t="s">
        <v>1803</v>
      </c>
      <c r="DL66" s="611" t="s">
        <v>1803</v>
      </c>
      <c r="DM66" s="611" t="s">
        <v>1803</v>
      </c>
      <c r="DN66" s="611" t="s">
        <v>1803</v>
      </c>
      <c r="DP66" s="619" t="str">
        <f t="shared" si="27"/>
        <v>PCD_DPW3_RES1_DLY_S4</v>
      </c>
      <c r="DQ66" s="619" t="str">
        <f t="shared" si="27"/>
        <v>PCD_DPW3_RES1_DIR_S4</v>
      </c>
      <c r="DR66" s="619" t="str">
        <f t="shared" si="27"/>
        <v>PCD_DPW3_RES1_DSCR_S4</v>
      </c>
      <c r="DS66" s="619" t="str">
        <f t="shared" si="27"/>
        <v>PCD_DPW3_RES1_DCS_S4</v>
      </c>
      <c r="DT66" s="619" t="str">
        <f t="shared" si="27"/>
        <v>PCD_DPW3_RES1_DSPC_S4</v>
      </c>
      <c r="DU66" s="619" t="str">
        <f t="shared" si="27"/>
        <v>PCD_DPW3_RES1_DPP_S4</v>
      </c>
      <c r="DV66" s="619" t="str">
        <f t="shared" si="27"/>
        <v>PCD_DPW3_RES1_DTPI_S4</v>
      </c>
      <c r="DW66" s="619" t="str">
        <f t="shared" si="27"/>
        <v>PCD_DPW3_RES1_DCI_S4</v>
      </c>
      <c r="DX66" s="619" t="str">
        <f t="shared" si="27"/>
        <v>PCD_DPW3_RES1_DSI_S4</v>
      </c>
      <c r="DY66" s="619" t="str">
        <f t="shared" si="27"/>
        <v>PCD_DPW3_RES1_DER_S4</v>
      </c>
      <c r="DZ66" s="619" t="str">
        <f t="shared" si="26"/>
        <v>PCD_DPW3_RES1_RS_S4</v>
      </c>
      <c r="EA66" s="619" t="str">
        <f t="shared" si="26"/>
        <v>PCD_DPW3_RES1_DPLE_S4</v>
      </c>
    </row>
    <row r="67" spans="1:131" ht="29.25" thickBot="1" x14ac:dyDescent="0.25">
      <c r="A67" s="345"/>
      <c r="B67" s="401" t="str">
        <f t="shared" si="25"/>
        <v>TMS</v>
      </c>
      <c r="C67" s="59" t="s">
        <v>148</v>
      </c>
      <c r="D67" s="59" t="s">
        <v>306</v>
      </c>
      <c r="E67" s="108" t="str" cm="1">
        <f t="array" aca="1" ref="E67" ca="1">IFERROR(INDEX('[1]PCD List'!$AU$5:$BK$48,MARCH('DPW3'!$D67,'[1]PCD List'!$AR$5:$AR$48,0),MARCH('DPW3'!$B67,'[1]PCD List'!$AU$2:$BK$2,0)),"")</f>
        <v/>
      </c>
      <c r="F67" s="61" t="s">
        <v>1783</v>
      </c>
      <c r="G67" s="62" t="s">
        <v>1648</v>
      </c>
      <c r="H67" s="23" t="s">
        <v>68</v>
      </c>
      <c r="I67" s="246">
        <v>0</v>
      </c>
      <c r="K67" s="829"/>
      <c r="M67" s="248">
        <v>0</v>
      </c>
      <c r="N67" s="248">
        <v>0</v>
      </c>
      <c r="O67" s="606">
        <v>0</v>
      </c>
      <c r="P67" s="606">
        <v>0</v>
      </c>
      <c r="Q67" s="606">
        <v>0</v>
      </c>
      <c r="R67" s="65">
        <v>0</v>
      </c>
      <c r="S67" s="65">
        <v>0</v>
      </c>
      <c r="T67" s="65">
        <v>0</v>
      </c>
      <c r="U67" s="65">
        <v>0</v>
      </c>
      <c r="V67" s="65">
        <v>0</v>
      </c>
      <c r="W67" s="65">
        <v>0</v>
      </c>
      <c r="X67" s="65">
        <v>0</v>
      </c>
      <c r="Y67" s="65">
        <v>0</v>
      </c>
      <c r="Z67" s="65">
        <v>0</v>
      </c>
      <c r="AA67" s="65">
        <v>0</v>
      </c>
      <c r="AB67" s="65">
        <v>0</v>
      </c>
      <c r="AC67" s="65">
        <v>0</v>
      </c>
      <c r="AD67" s="65">
        <v>0</v>
      </c>
      <c r="AE67" s="65">
        <v>0</v>
      </c>
      <c r="AF67" s="65">
        <v>0</v>
      </c>
      <c r="AG67" s="65">
        <v>0</v>
      </c>
      <c r="AH67" s="65">
        <v>0</v>
      </c>
      <c r="AI67" s="65">
        <v>0</v>
      </c>
      <c r="AJ67" s="65">
        <v>0</v>
      </c>
      <c r="AK67" s="65">
        <v>0</v>
      </c>
      <c r="AL67" s="65">
        <v>0</v>
      </c>
      <c r="AM67" s="65">
        <v>0</v>
      </c>
      <c r="AN67" s="65">
        <v>0</v>
      </c>
      <c r="AO67" s="65">
        <v>0</v>
      </c>
      <c r="AP67" s="65">
        <v>0</v>
      </c>
      <c r="AQ67" s="65">
        <v>0</v>
      </c>
      <c r="AR67" s="65">
        <v>0</v>
      </c>
      <c r="AS67" s="65">
        <v>0</v>
      </c>
      <c r="AT67" s="65">
        <v>0</v>
      </c>
      <c r="AU67" s="66">
        <v>0</v>
      </c>
      <c r="AV67" s="66">
        <v>0</v>
      </c>
      <c r="AW67" s="66">
        <v>0</v>
      </c>
      <c r="AX67" s="66">
        <v>0</v>
      </c>
      <c r="AY67" s="66">
        <v>0</v>
      </c>
      <c r="AZ67" s="66">
        <v>0</v>
      </c>
      <c r="BA67" s="249">
        <v>0</v>
      </c>
      <c r="BC67" s="637"/>
      <c r="BD67" s="606"/>
      <c r="BE67" s="65"/>
      <c r="BF67" s="65"/>
      <c r="BG67" s="65"/>
      <c r="BH67" s="65"/>
      <c r="BI67" s="65"/>
      <c r="BJ67" s="65"/>
      <c r="BK67" s="65"/>
      <c r="BL67" s="65"/>
      <c r="BM67" s="65"/>
      <c r="BN67" s="249"/>
      <c r="BU67" s="610" t="s">
        <v>1784</v>
      </c>
      <c r="BX67" s="302"/>
      <c r="BY67" t="s">
        <v>1786</v>
      </c>
      <c r="BZ67" s="611" t="s">
        <v>1804</v>
      </c>
      <c r="CA67" s="611" t="s">
        <v>1804</v>
      </c>
      <c r="CB67" s="611" t="s">
        <v>1804</v>
      </c>
      <c r="CC67" s="611" t="s">
        <v>1804</v>
      </c>
      <c r="CD67" s="611" t="s">
        <v>1804</v>
      </c>
      <c r="CE67" s="611" t="s">
        <v>1804</v>
      </c>
      <c r="CF67" s="611" t="s">
        <v>1804</v>
      </c>
      <c r="CG67" s="611" t="s">
        <v>1804</v>
      </c>
      <c r="CH67" s="611" t="s">
        <v>1804</v>
      </c>
      <c r="CI67" s="611" t="s">
        <v>1804</v>
      </c>
      <c r="CJ67" s="611" t="s">
        <v>1804</v>
      </c>
      <c r="CK67" s="611" t="s">
        <v>1804</v>
      </c>
      <c r="CL67" s="611" t="s">
        <v>1804</v>
      </c>
      <c r="CM67" s="611" t="s">
        <v>1804</v>
      </c>
      <c r="CN67" s="611" t="s">
        <v>1804</v>
      </c>
      <c r="CO67" s="611" t="s">
        <v>1804</v>
      </c>
      <c r="CP67" s="611" t="s">
        <v>1804</v>
      </c>
      <c r="CQ67" s="611" t="s">
        <v>1804</v>
      </c>
      <c r="CR67" s="611" t="s">
        <v>1804</v>
      </c>
      <c r="CS67" s="611" t="s">
        <v>1804</v>
      </c>
      <c r="CT67" s="611" t="s">
        <v>1804</v>
      </c>
      <c r="CU67" s="611" t="s">
        <v>1804</v>
      </c>
      <c r="CV67" s="611" t="s">
        <v>1804</v>
      </c>
      <c r="CW67" s="611" t="s">
        <v>1804</v>
      </c>
      <c r="CX67" s="611" t="s">
        <v>1804</v>
      </c>
      <c r="CY67" s="611" t="s">
        <v>1804</v>
      </c>
      <c r="CZ67" s="611" t="s">
        <v>1804</v>
      </c>
      <c r="DA67" s="611" t="s">
        <v>1804</v>
      </c>
      <c r="DB67" s="611" t="s">
        <v>1804</v>
      </c>
      <c r="DC67" s="611" t="s">
        <v>1804</v>
      </c>
      <c r="DD67" s="611" t="s">
        <v>1804</v>
      </c>
      <c r="DE67" s="611" t="s">
        <v>1804</v>
      </c>
      <c r="DF67" s="611" t="s">
        <v>1804</v>
      </c>
      <c r="DG67" s="611" t="s">
        <v>1804</v>
      </c>
      <c r="DH67" s="611" t="s">
        <v>1804</v>
      </c>
      <c r="DI67" s="611" t="s">
        <v>1804</v>
      </c>
      <c r="DJ67" s="611" t="s">
        <v>1804</v>
      </c>
      <c r="DK67" s="611" t="s">
        <v>1804</v>
      </c>
      <c r="DL67" s="611" t="s">
        <v>1804</v>
      </c>
      <c r="DM67" s="611" t="s">
        <v>1804</v>
      </c>
      <c r="DN67" s="611" t="s">
        <v>1804</v>
      </c>
      <c r="DP67" s="619" t="str">
        <f t="shared" si="27"/>
        <v>PCD_DPW3_RES1_DLY_S5</v>
      </c>
      <c r="DQ67" s="619" t="str">
        <f t="shared" si="27"/>
        <v>PCD_DPW3_RES1_DIR_S5</v>
      </c>
      <c r="DR67" s="619" t="str">
        <f t="shared" si="27"/>
        <v>PCD_DPW3_RES1_DSCR_S5</v>
      </c>
      <c r="DS67" s="619" t="str">
        <f t="shared" si="27"/>
        <v>PCD_DPW3_RES1_DCS_S5</v>
      </c>
      <c r="DT67" s="619" t="str">
        <f t="shared" si="27"/>
        <v>PCD_DPW3_RES1_DSPC_S5</v>
      </c>
      <c r="DU67" s="619" t="str">
        <f t="shared" si="27"/>
        <v>PCD_DPW3_RES1_DPP_S5</v>
      </c>
      <c r="DV67" s="619" t="str">
        <f t="shared" si="27"/>
        <v>PCD_DPW3_RES1_DTPI_S5</v>
      </c>
      <c r="DW67" s="619" t="str">
        <f t="shared" si="27"/>
        <v>PCD_DPW3_RES1_DCI_S5</v>
      </c>
      <c r="DX67" s="619" t="str">
        <f t="shared" si="27"/>
        <v>PCD_DPW3_RES1_DSI_S5</v>
      </c>
      <c r="DY67" s="619" t="str">
        <f t="shared" si="27"/>
        <v>PCD_DPW3_RES1_DER_S5</v>
      </c>
      <c r="DZ67" s="619" t="str">
        <f t="shared" si="26"/>
        <v>PCD_DPW3_RES1_RS_S5</v>
      </c>
      <c r="EA67" s="619" t="str">
        <f t="shared" si="26"/>
        <v>PCD_DPW3_RES1_DPLE_S5</v>
      </c>
    </row>
    <row r="68" spans="1:131" ht="29.25" thickBot="1" x14ac:dyDescent="0.25">
      <c r="A68" s="345"/>
      <c r="B68" s="401" t="str">
        <f t="shared" si="25"/>
        <v>TMS</v>
      </c>
      <c r="C68" s="59" t="s">
        <v>148</v>
      </c>
      <c r="D68" s="59" t="s">
        <v>306</v>
      </c>
      <c r="E68" s="108" t="str" cm="1">
        <f t="array" aca="1" ref="E68" ca="1">IFERROR(INDEX('[1]PCD List'!$AU$5:$BK$48,MARCH('DPW3'!$D68,'[1]PCD List'!$AR$5:$AR$48,0),MARCH('DPW3'!$B68,'[1]PCD List'!$AU$2:$BK$2,0)),"")</f>
        <v/>
      </c>
      <c r="F68" s="61" t="s">
        <v>1783</v>
      </c>
      <c r="G68" s="62" t="s">
        <v>1651</v>
      </c>
      <c r="H68" s="23" t="s">
        <v>68</v>
      </c>
      <c r="I68" s="246">
        <v>0</v>
      </c>
      <c r="K68" s="829"/>
      <c r="M68" s="248">
        <v>0</v>
      </c>
      <c r="N68" s="248">
        <v>0</v>
      </c>
      <c r="O68" s="606">
        <v>0</v>
      </c>
      <c r="P68" s="606">
        <v>0</v>
      </c>
      <c r="Q68" s="606">
        <v>0</v>
      </c>
      <c r="R68" s="65">
        <v>0</v>
      </c>
      <c r="S68" s="65">
        <v>0</v>
      </c>
      <c r="T68" s="65">
        <v>0</v>
      </c>
      <c r="U68" s="65">
        <v>0</v>
      </c>
      <c r="V68" s="65">
        <v>0</v>
      </c>
      <c r="W68" s="65">
        <v>0</v>
      </c>
      <c r="X68" s="65">
        <v>0</v>
      </c>
      <c r="Y68" s="65">
        <v>0</v>
      </c>
      <c r="Z68" s="65">
        <v>0</v>
      </c>
      <c r="AA68" s="65">
        <v>0</v>
      </c>
      <c r="AB68" s="65">
        <v>0</v>
      </c>
      <c r="AC68" s="65">
        <v>0</v>
      </c>
      <c r="AD68" s="65">
        <v>0</v>
      </c>
      <c r="AE68" s="65">
        <v>0</v>
      </c>
      <c r="AF68" s="65">
        <v>0</v>
      </c>
      <c r="AG68" s="65">
        <v>0</v>
      </c>
      <c r="AH68" s="65">
        <v>0</v>
      </c>
      <c r="AI68" s="65">
        <v>0</v>
      </c>
      <c r="AJ68" s="65">
        <v>0</v>
      </c>
      <c r="AK68" s="65">
        <v>0</v>
      </c>
      <c r="AL68" s="65">
        <v>0</v>
      </c>
      <c r="AM68" s="65">
        <v>0</v>
      </c>
      <c r="AN68" s="65">
        <v>0</v>
      </c>
      <c r="AO68" s="65">
        <v>0</v>
      </c>
      <c r="AP68" s="65">
        <v>0</v>
      </c>
      <c r="AQ68" s="65">
        <v>0</v>
      </c>
      <c r="AR68" s="65">
        <v>0</v>
      </c>
      <c r="AS68" s="65">
        <v>0</v>
      </c>
      <c r="AT68" s="65">
        <v>0</v>
      </c>
      <c r="AU68" s="66">
        <v>0</v>
      </c>
      <c r="AV68" s="66">
        <v>0</v>
      </c>
      <c r="AW68" s="66">
        <v>0</v>
      </c>
      <c r="AX68" s="66">
        <v>0</v>
      </c>
      <c r="AY68" s="66">
        <v>0</v>
      </c>
      <c r="AZ68" s="66">
        <v>0</v>
      </c>
      <c r="BA68" s="249">
        <v>0</v>
      </c>
      <c r="BC68" s="637"/>
      <c r="BD68" s="606"/>
      <c r="BE68" s="65"/>
      <c r="BF68" s="65"/>
      <c r="BG68" s="65"/>
      <c r="BH68" s="65"/>
      <c r="BI68" s="65"/>
      <c r="BJ68" s="65"/>
      <c r="BK68" s="65"/>
      <c r="BL68" s="65"/>
      <c r="BM68" s="65"/>
      <c r="BN68" s="249"/>
      <c r="BU68" s="610" t="s">
        <v>1784</v>
      </c>
      <c r="BX68" s="302"/>
      <c r="BY68" t="s">
        <v>1786</v>
      </c>
      <c r="BZ68" s="611" t="s">
        <v>1805</v>
      </c>
      <c r="CA68" s="611" t="s">
        <v>1805</v>
      </c>
      <c r="CB68" s="611" t="s">
        <v>1805</v>
      </c>
      <c r="CC68" s="611" t="s">
        <v>1805</v>
      </c>
      <c r="CD68" s="611" t="s">
        <v>1805</v>
      </c>
      <c r="CE68" s="611" t="s">
        <v>1805</v>
      </c>
      <c r="CF68" s="611" t="s">
        <v>1805</v>
      </c>
      <c r="CG68" s="611" t="s">
        <v>1805</v>
      </c>
      <c r="CH68" s="611" t="s">
        <v>1805</v>
      </c>
      <c r="CI68" s="611" t="s">
        <v>1805</v>
      </c>
      <c r="CJ68" s="611" t="s">
        <v>1805</v>
      </c>
      <c r="CK68" s="611" t="s">
        <v>1805</v>
      </c>
      <c r="CL68" s="611" t="s">
        <v>1805</v>
      </c>
      <c r="CM68" s="611" t="s">
        <v>1805</v>
      </c>
      <c r="CN68" s="611" t="s">
        <v>1805</v>
      </c>
      <c r="CO68" s="611" t="s">
        <v>1805</v>
      </c>
      <c r="CP68" s="611" t="s">
        <v>1805</v>
      </c>
      <c r="CQ68" s="611" t="s">
        <v>1805</v>
      </c>
      <c r="CR68" s="611" t="s">
        <v>1805</v>
      </c>
      <c r="CS68" s="611" t="s">
        <v>1805</v>
      </c>
      <c r="CT68" s="611" t="s">
        <v>1805</v>
      </c>
      <c r="CU68" s="611" t="s">
        <v>1805</v>
      </c>
      <c r="CV68" s="611" t="s">
        <v>1805</v>
      </c>
      <c r="CW68" s="611" t="s">
        <v>1805</v>
      </c>
      <c r="CX68" s="611" t="s">
        <v>1805</v>
      </c>
      <c r="CY68" s="611" t="s">
        <v>1805</v>
      </c>
      <c r="CZ68" s="611" t="s">
        <v>1805</v>
      </c>
      <c r="DA68" s="611" t="s">
        <v>1805</v>
      </c>
      <c r="DB68" s="611" t="s">
        <v>1805</v>
      </c>
      <c r="DC68" s="611" t="s">
        <v>1805</v>
      </c>
      <c r="DD68" s="611" t="s">
        <v>1805</v>
      </c>
      <c r="DE68" s="611" t="s">
        <v>1805</v>
      </c>
      <c r="DF68" s="611" t="s">
        <v>1805</v>
      </c>
      <c r="DG68" s="611" t="s">
        <v>1805</v>
      </c>
      <c r="DH68" s="611" t="s">
        <v>1805</v>
      </c>
      <c r="DI68" s="611" t="s">
        <v>1805</v>
      </c>
      <c r="DJ68" s="611" t="s">
        <v>1805</v>
      </c>
      <c r="DK68" s="611" t="s">
        <v>1805</v>
      </c>
      <c r="DL68" s="611" t="s">
        <v>1805</v>
      </c>
      <c r="DM68" s="611" t="s">
        <v>1805</v>
      </c>
      <c r="DN68" s="611" t="s">
        <v>1805</v>
      </c>
      <c r="DP68" s="619" t="str">
        <f t="shared" si="27"/>
        <v>PCD_DPW3_RES1_DLY_S6</v>
      </c>
      <c r="DQ68" s="619" t="str">
        <f t="shared" si="27"/>
        <v>PCD_DPW3_RES1_DIR_S6</v>
      </c>
      <c r="DR68" s="619" t="str">
        <f t="shared" si="27"/>
        <v>PCD_DPW3_RES1_DSCR_S6</v>
      </c>
      <c r="DS68" s="619" t="str">
        <f t="shared" si="27"/>
        <v>PCD_DPW3_RES1_DCS_S6</v>
      </c>
      <c r="DT68" s="619" t="str">
        <f t="shared" si="27"/>
        <v>PCD_DPW3_RES1_DSPC_S6</v>
      </c>
      <c r="DU68" s="619" t="str">
        <f t="shared" si="27"/>
        <v>PCD_DPW3_RES1_DPP_S6</v>
      </c>
      <c r="DV68" s="619" t="str">
        <f t="shared" si="27"/>
        <v>PCD_DPW3_RES1_DTPI_S6</v>
      </c>
      <c r="DW68" s="619" t="str">
        <f t="shared" si="27"/>
        <v>PCD_DPW3_RES1_DCI_S6</v>
      </c>
      <c r="DX68" s="619" t="str">
        <f t="shared" si="27"/>
        <v>PCD_DPW3_RES1_DSI_S6</v>
      </c>
      <c r="DY68" s="619" t="str">
        <f t="shared" si="27"/>
        <v>PCD_DPW3_RES1_DER_S6</v>
      </c>
      <c r="DZ68" s="619" t="str">
        <f t="shared" si="26"/>
        <v>PCD_DPW3_RES1_RS_S6</v>
      </c>
      <c r="EA68" s="619" t="str">
        <f t="shared" si="26"/>
        <v>PCD_DPW3_RES1_DPLE_S6</v>
      </c>
    </row>
    <row r="69" spans="1:131" ht="29.25" thickBot="1" x14ac:dyDescent="0.25">
      <c r="A69" s="345"/>
      <c r="B69" s="401" t="str">
        <f t="shared" si="25"/>
        <v>TMS</v>
      </c>
      <c r="C69" s="59" t="s">
        <v>148</v>
      </c>
      <c r="D69" s="59" t="s">
        <v>306</v>
      </c>
      <c r="E69" s="108" t="str" cm="1">
        <f t="array" aca="1" ref="E69" ca="1">IFERROR(INDEX('[1]PCD List'!$AU$5:$BK$48,MARCH('DPW3'!$D69,'[1]PCD List'!$AR$5:$AR$48,0),MARCH('DPW3'!$B69,'[1]PCD List'!$AU$2:$BK$2,0)),"")</f>
        <v/>
      </c>
      <c r="F69" s="61" t="s">
        <v>1783</v>
      </c>
      <c r="G69" s="62" t="s">
        <v>1654</v>
      </c>
      <c r="H69" s="23" t="s">
        <v>68</v>
      </c>
      <c r="I69" s="246">
        <v>0</v>
      </c>
      <c r="K69" s="829"/>
      <c r="M69" s="248"/>
      <c r="N69" s="248"/>
      <c r="O69" s="606"/>
      <c r="P69" s="606"/>
      <c r="Q69" s="606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N69" s="65"/>
      <c r="AO69" s="65"/>
      <c r="AP69" s="65"/>
      <c r="AQ69" s="65"/>
      <c r="AR69" s="65"/>
      <c r="AS69" s="65"/>
      <c r="AT69" s="65"/>
      <c r="AU69" s="66"/>
      <c r="AV69" s="66"/>
      <c r="AW69" s="66"/>
      <c r="AX69" s="66"/>
      <c r="AY69" s="66"/>
      <c r="AZ69" s="66"/>
      <c r="BA69" s="442"/>
      <c r="BC69" s="637"/>
      <c r="BD69" s="606"/>
      <c r="BE69" s="65"/>
      <c r="BF69" s="65"/>
      <c r="BG69" s="65"/>
      <c r="BH69" s="65"/>
      <c r="BI69" s="65"/>
      <c r="BJ69" s="65"/>
      <c r="BK69" s="65"/>
      <c r="BL69" s="65"/>
      <c r="BM69" s="65"/>
      <c r="BN69" s="249"/>
      <c r="BU69" s="610" t="s">
        <v>1784</v>
      </c>
      <c r="BX69" s="302"/>
      <c r="BY69" t="s">
        <v>1786</v>
      </c>
      <c r="BZ69" s="620" t="s">
        <v>1806</v>
      </c>
      <c r="CA69" s="620" t="s">
        <v>1806</v>
      </c>
      <c r="CB69" s="620" t="s">
        <v>1806</v>
      </c>
      <c r="CC69" s="620" t="s">
        <v>1806</v>
      </c>
      <c r="CD69" s="620" t="s">
        <v>1806</v>
      </c>
      <c r="CE69" s="620" t="s">
        <v>1806</v>
      </c>
      <c r="CF69" s="620" t="s">
        <v>1806</v>
      </c>
      <c r="CG69" s="620" t="s">
        <v>1806</v>
      </c>
      <c r="CH69" s="620" t="s">
        <v>1806</v>
      </c>
      <c r="CI69" s="620" t="s">
        <v>1806</v>
      </c>
      <c r="CJ69" s="620" t="s">
        <v>1806</v>
      </c>
      <c r="CK69" s="620" t="s">
        <v>1806</v>
      </c>
      <c r="CL69" s="620" t="s">
        <v>1806</v>
      </c>
      <c r="CM69" s="620" t="s">
        <v>1806</v>
      </c>
      <c r="CN69" s="620" t="s">
        <v>1806</v>
      </c>
      <c r="CO69" s="620" t="s">
        <v>1806</v>
      </c>
      <c r="CP69" s="620" t="s">
        <v>1806</v>
      </c>
      <c r="CQ69" s="620" t="s">
        <v>1806</v>
      </c>
      <c r="CR69" s="620" t="s">
        <v>1806</v>
      </c>
      <c r="CS69" s="620" t="s">
        <v>1806</v>
      </c>
      <c r="CT69" s="620" t="s">
        <v>1806</v>
      </c>
      <c r="CU69" s="620" t="s">
        <v>1806</v>
      </c>
      <c r="CV69" s="620" t="s">
        <v>1806</v>
      </c>
      <c r="CW69" s="620" t="s">
        <v>1806</v>
      </c>
      <c r="CX69" s="620" t="s">
        <v>1806</v>
      </c>
      <c r="CY69" s="620" t="s">
        <v>1806</v>
      </c>
      <c r="CZ69" s="620" t="s">
        <v>1806</v>
      </c>
      <c r="DA69" s="620" t="s">
        <v>1806</v>
      </c>
      <c r="DB69" s="620" t="s">
        <v>1806</v>
      </c>
      <c r="DC69" s="620" t="s">
        <v>1806</v>
      </c>
      <c r="DD69" s="620" t="s">
        <v>1806</v>
      </c>
      <c r="DE69" s="620" t="s">
        <v>1806</v>
      </c>
      <c r="DF69" s="620" t="s">
        <v>1806</v>
      </c>
      <c r="DG69" s="620" t="s">
        <v>1806</v>
      </c>
      <c r="DH69" s="620" t="s">
        <v>1806</v>
      </c>
      <c r="DI69" s="620" t="s">
        <v>1806</v>
      </c>
      <c r="DJ69" s="620" t="s">
        <v>1806</v>
      </c>
      <c r="DK69" s="620" t="s">
        <v>1806</v>
      </c>
      <c r="DL69" s="620" t="s">
        <v>1806</v>
      </c>
      <c r="DM69" s="620" t="s">
        <v>1806</v>
      </c>
      <c r="DN69" s="620" t="s">
        <v>1806</v>
      </c>
      <c r="DP69" s="619" t="str">
        <f t="shared" si="27"/>
        <v>PCD_DPW3_RES1_DLY_S7</v>
      </c>
      <c r="DQ69" s="619" t="str">
        <f t="shared" si="27"/>
        <v>PCD_DPW3_RES1_DIR_S7</v>
      </c>
      <c r="DR69" s="619" t="str">
        <f t="shared" si="27"/>
        <v>PCD_DPW3_RES1_DSCR_S7</v>
      </c>
      <c r="DS69" s="619" t="str">
        <f t="shared" si="27"/>
        <v>PCD_DPW3_RES1_DCS_S7</v>
      </c>
      <c r="DT69" s="619" t="str">
        <f t="shared" si="27"/>
        <v>PCD_DPW3_RES1_DSPC_S7</v>
      </c>
      <c r="DU69" s="619" t="str">
        <f t="shared" si="27"/>
        <v>PCD_DPW3_RES1_DPP_S7</v>
      </c>
      <c r="DV69" s="619" t="str">
        <f t="shared" si="27"/>
        <v>PCD_DPW3_RES1_DTPI_S7</v>
      </c>
      <c r="DW69" s="619" t="str">
        <f t="shared" si="27"/>
        <v>PCD_DPW3_RES1_DCI_S7</v>
      </c>
      <c r="DX69" s="619" t="str">
        <f t="shared" si="27"/>
        <v>PCD_DPW3_RES1_DSI_S7</v>
      </c>
      <c r="DY69" s="619" t="str">
        <f t="shared" si="27"/>
        <v>PCD_DPW3_RES1_DER_S7</v>
      </c>
      <c r="DZ69" s="619" t="str">
        <f t="shared" si="26"/>
        <v>PCD_DPW3_RES1_RS_S7</v>
      </c>
      <c r="EA69" s="619" t="str">
        <f t="shared" si="26"/>
        <v>PCD_DPW3_RES1_DPLE_S7</v>
      </c>
    </row>
    <row r="70" spans="1:131" ht="29.25" thickBot="1" x14ac:dyDescent="0.25">
      <c r="A70" s="345"/>
      <c r="B70" s="572" t="str">
        <f t="shared" si="25"/>
        <v>TMS</v>
      </c>
      <c r="C70" s="643" t="s">
        <v>148</v>
      </c>
      <c r="D70" s="643" t="s">
        <v>306</v>
      </c>
      <c r="E70" s="640" t="str" cm="1">
        <f t="array" aca="1" ref="E70" ca="1">IFERROR(INDEX('[1]PCD List'!$AU$5:$BK$48,MARCH('DPW3'!$D70,'[1]PCD List'!$AR$5:$AR$48,0),MARCH('DPW3'!$B70,'[1]PCD List'!$AU$2:$BK$2,0)),"")</f>
        <v/>
      </c>
      <c r="F70" s="641" t="s">
        <v>1783</v>
      </c>
      <c r="G70" s="277" t="s">
        <v>1657</v>
      </c>
      <c r="H70" s="638" t="s">
        <v>68</v>
      </c>
      <c r="I70" s="642">
        <v>0</v>
      </c>
      <c r="K70" s="829"/>
      <c r="M70" s="280">
        <f>SUM( M62:M68)</f>
        <v>0</v>
      </c>
      <c r="N70" s="310">
        <f t="shared" ref="N70:BA70" si="28">SUM( N62:N68)</f>
        <v>0</v>
      </c>
      <c r="O70" s="281">
        <f t="shared" si="28"/>
        <v>0</v>
      </c>
      <c r="P70" s="281">
        <f t="shared" si="28"/>
        <v>0</v>
      </c>
      <c r="Q70" s="281">
        <f t="shared" si="28"/>
        <v>0</v>
      </c>
      <c r="R70" s="281">
        <f t="shared" si="28"/>
        <v>0</v>
      </c>
      <c r="S70" s="281">
        <f t="shared" si="28"/>
        <v>0</v>
      </c>
      <c r="T70" s="281">
        <f t="shared" si="28"/>
        <v>0</v>
      </c>
      <c r="U70" s="281">
        <f t="shared" si="28"/>
        <v>0</v>
      </c>
      <c r="V70" s="281">
        <f t="shared" si="28"/>
        <v>0</v>
      </c>
      <c r="W70" s="281">
        <f t="shared" si="28"/>
        <v>0</v>
      </c>
      <c r="X70" s="281">
        <f t="shared" si="28"/>
        <v>0</v>
      </c>
      <c r="Y70" s="281">
        <f t="shared" si="28"/>
        <v>0</v>
      </c>
      <c r="Z70" s="281">
        <f t="shared" si="28"/>
        <v>0</v>
      </c>
      <c r="AA70" s="281">
        <f t="shared" si="28"/>
        <v>0</v>
      </c>
      <c r="AB70" s="281">
        <f t="shared" si="28"/>
        <v>0</v>
      </c>
      <c r="AC70" s="281">
        <f t="shared" si="28"/>
        <v>0</v>
      </c>
      <c r="AD70" s="281">
        <f t="shared" si="28"/>
        <v>0</v>
      </c>
      <c r="AE70" s="281">
        <f t="shared" si="28"/>
        <v>0</v>
      </c>
      <c r="AF70" s="281">
        <f t="shared" si="28"/>
        <v>0</v>
      </c>
      <c r="AG70" s="281">
        <f t="shared" si="28"/>
        <v>0</v>
      </c>
      <c r="AH70" s="281">
        <f t="shared" si="28"/>
        <v>0</v>
      </c>
      <c r="AI70" s="281">
        <f t="shared" si="28"/>
        <v>0</v>
      </c>
      <c r="AJ70" s="281">
        <f t="shared" si="28"/>
        <v>0</v>
      </c>
      <c r="AK70" s="281">
        <f t="shared" si="28"/>
        <v>0</v>
      </c>
      <c r="AL70" s="281">
        <f t="shared" si="28"/>
        <v>0</v>
      </c>
      <c r="AM70" s="281">
        <f t="shared" si="28"/>
        <v>0</v>
      </c>
      <c r="AN70" s="281">
        <f t="shared" si="28"/>
        <v>0</v>
      </c>
      <c r="AO70" s="281">
        <f t="shared" si="28"/>
        <v>0</v>
      </c>
      <c r="AP70" s="281">
        <f t="shared" si="28"/>
        <v>0</v>
      </c>
      <c r="AQ70" s="281">
        <f t="shared" si="28"/>
        <v>0</v>
      </c>
      <c r="AR70" s="281">
        <f t="shared" si="28"/>
        <v>0</v>
      </c>
      <c r="AS70" s="281">
        <f t="shared" si="28"/>
        <v>0</v>
      </c>
      <c r="AT70" s="281">
        <f t="shared" si="28"/>
        <v>0</v>
      </c>
      <c r="AU70" s="281">
        <f t="shared" si="28"/>
        <v>0</v>
      </c>
      <c r="AV70" s="281">
        <f t="shared" si="28"/>
        <v>0</v>
      </c>
      <c r="AW70" s="281">
        <f t="shared" si="28"/>
        <v>0</v>
      </c>
      <c r="AX70" s="281">
        <f t="shared" si="28"/>
        <v>0</v>
      </c>
      <c r="AY70" s="281">
        <f t="shared" si="28"/>
        <v>0</v>
      </c>
      <c r="AZ70" s="281">
        <f t="shared" si="28"/>
        <v>0</v>
      </c>
      <c r="BA70" s="625">
        <f t="shared" si="28"/>
        <v>0</v>
      </c>
      <c r="BC70" s="282"/>
      <c r="BD70" s="283"/>
      <c r="BE70" s="283"/>
      <c r="BF70" s="283"/>
      <c r="BG70" s="283"/>
      <c r="BH70" s="283"/>
      <c r="BI70" s="283"/>
      <c r="BJ70" s="283"/>
      <c r="BK70" s="283"/>
      <c r="BL70" s="283"/>
      <c r="BM70" s="283"/>
      <c r="BN70" s="284"/>
      <c r="BU70" s="610" t="s">
        <v>1784</v>
      </c>
      <c r="BX70" s="302"/>
      <c r="BY70" t="s">
        <v>1786</v>
      </c>
      <c r="BZ70" s="626" t="s">
        <v>1807</v>
      </c>
      <c r="CA70" s="627" t="s">
        <v>1807</v>
      </c>
      <c r="CB70" s="628" t="s">
        <v>1807</v>
      </c>
      <c r="CC70" s="628" t="s">
        <v>1807</v>
      </c>
      <c r="CD70" s="628" t="s">
        <v>1807</v>
      </c>
      <c r="CE70" s="628" t="s">
        <v>1807</v>
      </c>
      <c r="CF70" s="628" t="s">
        <v>1807</v>
      </c>
      <c r="CG70" s="628" t="s">
        <v>1807</v>
      </c>
      <c r="CH70" s="628" t="s">
        <v>1807</v>
      </c>
      <c r="CI70" s="628" t="s">
        <v>1807</v>
      </c>
      <c r="CJ70" s="628" t="s">
        <v>1807</v>
      </c>
      <c r="CK70" s="628" t="s">
        <v>1807</v>
      </c>
      <c r="CL70" s="628" t="s">
        <v>1807</v>
      </c>
      <c r="CM70" s="628" t="s">
        <v>1807</v>
      </c>
      <c r="CN70" s="628" t="s">
        <v>1807</v>
      </c>
      <c r="CO70" s="628" t="s">
        <v>1807</v>
      </c>
      <c r="CP70" s="628" t="s">
        <v>1807</v>
      </c>
      <c r="CQ70" s="628" t="s">
        <v>1807</v>
      </c>
      <c r="CR70" s="628" t="s">
        <v>1807</v>
      </c>
      <c r="CS70" s="628" t="s">
        <v>1807</v>
      </c>
      <c r="CT70" s="628" t="s">
        <v>1807</v>
      </c>
      <c r="CU70" s="628" t="s">
        <v>1807</v>
      </c>
      <c r="CV70" s="628" t="s">
        <v>1807</v>
      </c>
      <c r="CW70" s="628" t="s">
        <v>1807</v>
      </c>
      <c r="CX70" s="628" t="s">
        <v>1807</v>
      </c>
      <c r="CY70" s="628" t="s">
        <v>1807</v>
      </c>
      <c r="CZ70" s="628" t="s">
        <v>1807</v>
      </c>
      <c r="DA70" s="628" t="s">
        <v>1807</v>
      </c>
      <c r="DB70" s="628" t="s">
        <v>1807</v>
      </c>
      <c r="DC70" s="628" t="s">
        <v>1807</v>
      </c>
      <c r="DD70" s="628" t="s">
        <v>1807</v>
      </c>
      <c r="DE70" s="628" t="s">
        <v>1807</v>
      </c>
      <c r="DF70" s="628" t="s">
        <v>1807</v>
      </c>
      <c r="DG70" s="628" t="s">
        <v>1807</v>
      </c>
      <c r="DH70" s="628" t="s">
        <v>1807</v>
      </c>
      <c r="DI70" s="628" t="s">
        <v>1807</v>
      </c>
      <c r="DJ70" s="628" t="s">
        <v>1807</v>
      </c>
      <c r="DK70" s="628" t="s">
        <v>1807</v>
      </c>
      <c r="DL70" s="628" t="s">
        <v>1807</v>
      </c>
      <c r="DM70" s="628" t="s">
        <v>1807</v>
      </c>
      <c r="DN70" s="629" t="s">
        <v>1807</v>
      </c>
      <c r="DP70" s="619" t="str">
        <f t="shared" si="27"/>
        <v>PCD_DPW3_RES1_DLY_ST</v>
      </c>
      <c r="DQ70" s="619" t="str">
        <f t="shared" si="27"/>
        <v>PCD_DPW3_RES1_DIR_ST</v>
      </c>
      <c r="DR70" s="619" t="str">
        <f t="shared" si="27"/>
        <v>PCD_DPW3_RES1_DSCR_ST</v>
      </c>
      <c r="DS70" s="619" t="str">
        <f t="shared" si="27"/>
        <v>PCD_DPW3_RES1_DCS_ST</v>
      </c>
      <c r="DT70" s="619" t="str">
        <f t="shared" si="27"/>
        <v>PCD_DPW3_RES1_DSPC_ST</v>
      </c>
      <c r="DU70" s="619" t="str">
        <f t="shared" si="27"/>
        <v>PCD_DPW3_RES1_DPP_ST</v>
      </c>
      <c r="DV70" s="619" t="str">
        <f t="shared" si="27"/>
        <v>PCD_DPW3_RES1_DTPI_ST</v>
      </c>
      <c r="DW70" s="619" t="str">
        <f t="shared" si="27"/>
        <v>PCD_DPW3_RES1_DCI_ST</v>
      </c>
      <c r="DX70" s="619" t="str">
        <f t="shared" si="27"/>
        <v>PCD_DPW3_RES1_DSI_ST</v>
      </c>
      <c r="DY70" s="619" t="str">
        <f t="shared" si="27"/>
        <v>PCD_DPW3_RES1_DER_ST</v>
      </c>
      <c r="DZ70" s="619" t="str">
        <f t="shared" si="26"/>
        <v>PCD_DPW3_RES1_RS_ST</v>
      </c>
      <c r="EA70" s="619" t="str">
        <f t="shared" si="26"/>
        <v>PCD_DPW3_RES1_DPLE_ST</v>
      </c>
    </row>
    <row r="71" spans="1:131" ht="15.75" thickBot="1" x14ac:dyDescent="0.25">
      <c r="A71" s="345"/>
      <c r="B71" s="371" t="str">
        <f xml:space="preserve"> B70</f>
        <v>TMS</v>
      </c>
      <c r="C71" s="55" t="s">
        <v>148</v>
      </c>
      <c r="D71" s="55" t="s">
        <v>306</v>
      </c>
      <c r="E71" s="488" t="str" cm="1">
        <f t="array" aca="1" ref="E71" ca="1">IFERROR(INDEX('[1]PCD List'!$AU$5:$BK$48,MARCH('DPW3'!$D71,'[1]PCD List'!$AR$5:$AR$48,0),MARCH('DPW3'!$B71,'[1]PCD List'!$AU$2:$BK$2,0)),"")</f>
        <v/>
      </c>
      <c r="F71" s="139" t="s">
        <v>1808</v>
      </c>
      <c r="G71" s="62" t="s">
        <v>1619</v>
      </c>
      <c r="H71" s="23" t="s">
        <v>68</v>
      </c>
      <c r="I71" s="246">
        <v>0</v>
      </c>
      <c r="K71" s="829">
        <v>0</v>
      </c>
      <c r="M71" s="248"/>
      <c r="N71" s="248"/>
      <c r="O71" s="606"/>
      <c r="P71" s="606"/>
      <c r="Q71" s="606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6"/>
      <c r="AV71" s="66"/>
      <c r="AW71" s="66"/>
      <c r="AX71" s="66"/>
      <c r="AY71" s="66"/>
      <c r="AZ71" s="66"/>
      <c r="BA71" s="249"/>
      <c r="BC71" s="637"/>
      <c r="BD71" s="606"/>
      <c r="BE71" s="65"/>
      <c r="BF71" s="65"/>
      <c r="BG71" s="65"/>
      <c r="BH71" s="65"/>
      <c r="BI71" s="65"/>
      <c r="BJ71" s="65"/>
      <c r="BK71" s="65"/>
      <c r="BL71" s="65"/>
      <c r="BM71" s="65"/>
      <c r="BN71" s="249"/>
      <c r="BU71" s="610" t="s">
        <v>1809</v>
      </c>
      <c r="BX71" s="302" t="s">
        <v>1810</v>
      </c>
      <c r="BY71" t="s">
        <v>1811</v>
      </c>
      <c r="BZ71" s="611" t="s">
        <v>1812</v>
      </c>
      <c r="CA71" s="611" t="s">
        <v>1812</v>
      </c>
      <c r="CB71" s="612" t="s">
        <v>1812</v>
      </c>
      <c r="CC71" s="612" t="s">
        <v>1812</v>
      </c>
      <c r="CD71" s="612" t="s">
        <v>1812</v>
      </c>
      <c r="CE71" s="613" t="s">
        <v>1812</v>
      </c>
      <c r="CF71" s="613" t="s">
        <v>1812</v>
      </c>
      <c r="CG71" s="613" t="s">
        <v>1812</v>
      </c>
      <c r="CH71" s="613" t="s">
        <v>1812</v>
      </c>
      <c r="CI71" s="613" t="s">
        <v>1812</v>
      </c>
      <c r="CJ71" s="613" t="s">
        <v>1812</v>
      </c>
      <c r="CK71" s="613" t="s">
        <v>1812</v>
      </c>
      <c r="CL71" s="613" t="s">
        <v>1812</v>
      </c>
      <c r="CM71" s="613" t="s">
        <v>1812</v>
      </c>
      <c r="CN71" s="613" t="s">
        <v>1812</v>
      </c>
      <c r="CO71" s="613" t="s">
        <v>1812</v>
      </c>
      <c r="CP71" s="613" t="s">
        <v>1812</v>
      </c>
      <c r="CQ71" s="613" t="s">
        <v>1812</v>
      </c>
      <c r="CR71" s="613" t="s">
        <v>1812</v>
      </c>
      <c r="CS71" s="613" t="s">
        <v>1812</v>
      </c>
      <c r="CT71" s="613" t="s">
        <v>1812</v>
      </c>
      <c r="CU71" s="613" t="s">
        <v>1812</v>
      </c>
      <c r="CV71" s="613" t="s">
        <v>1812</v>
      </c>
      <c r="CW71" s="613" t="s">
        <v>1812</v>
      </c>
      <c r="CX71" s="613" t="s">
        <v>1812</v>
      </c>
      <c r="CY71" s="613" t="s">
        <v>1812</v>
      </c>
      <c r="CZ71" s="613" t="s">
        <v>1812</v>
      </c>
      <c r="DA71" s="613" t="s">
        <v>1812</v>
      </c>
      <c r="DB71" s="613" t="s">
        <v>1812</v>
      </c>
      <c r="DC71" s="613" t="s">
        <v>1812</v>
      </c>
      <c r="DD71" s="613" t="s">
        <v>1812</v>
      </c>
      <c r="DE71" s="613" t="s">
        <v>1812</v>
      </c>
      <c r="DF71" s="613" t="s">
        <v>1812</v>
      </c>
      <c r="DG71" s="613" t="s">
        <v>1812</v>
      </c>
      <c r="DH71" s="614" t="s">
        <v>1812</v>
      </c>
      <c r="DI71" s="614" t="s">
        <v>1812</v>
      </c>
      <c r="DJ71" s="614" t="s">
        <v>1812</v>
      </c>
      <c r="DK71" s="614" t="s">
        <v>1812</v>
      </c>
      <c r="DL71" s="614" t="s">
        <v>1812</v>
      </c>
      <c r="DM71" s="614" t="s">
        <v>1812</v>
      </c>
      <c r="DN71" s="615" t="s">
        <v>1812</v>
      </c>
      <c r="DP71" s="302" t="s">
        <v>1813</v>
      </c>
      <c r="DQ71" s="254" t="s">
        <v>1814</v>
      </c>
      <c r="DR71" s="73" t="s">
        <v>1815</v>
      </c>
      <c r="DS71" s="73" t="s">
        <v>1816</v>
      </c>
      <c r="DT71" s="73" t="s">
        <v>1817</v>
      </c>
      <c r="DU71" s="73" t="s">
        <v>1818</v>
      </c>
      <c r="DV71" s="73" t="s">
        <v>1819</v>
      </c>
      <c r="DW71" s="73" t="s">
        <v>1820</v>
      </c>
      <c r="DX71" s="73" t="s">
        <v>1821</v>
      </c>
      <c r="DY71" s="73" t="s">
        <v>1822</v>
      </c>
      <c r="DZ71" s="73" t="s">
        <v>1823</v>
      </c>
      <c r="EA71" s="73" t="s">
        <v>1824</v>
      </c>
    </row>
    <row r="72" spans="1:131" ht="15.75" thickBot="1" x14ac:dyDescent="0.25">
      <c r="A72" s="345"/>
      <c r="B72" s="401" t="str">
        <f t="shared" ref="B72:B79" si="29" xml:space="preserve"> B71</f>
        <v>TMS</v>
      </c>
      <c r="C72" s="59" t="s">
        <v>148</v>
      </c>
      <c r="D72" s="59" t="s">
        <v>306</v>
      </c>
      <c r="E72" s="108" t="str" cm="1">
        <f t="array" aca="1" ref="E72" ca="1">IFERROR(INDEX('[1]PCD List'!$AU$5:$BK$48,MARCH('DPW3'!$D72,'[1]PCD List'!$AR$5:$AR$48,0),MARCH('DPW3'!$B72,'[1]PCD List'!$AU$2:$BK$2,0)),"")</f>
        <v/>
      </c>
      <c r="F72" s="61" t="s">
        <v>1808</v>
      </c>
      <c r="G72" s="62" t="s">
        <v>1636</v>
      </c>
      <c r="H72" s="23" t="s">
        <v>68</v>
      </c>
      <c r="I72" s="246">
        <v>0</v>
      </c>
      <c r="K72" s="829"/>
      <c r="M72" s="248">
        <v>0</v>
      </c>
      <c r="N72" s="248">
        <v>0</v>
      </c>
      <c r="O72" s="606">
        <v>0</v>
      </c>
      <c r="P72" s="606">
        <v>0</v>
      </c>
      <c r="Q72" s="606">
        <v>0</v>
      </c>
      <c r="R72" s="65">
        <v>0</v>
      </c>
      <c r="S72" s="65">
        <v>0</v>
      </c>
      <c r="T72" s="65">
        <v>0</v>
      </c>
      <c r="U72" s="65">
        <v>0</v>
      </c>
      <c r="V72" s="65">
        <v>0</v>
      </c>
      <c r="W72" s="65">
        <v>0</v>
      </c>
      <c r="X72" s="65">
        <v>0</v>
      </c>
      <c r="Y72" s="65">
        <v>0</v>
      </c>
      <c r="Z72" s="65">
        <v>0</v>
      </c>
      <c r="AA72" s="65">
        <v>0</v>
      </c>
      <c r="AB72" s="65">
        <v>0</v>
      </c>
      <c r="AC72" s="65">
        <v>0</v>
      </c>
      <c r="AD72" s="65">
        <v>0</v>
      </c>
      <c r="AE72" s="65">
        <v>0</v>
      </c>
      <c r="AF72" s="65">
        <v>0</v>
      </c>
      <c r="AG72" s="65">
        <v>0</v>
      </c>
      <c r="AH72" s="65">
        <v>0</v>
      </c>
      <c r="AI72" s="65">
        <v>0</v>
      </c>
      <c r="AJ72" s="65">
        <v>0</v>
      </c>
      <c r="AK72" s="65">
        <v>0</v>
      </c>
      <c r="AL72" s="65">
        <v>0</v>
      </c>
      <c r="AM72" s="65">
        <v>0</v>
      </c>
      <c r="AN72" s="65">
        <v>0</v>
      </c>
      <c r="AO72" s="65">
        <v>0</v>
      </c>
      <c r="AP72" s="65">
        <v>0</v>
      </c>
      <c r="AQ72" s="65">
        <v>0</v>
      </c>
      <c r="AR72" s="65">
        <v>0</v>
      </c>
      <c r="AS72" s="65">
        <v>0</v>
      </c>
      <c r="AT72" s="65">
        <v>0</v>
      </c>
      <c r="AU72" s="66">
        <v>0</v>
      </c>
      <c r="AV72" s="66">
        <v>0</v>
      </c>
      <c r="AW72" s="66">
        <v>0</v>
      </c>
      <c r="AX72" s="66">
        <v>0</v>
      </c>
      <c r="AY72" s="66">
        <v>0</v>
      </c>
      <c r="AZ72" s="66">
        <v>0</v>
      </c>
      <c r="BA72" s="249">
        <v>0</v>
      </c>
      <c r="BC72" s="637"/>
      <c r="BD72" s="606"/>
      <c r="BE72" s="65"/>
      <c r="BF72" s="65"/>
      <c r="BG72" s="65"/>
      <c r="BH72" s="65"/>
      <c r="BI72" s="65"/>
      <c r="BJ72" s="65"/>
      <c r="BK72" s="65"/>
      <c r="BL72" s="65"/>
      <c r="BM72" s="65"/>
      <c r="BN72" s="249"/>
      <c r="BU72" s="610" t="s">
        <v>1809</v>
      </c>
      <c r="BX72" s="302"/>
      <c r="BY72" t="s">
        <v>1811</v>
      </c>
      <c r="BZ72" s="611" t="s">
        <v>1825</v>
      </c>
      <c r="CA72" s="611" t="s">
        <v>1825</v>
      </c>
      <c r="CB72" s="611" t="s">
        <v>1825</v>
      </c>
      <c r="CC72" s="611" t="s">
        <v>1825</v>
      </c>
      <c r="CD72" s="611" t="s">
        <v>1825</v>
      </c>
      <c r="CE72" s="611" t="s">
        <v>1825</v>
      </c>
      <c r="CF72" s="611" t="s">
        <v>1825</v>
      </c>
      <c r="CG72" s="611" t="s">
        <v>1825</v>
      </c>
      <c r="CH72" s="611" t="s">
        <v>1825</v>
      </c>
      <c r="CI72" s="611" t="s">
        <v>1825</v>
      </c>
      <c r="CJ72" s="611" t="s">
        <v>1825</v>
      </c>
      <c r="CK72" s="611" t="s">
        <v>1825</v>
      </c>
      <c r="CL72" s="611" t="s">
        <v>1825</v>
      </c>
      <c r="CM72" s="611" t="s">
        <v>1825</v>
      </c>
      <c r="CN72" s="611" t="s">
        <v>1825</v>
      </c>
      <c r="CO72" s="611" t="s">
        <v>1825</v>
      </c>
      <c r="CP72" s="611" t="s">
        <v>1825</v>
      </c>
      <c r="CQ72" s="611" t="s">
        <v>1825</v>
      </c>
      <c r="CR72" s="611" t="s">
        <v>1825</v>
      </c>
      <c r="CS72" s="611" t="s">
        <v>1825</v>
      </c>
      <c r="CT72" s="611" t="s">
        <v>1825</v>
      </c>
      <c r="CU72" s="611" t="s">
        <v>1825</v>
      </c>
      <c r="CV72" s="611" t="s">
        <v>1825</v>
      </c>
      <c r="CW72" s="611" t="s">
        <v>1825</v>
      </c>
      <c r="CX72" s="611" t="s">
        <v>1825</v>
      </c>
      <c r="CY72" s="611" t="s">
        <v>1825</v>
      </c>
      <c r="CZ72" s="611" t="s">
        <v>1825</v>
      </c>
      <c r="DA72" s="611" t="s">
        <v>1825</v>
      </c>
      <c r="DB72" s="611" t="s">
        <v>1825</v>
      </c>
      <c r="DC72" s="611" t="s">
        <v>1825</v>
      </c>
      <c r="DD72" s="611" t="s">
        <v>1825</v>
      </c>
      <c r="DE72" s="611" t="s">
        <v>1825</v>
      </c>
      <c r="DF72" s="611" t="s">
        <v>1825</v>
      </c>
      <c r="DG72" s="611" t="s">
        <v>1825</v>
      </c>
      <c r="DH72" s="611" t="s">
        <v>1825</v>
      </c>
      <c r="DI72" s="611" t="s">
        <v>1825</v>
      </c>
      <c r="DJ72" s="611" t="s">
        <v>1825</v>
      </c>
      <c r="DK72" s="611" t="s">
        <v>1825</v>
      </c>
      <c r="DL72" s="611" t="s">
        <v>1825</v>
      </c>
      <c r="DM72" s="611" t="s">
        <v>1825</v>
      </c>
      <c r="DN72" s="611" t="s">
        <v>1825</v>
      </c>
      <c r="DP72" s="619" t="str">
        <f>DP$71&amp;$DO9</f>
        <v>PCD_DPW3_RES2_DLY_S1</v>
      </c>
      <c r="DQ72" s="619" t="str">
        <f t="shared" ref="DQ72:EA79" si="30">DQ$71&amp;$DO9</f>
        <v>PCD_DPW3_RES2_DIR_S1</v>
      </c>
      <c r="DR72" s="619" t="str">
        <f t="shared" si="30"/>
        <v>PCD_DPW3_RES2_DSCR_S1</v>
      </c>
      <c r="DS72" s="619" t="str">
        <f t="shared" si="30"/>
        <v>PCD_DPW3_RES2_DCS_S1</v>
      </c>
      <c r="DT72" s="619" t="str">
        <f t="shared" si="30"/>
        <v>PCD_DPW3_RES2_DSPC_S1</v>
      </c>
      <c r="DU72" s="619" t="str">
        <f t="shared" si="30"/>
        <v>PCD_DPW3_RES2_DPP_S1</v>
      </c>
      <c r="DV72" s="619" t="str">
        <f t="shared" si="30"/>
        <v>PCD_DPW3_RES2_DTPI_S1</v>
      </c>
      <c r="DW72" s="619" t="str">
        <f t="shared" si="30"/>
        <v>PCD_DPW3_RES2_DCI_S1</v>
      </c>
      <c r="DX72" s="619" t="str">
        <f t="shared" si="30"/>
        <v>PCD_DPW3_RES2_DSI_S1</v>
      </c>
      <c r="DY72" s="619" t="str">
        <f t="shared" si="30"/>
        <v>PCD_DPW3_RES2_DER_S1</v>
      </c>
      <c r="DZ72" s="619" t="str">
        <f t="shared" si="30"/>
        <v>PCD_DPW3_RES2_RS_S1</v>
      </c>
      <c r="EA72" s="619" t="str">
        <f t="shared" si="30"/>
        <v>PCD_DPW3_RES2_DPLE_S1</v>
      </c>
    </row>
    <row r="73" spans="1:131" ht="15.75" thickBot="1" x14ac:dyDescent="0.25">
      <c r="A73" s="345"/>
      <c r="B73" s="401" t="str">
        <f t="shared" si="29"/>
        <v>TMS</v>
      </c>
      <c r="C73" s="59" t="s">
        <v>148</v>
      </c>
      <c r="D73" s="59" t="s">
        <v>306</v>
      </c>
      <c r="E73" s="108" t="str" cm="1">
        <f t="array" aca="1" ref="E73" ca="1">IFERROR(INDEX('[1]PCD List'!$AU$5:$BK$48,MARCH('DPW3'!$D73,'[1]PCD List'!$AR$5:$AR$48,0),MARCH('DPW3'!$B73,'[1]PCD List'!$AU$2:$BK$2,0)),"")</f>
        <v/>
      </c>
      <c r="F73" s="61" t="s">
        <v>1808</v>
      </c>
      <c r="G73" s="62" t="s">
        <v>1639</v>
      </c>
      <c r="H73" s="23" t="s">
        <v>68</v>
      </c>
      <c r="I73" s="246">
        <v>0</v>
      </c>
      <c r="K73" s="829"/>
      <c r="M73" s="248">
        <v>0</v>
      </c>
      <c r="N73" s="248">
        <v>0</v>
      </c>
      <c r="O73" s="606">
        <v>0</v>
      </c>
      <c r="P73" s="606">
        <v>0</v>
      </c>
      <c r="Q73" s="606">
        <v>0</v>
      </c>
      <c r="R73" s="65">
        <v>0</v>
      </c>
      <c r="S73" s="65">
        <v>0</v>
      </c>
      <c r="T73" s="65">
        <v>0</v>
      </c>
      <c r="U73" s="65">
        <v>0</v>
      </c>
      <c r="V73" s="65">
        <v>0</v>
      </c>
      <c r="W73" s="65">
        <v>0</v>
      </c>
      <c r="X73" s="65">
        <v>0</v>
      </c>
      <c r="Y73" s="65">
        <v>0</v>
      </c>
      <c r="Z73" s="65">
        <v>0</v>
      </c>
      <c r="AA73" s="65">
        <v>0</v>
      </c>
      <c r="AB73" s="65">
        <v>0</v>
      </c>
      <c r="AC73" s="65">
        <v>0</v>
      </c>
      <c r="AD73" s="65">
        <v>0</v>
      </c>
      <c r="AE73" s="65">
        <v>0</v>
      </c>
      <c r="AF73" s="65">
        <v>0</v>
      </c>
      <c r="AG73" s="65">
        <v>0</v>
      </c>
      <c r="AH73" s="65">
        <v>0</v>
      </c>
      <c r="AI73" s="65">
        <v>0</v>
      </c>
      <c r="AJ73" s="65">
        <v>0</v>
      </c>
      <c r="AK73" s="65">
        <v>0</v>
      </c>
      <c r="AL73" s="65">
        <v>0</v>
      </c>
      <c r="AM73" s="65">
        <v>0</v>
      </c>
      <c r="AN73" s="65">
        <v>0</v>
      </c>
      <c r="AO73" s="65">
        <v>0</v>
      </c>
      <c r="AP73" s="65">
        <v>0</v>
      </c>
      <c r="AQ73" s="65">
        <v>0</v>
      </c>
      <c r="AR73" s="65">
        <v>0</v>
      </c>
      <c r="AS73" s="65">
        <v>0</v>
      </c>
      <c r="AT73" s="65">
        <v>0</v>
      </c>
      <c r="AU73" s="66">
        <v>0</v>
      </c>
      <c r="AV73" s="66">
        <v>0</v>
      </c>
      <c r="AW73" s="66">
        <v>0</v>
      </c>
      <c r="AX73" s="66">
        <v>0</v>
      </c>
      <c r="AY73" s="66">
        <v>0</v>
      </c>
      <c r="AZ73" s="66">
        <v>0</v>
      </c>
      <c r="BA73" s="249">
        <v>0</v>
      </c>
      <c r="BC73" s="637"/>
      <c r="BD73" s="606"/>
      <c r="BE73" s="65"/>
      <c r="BF73" s="65"/>
      <c r="BG73" s="65"/>
      <c r="BH73" s="65"/>
      <c r="BI73" s="65"/>
      <c r="BJ73" s="65"/>
      <c r="BK73" s="65"/>
      <c r="BL73" s="65"/>
      <c r="BM73" s="65"/>
      <c r="BN73" s="249"/>
      <c r="BU73" s="610" t="s">
        <v>1809</v>
      </c>
      <c r="BX73" s="302"/>
      <c r="BY73" t="s">
        <v>1811</v>
      </c>
      <c r="BZ73" s="611" t="s">
        <v>1826</v>
      </c>
      <c r="CA73" s="611" t="s">
        <v>1826</v>
      </c>
      <c r="CB73" s="611" t="s">
        <v>1826</v>
      </c>
      <c r="CC73" s="611" t="s">
        <v>1826</v>
      </c>
      <c r="CD73" s="611" t="s">
        <v>1826</v>
      </c>
      <c r="CE73" s="611" t="s">
        <v>1826</v>
      </c>
      <c r="CF73" s="611" t="s">
        <v>1826</v>
      </c>
      <c r="CG73" s="611" t="s">
        <v>1826</v>
      </c>
      <c r="CH73" s="611" t="s">
        <v>1826</v>
      </c>
      <c r="CI73" s="611" t="s">
        <v>1826</v>
      </c>
      <c r="CJ73" s="611" t="s">
        <v>1826</v>
      </c>
      <c r="CK73" s="611" t="s">
        <v>1826</v>
      </c>
      <c r="CL73" s="611" t="s">
        <v>1826</v>
      </c>
      <c r="CM73" s="611" t="s">
        <v>1826</v>
      </c>
      <c r="CN73" s="611" t="s">
        <v>1826</v>
      </c>
      <c r="CO73" s="611" t="s">
        <v>1826</v>
      </c>
      <c r="CP73" s="611" t="s">
        <v>1826</v>
      </c>
      <c r="CQ73" s="611" t="s">
        <v>1826</v>
      </c>
      <c r="CR73" s="611" t="s">
        <v>1826</v>
      </c>
      <c r="CS73" s="611" t="s">
        <v>1826</v>
      </c>
      <c r="CT73" s="611" t="s">
        <v>1826</v>
      </c>
      <c r="CU73" s="611" t="s">
        <v>1826</v>
      </c>
      <c r="CV73" s="611" t="s">
        <v>1826</v>
      </c>
      <c r="CW73" s="611" t="s">
        <v>1826</v>
      </c>
      <c r="CX73" s="611" t="s">
        <v>1826</v>
      </c>
      <c r="CY73" s="611" t="s">
        <v>1826</v>
      </c>
      <c r="CZ73" s="611" t="s">
        <v>1826</v>
      </c>
      <c r="DA73" s="611" t="s">
        <v>1826</v>
      </c>
      <c r="DB73" s="611" t="s">
        <v>1826</v>
      </c>
      <c r="DC73" s="611" t="s">
        <v>1826</v>
      </c>
      <c r="DD73" s="611" t="s">
        <v>1826</v>
      </c>
      <c r="DE73" s="611" t="s">
        <v>1826</v>
      </c>
      <c r="DF73" s="611" t="s">
        <v>1826</v>
      </c>
      <c r="DG73" s="611" t="s">
        <v>1826</v>
      </c>
      <c r="DH73" s="611" t="s">
        <v>1826</v>
      </c>
      <c r="DI73" s="611" t="s">
        <v>1826</v>
      </c>
      <c r="DJ73" s="611" t="s">
        <v>1826</v>
      </c>
      <c r="DK73" s="611" t="s">
        <v>1826</v>
      </c>
      <c r="DL73" s="611" t="s">
        <v>1826</v>
      </c>
      <c r="DM73" s="611" t="s">
        <v>1826</v>
      </c>
      <c r="DN73" s="611" t="s">
        <v>1826</v>
      </c>
      <c r="DP73" s="619" t="str">
        <f t="shared" ref="DP73:DY79" si="31">DP$71&amp;$DO10</f>
        <v>PCD_DPW3_RES2_DLY_S2</v>
      </c>
      <c r="DQ73" s="619" t="str">
        <f t="shared" si="31"/>
        <v>PCD_DPW3_RES2_DIR_S2</v>
      </c>
      <c r="DR73" s="619" t="str">
        <f t="shared" si="31"/>
        <v>PCD_DPW3_RES2_DSCR_S2</v>
      </c>
      <c r="DS73" s="619" t="str">
        <f t="shared" si="31"/>
        <v>PCD_DPW3_RES2_DCS_S2</v>
      </c>
      <c r="DT73" s="619" t="str">
        <f t="shared" si="31"/>
        <v>PCD_DPW3_RES2_DSPC_S2</v>
      </c>
      <c r="DU73" s="619" t="str">
        <f t="shared" si="31"/>
        <v>PCD_DPW3_RES2_DPP_S2</v>
      </c>
      <c r="DV73" s="619" t="str">
        <f t="shared" si="31"/>
        <v>PCD_DPW3_RES2_DTPI_S2</v>
      </c>
      <c r="DW73" s="619" t="str">
        <f t="shared" si="31"/>
        <v>PCD_DPW3_RES2_DCI_S2</v>
      </c>
      <c r="DX73" s="619" t="str">
        <f t="shared" si="31"/>
        <v>PCD_DPW3_RES2_DSI_S2</v>
      </c>
      <c r="DY73" s="619" t="str">
        <f t="shared" si="31"/>
        <v>PCD_DPW3_RES2_DER_S2</v>
      </c>
      <c r="DZ73" s="619" t="str">
        <f t="shared" si="30"/>
        <v>PCD_DPW3_RES2_RS_S2</v>
      </c>
      <c r="EA73" s="619" t="str">
        <f t="shared" si="30"/>
        <v>PCD_DPW3_RES2_DPLE_S2</v>
      </c>
    </row>
    <row r="74" spans="1:131" ht="15.75" thickBot="1" x14ac:dyDescent="0.25">
      <c r="A74" s="345"/>
      <c r="B74" s="401" t="str">
        <f t="shared" si="29"/>
        <v>TMS</v>
      </c>
      <c r="C74" s="59" t="s">
        <v>148</v>
      </c>
      <c r="D74" s="59" t="s">
        <v>306</v>
      </c>
      <c r="E74" s="108" t="str" cm="1">
        <f t="array" aca="1" ref="E74" ca="1">IFERROR(INDEX('[1]PCD List'!$AU$5:$BK$48,MARCH('DPW3'!$D74,'[1]PCD List'!$AR$5:$AR$48,0),MARCH('DPW3'!$B74,'[1]PCD List'!$AU$2:$BK$2,0)),"")</f>
        <v/>
      </c>
      <c r="F74" s="61" t="s">
        <v>1808</v>
      </c>
      <c r="G74" s="62" t="s">
        <v>1642</v>
      </c>
      <c r="H74" s="23" t="s">
        <v>68</v>
      </c>
      <c r="I74" s="246">
        <v>0</v>
      </c>
      <c r="K74" s="829"/>
      <c r="M74" s="248">
        <v>0</v>
      </c>
      <c r="N74" s="248">
        <v>0</v>
      </c>
      <c r="O74" s="606">
        <v>0</v>
      </c>
      <c r="P74" s="606">
        <v>0</v>
      </c>
      <c r="Q74" s="606">
        <v>0</v>
      </c>
      <c r="R74" s="65">
        <v>0</v>
      </c>
      <c r="S74" s="65">
        <v>0</v>
      </c>
      <c r="T74" s="65">
        <v>0</v>
      </c>
      <c r="U74" s="65">
        <v>0</v>
      </c>
      <c r="V74" s="65">
        <v>0</v>
      </c>
      <c r="W74" s="65">
        <v>0</v>
      </c>
      <c r="X74" s="65">
        <v>0</v>
      </c>
      <c r="Y74" s="65">
        <v>0</v>
      </c>
      <c r="Z74" s="65">
        <v>0</v>
      </c>
      <c r="AA74" s="65">
        <v>0</v>
      </c>
      <c r="AB74" s="65">
        <v>0</v>
      </c>
      <c r="AC74" s="65">
        <v>0</v>
      </c>
      <c r="AD74" s="65">
        <v>0</v>
      </c>
      <c r="AE74" s="65">
        <v>0</v>
      </c>
      <c r="AF74" s="65">
        <v>0</v>
      </c>
      <c r="AG74" s="65">
        <v>0</v>
      </c>
      <c r="AH74" s="65">
        <v>0</v>
      </c>
      <c r="AI74" s="65">
        <v>0</v>
      </c>
      <c r="AJ74" s="65">
        <v>0</v>
      </c>
      <c r="AK74" s="65">
        <v>0</v>
      </c>
      <c r="AL74" s="65">
        <v>0</v>
      </c>
      <c r="AM74" s="65">
        <v>0</v>
      </c>
      <c r="AN74" s="65">
        <v>0</v>
      </c>
      <c r="AO74" s="65">
        <v>0</v>
      </c>
      <c r="AP74" s="65">
        <v>0</v>
      </c>
      <c r="AQ74" s="65">
        <v>0</v>
      </c>
      <c r="AR74" s="65">
        <v>0</v>
      </c>
      <c r="AS74" s="65">
        <v>0</v>
      </c>
      <c r="AT74" s="65">
        <v>0</v>
      </c>
      <c r="AU74" s="66">
        <v>0</v>
      </c>
      <c r="AV74" s="66">
        <v>0</v>
      </c>
      <c r="AW74" s="66">
        <v>0</v>
      </c>
      <c r="AX74" s="66">
        <v>0</v>
      </c>
      <c r="AY74" s="66">
        <v>0</v>
      </c>
      <c r="AZ74" s="66">
        <v>0</v>
      </c>
      <c r="BA74" s="249">
        <v>0</v>
      </c>
      <c r="BC74" s="637"/>
      <c r="BD74" s="606"/>
      <c r="BE74" s="65"/>
      <c r="BF74" s="65"/>
      <c r="BG74" s="65"/>
      <c r="BH74" s="65"/>
      <c r="BI74" s="65"/>
      <c r="BJ74" s="65"/>
      <c r="BK74" s="65"/>
      <c r="BL74" s="65"/>
      <c r="BM74" s="65"/>
      <c r="BN74" s="249"/>
      <c r="BU74" s="610" t="s">
        <v>1809</v>
      </c>
      <c r="BX74" s="302"/>
      <c r="BY74" t="s">
        <v>1811</v>
      </c>
      <c r="BZ74" s="611" t="s">
        <v>1827</v>
      </c>
      <c r="CA74" s="611" t="s">
        <v>1827</v>
      </c>
      <c r="CB74" s="611" t="s">
        <v>1827</v>
      </c>
      <c r="CC74" s="611" t="s">
        <v>1827</v>
      </c>
      <c r="CD74" s="611" t="s">
        <v>1827</v>
      </c>
      <c r="CE74" s="611" t="s">
        <v>1827</v>
      </c>
      <c r="CF74" s="611" t="s">
        <v>1827</v>
      </c>
      <c r="CG74" s="611" t="s">
        <v>1827</v>
      </c>
      <c r="CH74" s="611" t="s">
        <v>1827</v>
      </c>
      <c r="CI74" s="611" t="s">
        <v>1827</v>
      </c>
      <c r="CJ74" s="611" t="s">
        <v>1827</v>
      </c>
      <c r="CK74" s="611" t="s">
        <v>1827</v>
      </c>
      <c r="CL74" s="611" t="s">
        <v>1827</v>
      </c>
      <c r="CM74" s="611" t="s">
        <v>1827</v>
      </c>
      <c r="CN74" s="611" t="s">
        <v>1827</v>
      </c>
      <c r="CO74" s="611" t="s">
        <v>1827</v>
      </c>
      <c r="CP74" s="611" t="s">
        <v>1827</v>
      </c>
      <c r="CQ74" s="611" t="s">
        <v>1827</v>
      </c>
      <c r="CR74" s="611" t="s">
        <v>1827</v>
      </c>
      <c r="CS74" s="611" t="s">
        <v>1827</v>
      </c>
      <c r="CT74" s="611" t="s">
        <v>1827</v>
      </c>
      <c r="CU74" s="611" t="s">
        <v>1827</v>
      </c>
      <c r="CV74" s="611" t="s">
        <v>1827</v>
      </c>
      <c r="CW74" s="611" t="s">
        <v>1827</v>
      </c>
      <c r="CX74" s="611" t="s">
        <v>1827</v>
      </c>
      <c r="CY74" s="611" t="s">
        <v>1827</v>
      </c>
      <c r="CZ74" s="611" t="s">
        <v>1827</v>
      </c>
      <c r="DA74" s="611" t="s">
        <v>1827</v>
      </c>
      <c r="DB74" s="611" t="s">
        <v>1827</v>
      </c>
      <c r="DC74" s="611" t="s">
        <v>1827</v>
      </c>
      <c r="DD74" s="611" t="s">
        <v>1827</v>
      </c>
      <c r="DE74" s="611" t="s">
        <v>1827</v>
      </c>
      <c r="DF74" s="611" t="s">
        <v>1827</v>
      </c>
      <c r="DG74" s="611" t="s">
        <v>1827</v>
      </c>
      <c r="DH74" s="611" t="s">
        <v>1827</v>
      </c>
      <c r="DI74" s="611" t="s">
        <v>1827</v>
      </c>
      <c r="DJ74" s="611" t="s">
        <v>1827</v>
      </c>
      <c r="DK74" s="611" t="s">
        <v>1827</v>
      </c>
      <c r="DL74" s="611" t="s">
        <v>1827</v>
      </c>
      <c r="DM74" s="611" t="s">
        <v>1827</v>
      </c>
      <c r="DN74" s="611" t="s">
        <v>1827</v>
      </c>
      <c r="DP74" s="619" t="str">
        <f t="shared" si="31"/>
        <v>PCD_DPW3_RES2_DLY_S3</v>
      </c>
      <c r="DQ74" s="619" t="str">
        <f t="shared" si="31"/>
        <v>PCD_DPW3_RES2_DIR_S3</v>
      </c>
      <c r="DR74" s="619" t="str">
        <f t="shared" si="31"/>
        <v>PCD_DPW3_RES2_DSCR_S3</v>
      </c>
      <c r="DS74" s="619" t="str">
        <f t="shared" si="31"/>
        <v>PCD_DPW3_RES2_DCS_S3</v>
      </c>
      <c r="DT74" s="619" t="str">
        <f t="shared" si="31"/>
        <v>PCD_DPW3_RES2_DSPC_S3</v>
      </c>
      <c r="DU74" s="619" t="str">
        <f t="shared" si="31"/>
        <v>PCD_DPW3_RES2_DPP_S3</v>
      </c>
      <c r="DV74" s="619" t="str">
        <f t="shared" si="31"/>
        <v>PCD_DPW3_RES2_DTPI_S3</v>
      </c>
      <c r="DW74" s="619" t="str">
        <f t="shared" si="31"/>
        <v>PCD_DPW3_RES2_DCI_S3</v>
      </c>
      <c r="DX74" s="619" t="str">
        <f t="shared" si="31"/>
        <v>PCD_DPW3_RES2_DSI_S3</v>
      </c>
      <c r="DY74" s="619" t="str">
        <f t="shared" si="31"/>
        <v>PCD_DPW3_RES2_DER_S3</v>
      </c>
      <c r="DZ74" s="619" t="str">
        <f t="shared" si="30"/>
        <v>PCD_DPW3_RES2_RS_S3</v>
      </c>
      <c r="EA74" s="619" t="str">
        <f t="shared" si="30"/>
        <v>PCD_DPW3_RES2_DPLE_S3</v>
      </c>
    </row>
    <row r="75" spans="1:131" ht="15.75" thickBot="1" x14ac:dyDescent="0.25">
      <c r="A75" s="345"/>
      <c r="B75" s="401" t="str">
        <f t="shared" si="29"/>
        <v>TMS</v>
      </c>
      <c r="C75" s="59" t="s">
        <v>148</v>
      </c>
      <c r="D75" s="59" t="s">
        <v>306</v>
      </c>
      <c r="E75" s="108" t="str" cm="1">
        <f t="array" aca="1" ref="E75" ca="1">IFERROR(INDEX('[1]PCD List'!$AU$5:$BK$48,MARCH('DPW3'!$D75,'[1]PCD List'!$AR$5:$AR$48,0),MARCH('DPW3'!$B75,'[1]PCD List'!$AU$2:$BK$2,0)),"")</f>
        <v/>
      </c>
      <c r="F75" s="61" t="s">
        <v>1808</v>
      </c>
      <c r="G75" s="62" t="s">
        <v>1645</v>
      </c>
      <c r="H75" s="23" t="s">
        <v>68</v>
      </c>
      <c r="I75" s="246">
        <v>0</v>
      </c>
      <c r="K75" s="829"/>
      <c r="M75" s="248">
        <v>0</v>
      </c>
      <c r="N75" s="248">
        <v>0</v>
      </c>
      <c r="O75" s="606">
        <v>0</v>
      </c>
      <c r="P75" s="606">
        <v>0</v>
      </c>
      <c r="Q75" s="606">
        <v>0</v>
      </c>
      <c r="R75" s="65">
        <v>0</v>
      </c>
      <c r="S75" s="65">
        <v>0</v>
      </c>
      <c r="T75" s="65">
        <v>0</v>
      </c>
      <c r="U75" s="65">
        <v>0</v>
      </c>
      <c r="V75" s="65">
        <v>0</v>
      </c>
      <c r="W75" s="65">
        <v>0</v>
      </c>
      <c r="X75" s="65">
        <v>0</v>
      </c>
      <c r="Y75" s="65">
        <v>0</v>
      </c>
      <c r="Z75" s="65">
        <v>0</v>
      </c>
      <c r="AA75" s="65">
        <v>0</v>
      </c>
      <c r="AB75" s="65">
        <v>0</v>
      </c>
      <c r="AC75" s="65">
        <v>0</v>
      </c>
      <c r="AD75" s="65">
        <v>0</v>
      </c>
      <c r="AE75" s="65">
        <v>0</v>
      </c>
      <c r="AF75" s="65">
        <v>0</v>
      </c>
      <c r="AG75" s="65">
        <v>0</v>
      </c>
      <c r="AH75" s="65">
        <v>0</v>
      </c>
      <c r="AI75" s="65">
        <v>0</v>
      </c>
      <c r="AJ75" s="65">
        <v>0</v>
      </c>
      <c r="AK75" s="65">
        <v>0</v>
      </c>
      <c r="AL75" s="65">
        <v>0</v>
      </c>
      <c r="AM75" s="65">
        <v>0</v>
      </c>
      <c r="AN75" s="65">
        <v>0</v>
      </c>
      <c r="AO75" s="65">
        <v>0</v>
      </c>
      <c r="AP75" s="65">
        <v>0</v>
      </c>
      <c r="AQ75" s="65">
        <v>0</v>
      </c>
      <c r="AR75" s="65">
        <v>0</v>
      </c>
      <c r="AS75" s="65">
        <v>0</v>
      </c>
      <c r="AT75" s="65">
        <v>0</v>
      </c>
      <c r="AU75" s="66">
        <v>0</v>
      </c>
      <c r="AV75" s="66">
        <v>0</v>
      </c>
      <c r="AW75" s="66">
        <v>0</v>
      </c>
      <c r="AX75" s="66">
        <v>0</v>
      </c>
      <c r="AY75" s="66">
        <v>0</v>
      </c>
      <c r="AZ75" s="66">
        <v>0</v>
      </c>
      <c r="BA75" s="249">
        <v>0</v>
      </c>
      <c r="BC75" s="637"/>
      <c r="BD75" s="606"/>
      <c r="BE75" s="65"/>
      <c r="BF75" s="65"/>
      <c r="BG75" s="65"/>
      <c r="BH75" s="65"/>
      <c r="BI75" s="65"/>
      <c r="BJ75" s="65"/>
      <c r="BK75" s="65"/>
      <c r="BL75" s="65"/>
      <c r="BM75" s="65"/>
      <c r="BN75" s="249"/>
      <c r="BU75" s="610" t="s">
        <v>1809</v>
      </c>
      <c r="BX75" s="302"/>
      <c r="BY75" t="s">
        <v>1811</v>
      </c>
      <c r="BZ75" s="611" t="s">
        <v>1828</v>
      </c>
      <c r="CA75" s="611" t="s">
        <v>1828</v>
      </c>
      <c r="CB75" s="611" t="s">
        <v>1828</v>
      </c>
      <c r="CC75" s="611" t="s">
        <v>1828</v>
      </c>
      <c r="CD75" s="611" t="s">
        <v>1828</v>
      </c>
      <c r="CE75" s="611" t="s">
        <v>1828</v>
      </c>
      <c r="CF75" s="611" t="s">
        <v>1828</v>
      </c>
      <c r="CG75" s="611" t="s">
        <v>1828</v>
      </c>
      <c r="CH75" s="611" t="s">
        <v>1828</v>
      </c>
      <c r="CI75" s="611" t="s">
        <v>1828</v>
      </c>
      <c r="CJ75" s="611" t="s">
        <v>1828</v>
      </c>
      <c r="CK75" s="611" t="s">
        <v>1828</v>
      </c>
      <c r="CL75" s="611" t="s">
        <v>1828</v>
      </c>
      <c r="CM75" s="611" t="s">
        <v>1828</v>
      </c>
      <c r="CN75" s="611" t="s">
        <v>1828</v>
      </c>
      <c r="CO75" s="611" t="s">
        <v>1828</v>
      </c>
      <c r="CP75" s="611" t="s">
        <v>1828</v>
      </c>
      <c r="CQ75" s="611" t="s">
        <v>1828</v>
      </c>
      <c r="CR75" s="611" t="s">
        <v>1828</v>
      </c>
      <c r="CS75" s="611" t="s">
        <v>1828</v>
      </c>
      <c r="CT75" s="611" t="s">
        <v>1828</v>
      </c>
      <c r="CU75" s="611" t="s">
        <v>1828</v>
      </c>
      <c r="CV75" s="611" t="s">
        <v>1828</v>
      </c>
      <c r="CW75" s="611" t="s">
        <v>1828</v>
      </c>
      <c r="CX75" s="611" t="s">
        <v>1828</v>
      </c>
      <c r="CY75" s="611" t="s">
        <v>1828</v>
      </c>
      <c r="CZ75" s="611" t="s">
        <v>1828</v>
      </c>
      <c r="DA75" s="611" t="s">
        <v>1828</v>
      </c>
      <c r="DB75" s="611" t="s">
        <v>1828</v>
      </c>
      <c r="DC75" s="611" t="s">
        <v>1828</v>
      </c>
      <c r="DD75" s="611" t="s">
        <v>1828</v>
      </c>
      <c r="DE75" s="611" t="s">
        <v>1828</v>
      </c>
      <c r="DF75" s="611" t="s">
        <v>1828</v>
      </c>
      <c r="DG75" s="611" t="s">
        <v>1828</v>
      </c>
      <c r="DH75" s="611" t="s">
        <v>1828</v>
      </c>
      <c r="DI75" s="611" t="s">
        <v>1828</v>
      </c>
      <c r="DJ75" s="611" t="s">
        <v>1828</v>
      </c>
      <c r="DK75" s="611" t="s">
        <v>1828</v>
      </c>
      <c r="DL75" s="611" t="s">
        <v>1828</v>
      </c>
      <c r="DM75" s="611" t="s">
        <v>1828</v>
      </c>
      <c r="DN75" s="611" t="s">
        <v>1828</v>
      </c>
      <c r="DP75" s="619" t="str">
        <f t="shared" si="31"/>
        <v>PCD_DPW3_RES2_DLY_S4</v>
      </c>
      <c r="DQ75" s="619" t="str">
        <f t="shared" si="31"/>
        <v>PCD_DPW3_RES2_DIR_S4</v>
      </c>
      <c r="DR75" s="619" t="str">
        <f t="shared" si="31"/>
        <v>PCD_DPW3_RES2_DSCR_S4</v>
      </c>
      <c r="DS75" s="619" t="str">
        <f t="shared" si="31"/>
        <v>PCD_DPW3_RES2_DCS_S4</v>
      </c>
      <c r="DT75" s="619" t="str">
        <f t="shared" si="31"/>
        <v>PCD_DPW3_RES2_DSPC_S4</v>
      </c>
      <c r="DU75" s="619" t="str">
        <f t="shared" si="31"/>
        <v>PCD_DPW3_RES2_DPP_S4</v>
      </c>
      <c r="DV75" s="619" t="str">
        <f t="shared" si="31"/>
        <v>PCD_DPW3_RES2_DTPI_S4</v>
      </c>
      <c r="DW75" s="619" t="str">
        <f t="shared" si="31"/>
        <v>PCD_DPW3_RES2_DCI_S4</v>
      </c>
      <c r="DX75" s="619" t="str">
        <f t="shared" si="31"/>
        <v>PCD_DPW3_RES2_DSI_S4</v>
      </c>
      <c r="DY75" s="619" t="str">
        <f t="shared" si="31"/>
        <v>PCD_DPW3_RES2_DER_S4</v>
      </c>
      <c r="DZ75" s="619" t="str">
        <f t="shared" si="30"/>
        <v>PCD_DPW3_RES2_RS_S4</v>
      </c>
      <c r="EA75" s="619" t="str">
        <f t="shared" si="30"/>
        <v>PCD_DPW3_RES2_DPLE_S4</v>
      </c>
    </row>
    <row r="76" spans="1:131" ht="15.75" thickBot="1" x14ac:dyDescent="0.25">
      <c r="A76" s="345"/>
      <c r="B76" s="401" t="str">
        <f t="shared" si="29"/>
        <v>TMS</v>
      </c>
      <c r="C76" s="59" t="s">
        <v>148</v>
      </c>
      <c r="D76" s="59" t="s">
        <v>306</v>
      </c>
      <c r="E76" s="108" t="str" cm="1">
        <f t="array" aca="1" ref="E76" ca="1">IFERROR(INDEX('[1]PCD List'!$AU$5:$BK$48,MARCH('DPW3'!$D76,'[1]PCD List'!$AR$5:$AR$48,0),MARCH('DPW3'!$B76,'[1]PCD List'!$AU$2:$BK$2,0)),"")</f>
        <v/>
      </c>
      <c r="F76" s="61" t="s">
        <v>1808</v>
      </c>
      <c r="G76" s="62" t="s">
        <v>1648</v>
      </c>
      <c r="H76" s="23" t="s">
        <v>68</v>
      </c>
      <c r="I76" s="246">
        <v>0</v>
      </c>
      <c r="K76" s="829"/>
      <c r="M76" s="248">
        <v>0</v>
      </c>
      <c r="N76" s="248">
        <v>0</v>
      </c>
      <c r="O76" s="606">
        <v>0</v>
      </c>
      <c r="P76" s="606">
        <v>0</v>
      </c>
      <c r="Q76" s="606">
        <v>0</v>
      </c>
      <c r="R76" s="65">
        <v>0</v>
      </c>
      <c r="S76" s="65">
        <v>0</v>
      </c>
      <c r="T76" s="65">
        <v>0</v>
      </c>
      <c r="U76" s="65">
        <v>0</v>
      </c>
      <c r="V76" s="65">
        <v>0</v>
      </c>
      <c r="W76" s="65">
        <v>0</v>
      </c>
      <c r="X76" s="65">
        <v>0</v>
      </c>
      <c r="Y76" s="65">
        <v>0</v>
      </c>
      <c r="Z76" s="65">
        <v>0</v>
      </c>
      <c r="AA76" s="65">
        <v>0</v>
      </c>
      <c r="AB76" s="65">
        <v>0</v>
      </c>
      <c r="AC76" s="65">
        <v>0</v>
      </c>
      <c r="AD76" s="65">
        <v>0</v>
      </c>
      <c r="AE76" s="65">
        <v>0</v>
      </c>
      <c r="AF76" s="65">
        <v>0</v>
      </c>
      <c r="AG76" s="65">
        <v>0</v>
      </c>
      <c r="AH76" s="65">
        <v>0</v>
      </c>
      <c r="AI76" s="65">
        <v>0</v>
      </c>
      <c r="AJ76" s="65">
        <v>0</v>
      </c>
      <c r="AK76" s="65">
        <v>0</v>
      </c>
      <c r="AL76" s="65">
        <v>0</v>
      </c>
      <c r="AM76" s="65">
        <v>0</v>
      </c>
      <c r="AN76" s="65">
        <v>0</v>
      </c>
      <c r="AO76" s="65">
        <v>0</v>
      </c>
      <c r="AP76" s="65">
        <v>0</v>
      </c>
      <c r="AQ76" s="65">
        <v>0</v>
      </c>
      <c r="AR76" s="65">
        <v>0</v>
      </c>
      <c r="AS76" s="65">
        <v>0</v>
      </c>
      <c r="AT76" s="65">
        <v>0</v>
      </c>
      <c r="AU76" s="66">
        <v>0</v>
      </c>
      <c r="AV76" s="66">
        <v>0</v>
      </c>
      <c r="AW76" s="66">
        <v>0</v>
      </c>
      <c r="AX76" s="66">
        <v>0</v>
      </c>
      <c r="AY76" s="66">
        <v>0</v>
      </c>
      <c r="AZ76" s="66">
        <v>0</v>
      </c>
      <c r="BA76" s="249">
        <v>0</v>
      </c>
      <c r="BC76" s="637"/>
      <c r="BD76" s="606"/>
      <c r="BE76" s="65"/>
      <c r="BF76" s="65"/>
      <c r="BG76" s="65"/>
      <c r="BH76" s="65"/>
      <c r="BI76" s="65"/>
      <c r="BJ76" s="65"/>
      <c r="BK76" s="65"/>
      <c r="BL76" s="65"/>
      <c r="BM76" s="65"/>
      <c r="BN76" s="249"/>
      <c r="BU76" s="610" t="s">
        <v>1809</v>
      </c>
      <c r="BX76" s="302"/>
      <c r="BY76" t="s">
        <v>1811</v>
      </c>
      <c r="BZ76" s="611" t="s">
        <v>1829</v>
      </c>
      <c r="CA76" s="611" t="s">
        <v>1829</v>
      </c>
      <c r="CB76" s="611" t="s">
        <v>1829</v>
      </c>
      <c r="CC76" s="611" t="s">
        <v>1829</v>
      </c>
      <c r="CD76" s="611" t="s">
        <v>1829</v>
      </c>
      <c r="CE76" s="611" t="s">
        <v>1829</v>
      </c>
      <c r="CF76" s="611" t="s">
        <v>1829</v>
      </c>
      <c r="CG76" s="611" t="s">
        <v>1829</v>
      </c>
      <c r="CH76" s="611" t="s">
        <v>1829</v>
      </c>
      <c r="CI76" s="611" t="s">
        <v>1829</v>
      </c>
      <c r="CJ76" s="611" t="s">
        <v>1829</v>
      </c>
      <c r="CK76" s="611" t="s">
        <v>1829</v>
      </c>
      <c r="CL76" s="611" t="s">
        <v>1829</v>
      </c>
      <c r="CM76" s="611" t="s">
        <v>1829</v>
      </c>
      <c r="CN76" s="611" t="s">
        <v>1829</v>
      </c>
      <c r="CO76" s="611" t="s">
        <v>1829</v>
      </c>
      <c r="CP76" s="611" t="s">
        <v>1829</v>
      </c>
      <c r="CQ76" s="611" t="s">
        <v>1829</v>
      </c>
      <c r="CR76" s="611" t="s">
        <v>1829</v>
      </c>
      <c r="CS76" s="611" t="s">
        <v>1829</v>
      </c>
      <c r="CT76" s="611" t="s">
        <v>1829</v>
      </c>
      <c r="CU76" s="611" t="s">
        <v>1829</v>
      </c>
      <c r="CV76" s="611" t="s">
        <v>1829</v>
      </c>
      <c r="CW76" s="611" t="s">
        <v>1829</v>
      </c>
      <c r="CX76" s="611" t="s">
        <v>1829</v>
      </c>
      <c r="CY76" s="611" t="s">
        <v>1829</v>
      </c>
      <c r="CZ76" s="611" t="s">
        <v>1829</v>
      </c>
      <c r="DA76" s="611" t="s">
        <v>1829</v>
      </c>
      <c r="DB76" s="611" t="s">
        <v>1829</v>
      </c>
      <c r="DC76" s="611" t="s">
        <v>1829</v>
      </c>
      <c r="DD76" s="611" t="s">
        <v>1829</v>
      </c>
      <c r="DE76" s="611" t="s">
        <v>1829</v>
      </c>
      <c r="DF76" s="611" t="s">
        <v>1829</v>
      </c>
      <c r="DG76" s="611" t="s">
        <v>1829</v>
      </c>
      <c r="DH76" s="611" t="s">
        <v>1829</v>
      </c>
      <c r="DI76" s="611" t="s">
        <v>1829</v>
      </c>
      <c r="DJ76" s="611" t="s">
        <v>1829</v>
      </c>
      <c r="DK76" s="611" t="s">
        <v>1829</v>
      </c>
      <c r="DL76" s="611" t="s">
        <v>1829</v>
      </c>
      <c r="DM76" s="611" t="s">
        <v>1829</v>
      </c>
      <c r="DN76" s="611" t="s">
        <v>1829</v>
      </c>
      <c r="DP76" s="619" t="str">
        <f t="shared" si="31"/>
        <v>PCD_DPW3_RES2_DLY_S5</v>
      </c>
      <c r="DQ76" s="619" t="str">
        <f t="shared" si="31"/>
        <v>PCD_DPW3_RES2_DIR_S5</v>
      </c>
      <c r="DR76" s="619" t="str">
        <f t="shared" si="31"/>
        <v>PCD_DPW3_RES2_DSCR_S5</v>
      </c>
      <c r="DS76" s="619" t="str">
        <f t="shared" si="31"/>
        <v>PCD_DPW3_RES2_DCS_S5</v>
      </c>
      <c r="DT76" s="619" t="str">
        <f t="shared" si="31"/>
        <v>PCD_DPW3_RES2_DSPC_S5</v>
      </c>
      <c r="DU76" s="619" t="str">
        <f t="shared" si="31"/>
        <v>PCD_DPW3_RES2_DPP_S5</v>
      </c>
      <c r="DV76" s="619" t="str">
        <f t="shared" si="31"/>
        <v>PCD_DPW3_RES2_DTPI_S5</v>
      </c>
      <c r="DW76" s="619" t="str">
        <f t="shared" si="31"/>
        <v>PCD_DPW3_RES2_DCI_S5</v>
      </c>
      <c r="DX76" s="619" t="str">
        <f t="shared" si="31"/>
        <v>PCD_DPW3_RES2_DSI_S5</v>
      </c>
      <c r="DY76" s="619" t="str">
        <f t="shared" si="31"/>
        <v>PCD_DPW3_RES2_DER_S5</v>
      </c>
      <c r="DZ76" s="619" t="str">
        <f t="shared" si="30"/>
        <v>PCD_DPW3_RES2_RS_S5</v>
      </c>
      <c r="EA76" s="619" t="str">
        <f t="shared" si="30"/>
        <v>PCD_DPW3_RES2_DPLE_S5</v>
      </c>
    </row>
    <row r="77" spans="1:131" ht="15.75" thickBot="1" x14ac:dyDescent="0.25">
      <c r="A77" s="345"/>
      <c r="B77" s="401" t="str">
        <f t="shared" si="29"/>
        <v>TMS</v>
      </c>
      <c r="C77" s="59" t="s">
        <v>148</v>
      </c>
      <c r="D77" s="59" t="s">
        <v>306</v>
      </c>
      <c r="E77" s="108" t="str" cm="1">
        <f t="array" aca="1" ref="E77" ca="1">IFERROR(INDEX('[1]PCD List'!$AU$5:$BK$48,MARCH('DPW3'!$D77,'[1]PCD List'!$AR$5:$AR$48,0),MARCH('DPW3'!$B77,'[1]PCD List'!$AU$2:$BK$2,0)),"")</f>
        <v/>
      </c>
      <c r="F77" s="61" t="s">
        <v>1808</v>
      </c>
      <c r="G77" s="62" t="s">
        <v>1651</v>
      </c>
      <c r="H77" s="23" t="s">
        <v>68</v>
      </c>
      <c r="I77" s="246">
        <v>0</v>
      </c>
      <c r="K77" s="829"/>
      <c r="M77" s="248">
        <v>0</v>
      </c>
      <c r="N77" s="248">
        <v>0</v>
      </c>
      <c r="O77" s="606">
        <v>0</v>
      </c>
      <c r="P77" s="606">
        <v>0</v>
      </c>
      <c r="Q77" s="606">
        <v>0</v>
      </c>
      <c r="R77" s="65">
        <v>0</v>
      </c>
      <c r="S77" s="65">
        <v>0</v>
      </c>
      <c r="T77" s="65">
        <v>0</v>
      </c>
      <c r="U77" s="65">
        <v>0</v>
      </c>
      <c r="V77" s="65">
        <v>0</v>
      </c>
      <c r="W77" s="65">
        <v>0</v>
      </c>
      <c r="X77" s="65">
        <v>0</v>
      </c>
      <c r="Y77" s="65">
        <v>0</v>
      </c>
      <c r="Z77" s="65">
        <v>0</v>
      </c>
      <c r="AA77" s="65">
        <v>0</v>
      </c>
      <c r="AB77" s="65">
        <v>0</v>
      </c>
      <c r="AC77" s="65">
        <v>0</v>
      </c>
      <c r="AD77" s="65">
        <v>0</v>
      </c>
      <c r="AE77" s="65">
        <v>0</v>
      </c>
      <c r="AF77" s="65">
        <v>0</v>
      </c>
      <c r="AG77" s="65">
        <v>0</v>
      </c>
      <c r="AH77" s="65">
        <v>0</v>
      </c>
      <c r="AI77" s="65">
        <v>0</v>
      </c>
      <c r="AJ77" s="65">
        <v>0</v>
      </c>
      <c r="AK77" s="65">
        <v>0</v>
      </c>
      <c r="AL77" s="65">
        <v>0</v>
      </c>
      <c r="AM77" s="65">
        <v>0</v>
      </c>
      <c r="AN77" s="65">
        <v>0</v>
      </c>
      <c r="AO77" s="65">
        <v>0</v>
      </c>
      <c r="AP77" s="65">
        <v>0</v>
      </c>
      <c r="AQ77" s="65">
        <v>0</v>
      </c>
      <c r="AR77" s="65">
        <v>0</v>
      </c>
      <c r="AS77" s="65">
        <v>0</v>
      </c>
      <c r="AT77" s="65">
        <v>0</v>
      </c>
      <c r="AU77" s="66">
        <v>0</v>
      </c>
      <c r="AV77" s="66">
        <v>0</v>
      </c>
      <c r="AW77" s="66">
        <v>0</v>
      </c>
      <c r="AX77" s="66">
        <v>0</v>
      </c>
      <c r="AY77" s="66">
        <v>0</v>
      </c>
      <c r="AZ77" s="66">
        <v>0</v>
      </c>
      <c r="BA77" s="249">
        <v>0</v>
      </c>
      <c r="BC77" s="637"/>
      <c r="BD77" s="606"/>
      <c r="BE77" s="65"/>
      <c r="BF77" s="65"/>
      <c r="BG77" s="65"/>
      <c r="BH77" s="65"/>
      <c r="BI77" s="65"/>
      <c r="BJ77" s="65"/>
      <c r="BK77" s="65"/>
      <c r="BL77" s="65"/>
      <c r="BM77" s="65"/>
      <c r="BN77" s="249"/>
      <c r="BU77" s="610" t="s">
        <v>1809</v>
      </c>
      <c r="BX77" s="302"/>
      <c r="BY77" t="s">
        <v>1811</v>
      </c>
      <c r="BZ77" s="611" t="s">
        <v>1830</v>
      </c>
      <c r="CA77" s="611" t="s">
        <v>1830</v>
      </c>
      <c r="CB77" s="611" t="s">
        <v>1830</v>
      </c>
      <c r="CC77" s="611" t="s">
        <v>1830</v>
      </c>
      <c r="CD77" s="611" t="s">
        <v>1830</v>
      </c>
      <c r="CE77" s="611" t="s">
        <v>1830</v>
      </c>
      <c r="CF77" s="611" t="s">
        <v>1830</v>
      </c>
      <c r="CG77" s="611" t="s">
        <v>1830</v>
      </c>
      <c r="CH77" s="611" t="s">
        <v>1830</v>
      </c>
      <c r="CI77" s="611" t="s">
        <v>1830</v>
      </c>
      <c r="CJ77" s="611" t="s">
        <v>1830</v>
      </c>
      <c r="CK77" s="611" t="s">
        <v>1830</v>
      </c>
      <c r="CL77" s="611" t="s">
        <v>1830</v>
      </c>
      <c r="CM77" s="611" t="s">
        <v>1830</v>
      </c>
      <c r="CN77" s="611" t="s">
        <v>1830</v>
      </c>
      <c r="CO77" s="611" t="s">
        <v>1830</v>
      </c>
      <c r="CP77" s="611" t="s">
        <v>1830</v>
      </c>
      <c r="CQ77" s="611" t="s">
        <v>1830</v>
      </c>
      <c r="CR77" s="611" t="s">
        <v>1830</v>
      </c>
      <c r="CS77" s="611" t="s">
        <v>1830</v>
      </c>
      <c r="CT77" s="611" t="s">
        <v>1830</v>
      </c>
      <c r="CU77" s="611" t="s">
        <v>1830</v>
      </c>
      <c r="CV77" s="611" t="s">
        <v>1830</v>
      </c>
      <c r="CW77" s="611" t="s">
        <v>1830</v>
      </c>
      <c r="CX77" s="611" t="s">
        <v>1830</v>
      </c>
      <c r="CY77" s="611" t="s">
        <v>1830</v>
      </c>
      <c r="CZ77" s="611" t="s">
        <v>1830</v>
      </c>
      <c r="DA77" s="611" t="s">
        <v>1830</v>
      </c>
      <c r="DB77" s="611" t="s">
        <v>1830</v>
      </c>
      <c r="DC77" s="611" t="s">
        <v>1830</v>
      </c>
      <c r="DD77" s="611" t="s">
        <v>1830</v>
      </c>
      <c r="DE77" s="611" t="s">
        <v>1830</v>
      </c>
      <c r="DF77" s="611" t="s">
        <v>1830</v>
      </c>
      <c r="DG77" s="611" t="s">
        <v>1830</v>
      </c>
      <c r="DH77" s="611" t="s">
        <v>1830</v>
      </c>
      <c r="DI77" s="611" t="s">
        <v>1830</v>
      </c>
      <c r="DJ77" s="611" t="s">
        <v>1830</v>
      </c>
      <c r="DK77" s="611" t="s">
        <v>1830</v>
      </c>
      <c r="DL77" s="611" t="s">
        <v>1830</v>
      </c>
      <c r="DM77" s="611" t="s">
        <v>1830</v>
      </c>
      <c r="DN77" s="611" t="s">
        <v>1830</v>
      </c>
      <c r="DP77" s="619" t="str">
        <f t="shared" si="31"/>
        <v>PCD_DPW3_RES2_DLY_S6</v>
      </c>
      <c r="DQ77" s="619" t="str">
        <f t="shared" si="31"/>
        <v>PCD_DPW3_RES2_DIR_S6</v>
      </c>
      <c r="DR77" s="619" t="str">
        <f t="shared" si="31"/>
        <v>PCD_DPW3_RES2_DSCR_S6</v>
      </c>
      <c r="DS77" s="619" t="str">
        <f t="shared" si="31"/>
        <v>PCD_DPW3_RES2_DCS_S6</v>
      </c>
      <c r="DT77" s="619" t="str">
        <f t="shared" si="31"/>
        <v>PCD_DPW3_RES2_DSPC_S6</v>
      </c>
      <c r="DU77" s="619" t="str">
        <f t="shared" si="31"/>
        <v>PCD_DPW3_RES2_DPP_S6</v>
      </c>
      <c r="DV77" s="619" t="str">
        <f t="shared" si="31"/>
        <v>PCD_DPW3_RES2_DTPI_S6</v>
      </c>
      <c r="DW77" s="619" t="str">
        <f t="shared" si="31"/>
        <v>PCD_DPW3_RES2_DCI_S6</v>
      </c>
      <c r="DX77" s="619" t="str">
        <f t="shared" si="31"/>
        <v>PCD_DPW3_RES2_DSI_S6</v>
      </c>
      <c r="DY77" s="619" t="str">
        <f t="shared" si="31"/>
        <v>PCD_DPW3_RES2_DER_S6</v>
      </c>
      <c r="DZ77" s="619" t="str">
        <f t="shared" si="30"/>
        <v>PCD_DPW3_RES2_RS_S6</v>
      </c>
      <c r="EA77" s="619" t="str">
        <f t="shared" si="30"/>
        <v>PCD_DPW3_RES2_DPLE_S6</v>
      </c>
    </row>
    <row r="78" spans="1:131" ht="15.75" thickBot="1" x14ac:dyDescent="0.25">
      <c r="A78" s="345"/>
      <c r="B78" s="401" t="str">
        <f t="shared" si="29"/>
        <v>TMS</v>
      </c>
      <c r="C78" s="59" t="s">
        <v>148</v>
      </c>
      <c r="D78" s="59" t="s">
        <v>306</v>
      </c>
      <c r="E78" s="108" t="str" cm="1">
        <f t="array" aca="1" ref="E78" ca="1">IFERROR(INDEX('[1]PCD List'!$AU$5:$BK$48,MARCH('DPW3'!$D78,'[1]PCD List'!$AR$5:$AR$48,0),MARCH('DPW3'!$B78,'[1]PCD List'!$AU$2:$BK$2,0)),"")</f>
        <v/>
      </c>
      <c r="F78" s="61" t="s">
        <v>1808</v>
      </c>
      <c r="G78" s="62" t="s">
        <v>1654</v>
      </c>
      <c r="H78" s="23" t="s">
        <v>68</v>
      </c>
      <c r="I78" s="246">
        <v>0</v>
      </c>
      <c r="K78" s="829"/>
      <c r="M78" s="248"/>
      <c r="N78" s="248"/>
      <c r="O78" s="606"/>
      <c r="P78" s="606"/>
      <c r="Q78" s="606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  <c r="AM78" s="65"/>
      <c r="AN78" s="65"/>
      <c r="AO78" s="65"/>
      <c r="AP78" s="65"/>
      <c r="AQ78" s="65"/>
      <c r="AR78" s="65"/>
      <c r="AS78" s="65"/>
      <c r="AT78" s="65"/>
      <c r="AU78" s="66"/>
      <c r="AV78" s="66"/>
      <c r="AW78" s="66"/>
      <c r="AX78" s="66"/>
      <c r="AY78" s="66"/>
      <c r="AZ78" s="66"/>
      <c r="BA78" s="442"/>
      <c r="BC78" s="637"/>
      <c r="BD78" s="606"/>
      <c r="BE78" s="65"/>
      <c r="BF78" s="65"/>
      <c r="BG78" s="65"/>
      <c r="BH78" s="65"/>
      <c r="BI78" s="65"/>
      <c r="BJ78" s="65"/>
      <c r="BK78" s="65"/>
      <c r="BL78" s="65"/>
      <c r="BM78" s="65"/>
      <c r="BN78" s="249"/>
      <c r="BU78" s="610" t="s">
        <v>1809</v>
      </c>
      <c r="BX78" s="302"/>
      <c r="BY78" t="s">
        <v>1811</v>
      </c>
      <c r="BZ78" s="620" t="s">
        <v>1831</v>
      </c>
      <c r="CA78" s="620" t="s">
        <v>1831</v>
      </c>
      <c r="CB78" s="620" t="s">
        <v>1831</v>
      </c>
      <c r="CC78" s="620" t="s">
        <v>1831</v>
      </c>
      <c r="CD78" s="620" t="s">
        <v>1831</v>
      </c>
      <c r="CE78" s="620" t="s">
        <v>1831</v>
      </c>
      <c r="CF78" s="620" t="s">
        <v>1831</v>
      </c>
      <c r="CG78" s="620" t="s">
        <v>1831</v>
      </c>
      <c r="CH78" s="620" t="s">
        <v>1831</v>
      </c>
      <c r="CI78" s="620" t="s">
        <v>1831</v>
      </c>
      <c r="CJ78" s="620" t="s">
        <v>1831</v>
      </c>
      <c r="CK78" s="620" t="s">
        <v>1831</v>
      </c>
      <c r="CL78" s="620" t="s">
        <v>1831</v>
      </c>
      <c r="CM78" s="620" t="s">
        <v>1831</v>
      </c>
      <c r="CN78" s="620" t="s">
        <v>1831</v>
      </c>
      <c r="CO78" s="620" t="s">
        <v>1831</v>
      </c>
      <c r="CP78" s="620" t="s">
        <v>1831</v>
      </c>
      <c r="CQ78" s="620" t="s">
        <v>1831</v>
      </c>
      <c r="CR78" s="620" t="s">
        <v>1831</v>
      </c>
      <c r="CS78" s="620" t="s">
        <v>1831</v>
      </c>
      <c r="CT78" s="620" t="s">
        <v>1831</v>
      </c>
      <c r="CU78" s="620" t="s">
        <v>1831</v>
      </c>
      <c r="CV78" s="620" t="s">
        <v>1831</v>
      </c>
      <c r="CW78" s="620" t="s">
        <v>1831</v>
      </c>
      <c r="CX78" s="620" t="s">
        <v>1831</v>
      </c>
      <c r="CY78" s="620" t="s">
        <v>1831</v>
      </c>
      <c r="CZ78" s="620" t="s">
        <v>1831</v>
      </c>
      <c r="DA78" s="620" t="s">
        <v>1831</v>
      </c>
      <c r="DB78" s="620" t="s">
        <v>1831</v>
      </c>
      <c r="DC78" s="620" t="s">
        <v>1831</v>
      </c>
      <c r="DD78" s="620" t="s">
        <v>1831</v>
      </c>
      <c r="DE78" s="620" t="s">
        <v>1831</v>
      </c>
      <c r="DF78" s="620" t="s">
        <v>1831</v>
      </c>
      <c r="DG78" s="620" t="s">
        <v>1831</v>
      </c>
      <c r="DH78" s="620" t="s">
        <v>1831</v>
      </c>
      <c r="DI78" s="620" t="s">
        <v>1831</v>
      </c>
      <c r="DJ78" s="620" t="s">
        <v>1831</v>
      </c>
      <c r="DK78" s="620" t="s">
        <v>1831</v>
      </c>
      <c r="DL78" s="620" t="s">
        <v>1831</v>
      </c>
      <c r="DM78" s="620" t="s">
        <v>1831</v>
      </c>
      <c r="DN78" s="620" t="s">
        <v>1831</v>
      </c>
      <c r="DP78" s="619" t="str">
        <f t="shared" si="31"/>
        <v>PCD_DPW3_RES2_DLY_S7</v>
      </c>
      <c r="DQ78" s="619" t="str">
        <f t="shared" si="31"/>
        <v>PCD_DPW3_RES2_DIR_S7</v>
      </c>
      <c r="DR78" s="619" t="str">
        <f t="shared" si="31"/>
        <v>PCD_DPW3_RES2_DSCR_S7</v>
      </c>
      <c r="DS78" s="619" t="str">
        <f t="shared" si="31"/>
        <v>PCD_DPW3_RES2_DCS_S7</v>
      </c>
      <c r="DT78" s="619" t="str">
        <f t="shared" si="31"/>
        <v>PCD_DPW3_RES2_DSPC_S7</v>
      </c>
      <c r="DU78" s="619" t="str">
        <f t="shared" si="31"/>
        <v>PCD_DPW3_RES2_DPP_S7</v>
      </c>
      <c r="DV78" s="619" t="str">
        <f t="shared" si="31"/>
        <v>PCD_DPW3_RES2_DTPI_S7</v>
      </c>
      <c r="DW78" s="619" t="str">
        <f t="shared" si="31"/>
        <v>PCD_DPW3_RES2_DCI_S7</v>
      </c>
      <c r="DX78" s="619" t="str">
        <f t="shared" si="31"/>
        <v>PCD_DPW3_RES2_DSI_S7</v>
      </c>
      <c r="DY78" s="619" t="str">
        <f t="shared" si="31"/>
        <v>PCD_DPW3_RES2_DER_S7</v>
      </c>
      <c r="DZ78" s="619" t="str">
        <f t="shared" si="30"/>
        <v>PCD_DPW3_RES2_RS_S7</v>
      </c>
      <c r="EA78" s="619" t="str">
        <f t="shared" si="30"/>
        <v>PCD_DPW3_RES2_DPLE_S7</v>
      </c>
    </row>
    <row r="79" spans="1:131" ht="15.75" thickBot="1" x14ac:dyDescent="0.25">
      <c r="A79" s="345"/>
      <c r="B79" s="572" t="str">
        <f t="shared" si="29"/>
        <v>TMS</v>
      </c>
      <c r="C79" s="643" t="s">
        <v>148</v>
      </c>
      <c r="D79" s="643" t="s">
        <v>306</v>
      </c>
      <c r="E79" s="640" t="str" cm="1">
        <f t="array" aca="1" ref="E79" ca="1">IFERROR(INDEX('[1]PCD List'!$AU$5:$BK$48,MARCH('DPW3'!$D79,'[1]PCD List'!$AR$5:$AR$48,0),MARCH('DPW3'!$B79,'[1]PCD List'!$AU$2:$BK$2,0)),"")</f>
        <v/>
      </c>
      <c r="F79" s="641" t="s">
        <v>1808</v>
      </c>
      <c r="G79" s="277" t="s">
        <v>1657</v>
      </c>
      <c r="H79" s="638" t="s">
        <v>68</v>
      </c>
      <c r="I79" s="642">
        <v>0</v>
      </c>
      <c r="K79" s="829"/>
      <c r="M79" s="280">
        <f>SUM( M71:M77)</f>
        <v>0</v>
      </c>
      <c r="N79" s="310">
        <f t="shared" ref="N79:BA79" si="32">SUM( N71:N77)</f>
        <v>0</v>
      </c>
      <c r="O79" s="281">
        <f t="shared" si="32"/>
        <v>0</v>
      </c>
      <c r="P79" s="281">
        <f t="shared" si="32"/>
        <v>0</v>
      </c>
      <c r="Q79" s="281">
        <f t="shared" si="32"/>
        <v>0</v>
      </c>
      <c r="R79" s="281">
        <f t="shared" si="32"/>
        <v>0</v>
      </c>
      <c r="S79" s="281">
        <f t="shared" si="32"/>
        <v>0</v>
      </c>
      <c r="T79" s="281">
        <f t="shared" si="32"/>
        <v>0</v>
      </c>
      <c r="U79" s="281">
        <f t="shared" si="32"/>
        <v>0</v>
      </c>
      <c r="V79" s="281">
        <f t="shared" si="32"/>
        <v>0</v>
      </c>
      <c r="W79" s="281">
        <f t="shared" si="32"/>
        <v>0</v>
      </c>
      <c r="X79" s="281">
        <f t="shared" si="32"/>
        <v>0</v>
      </c>
      <c r="Y79" s="281">
        <f t="shared" si="32"/>
        <v>0</v>
      </c>
      <c r="Z79" s="281">
        <f t="shared" si="32"/>
        <v>0</v>
      </c>
      <c r="AA79" s="281">
        <f t="shared" si="32"/>
        <v>0</v>
      </c>
      <c r="AB79" s="281">
        <f t="shared" si="32"/>
        <v>0</v>
      </c>
      <c r="AC79" s="281">
        <f t="shared" si="32"/>
        <v>0</v>
      </c>
      <c r="AD79" s="281">
        <f t="shared" si="32"/>
        <v>0</v>
      </c>
      <c r="AE79" s="281">
        <f t="shared" si="32"/>
        <v>0</v>
      </c>
      <c r="AF79" s="281">
        <f t="shared" si="32"/>
        <v>0</v>
      </c>
      <c r="AG79" s="281">
        <f t="shared" si="32"/>
        <v>0</v>
      </c>
      <c r="AH79" s="281">
        <f t="shared" si="32"/>
        <v>0</v>
      </c>
      <c r="AI79" s="281">
        <f t="shared" si="32"/>
        <v>0</v>
      </c>
      <c r="AJ79" s="281">
        <f t="shared" si="32"/>
        <v>0</v>
      </c>
      <c r="AK79" s="281">
        <f t="shared" si="32"/>
        <v>0</v>
      </c>
      <c r="AL79" s="281">
        <f t="shared" si="32"/>
        <v>0</v>
      </c>
      <c r="AM79" s="281">
        <f t="shared" si="32"/>
        <v>0</v>
      </c>
      <c r="AN79" s="281">
        <f t="shared" si="32"/>
        <v>0</v>
      </c>
      <c r="AO79" s="281">
        <f t="shared" si="32"/>
        <v>0</v>
      </c>
      <c r="AP79" s="281">
        <f t="shared" si="32"/>
        <v>0</v>
      </c>
      <c r="AQ79" s="281">
        <f t="shared" si="32"/>
        <v>0</v>
      </c>
      <c r="AR79" s="281">
        <f t="shared" si="32"/>
        <v>0</v>
      </c>
      <c r="AS79" s="281">
        <f t="shared" si="32"/>
        <v>0</v>
      </c>
      <c r="AT79" s="281">
        <f t="shared" si="32"/>
        <v>0</v>
      </c>
      <c r="AU79" s="281">
        <f t="shared" si="32"/>
        <v>0</v>
      </c>
      <c r="AV79" s="281">
        <f t="shared" si="32"/>
        <v>0</v>
      </c>
      <c r="AW79" s="281">
        <f t="shared" si="32"/>
        <v>0</v>
      </c>
      <c r="AX79" s="281">
        <f t="shared" si="32"/>
        <v>0</v>
      </c>
      <c r="AY79" s="281">
        <f t="shared" si="32"/>
        <v>0</v>
      </c>
      <c r="AZ79" s="281">
        <f t="shared" si="32"/>
        <v>0</v>
      </c>
      <c r="BA79" s="625">
        <f t="shared" si="32"/>
        <v>0</v>
      </c>
      <c r="BC79" s="282"/>
      <c r="BD79" s="283"/>
      <c r="BE79" s="283"/>
      <c r="BF79" s="283"/>
      <c r="BG79" s="283"/>
      <c r="BH79" s="283"/>
      <c r="BI79" s="283"/>
      <c r="BJ79" s="283"/>
      <c r="BK79" s="283"/>
      <c r="BL79" s="283"/>
      <c r="BM79" s="283"/>
      <c r="BN79" s="284"/>
      <c r="BU79" s="610" t="s">
        <v>1809</v>
      </c>
      <c r="BX79" s="302"/>
      <c r="BY79" t="s">
        <v>1811</v>
      </c>
      <c r="BZ79" s="626" t="s">
        <v>1832</v>
      </c>
      <c r="CA79" s="627" t="s">
        <v>1832</v>
      </c>
      <c r="CB79" s="628" t="s">
        <v>1832</v>
      </c>
      <c r="CC79" s="628" t="s">
        <v>1832</v>
      </c>
      <c r="CD79" s="628" t="s">
        <v>1832</v>
      </c>
      <c r="CE79" s="628" t="s">
        <v>1832</v>
      </c>
      <c r="CF79" s="628" t="s">
        <v>1832</v>
      </c>
      <c r="CG79" s="628" t="s">
        <v>1832</v>
      </c>
      <c r="CH79" s="628" t="s">
        <v>1832</v>
      </c>
      <c r="CI79" s="628" t="s">
        <v>1832</v>
      </c>
      <c r="CJ79" s="628" t="s">
        <v>1832</v>
      </c>
      <c r="CK79" s="628" t="s">
        <v>1832</v>
      </c>
      <c r="CL79" s="628" t="s">
        <v>1832</v>
      </c>
      <c r="CM79" s="628" t="s">
        <v>1832</v>
      </c>
      <c r="CN79" s="628" t="s">
        <v>1832</v>
      </c>
      <c r="CO79" s="628" t="s">
        <v>1832</v>
      </c>
      <c r="CP79" s="628" t="s">
        <v>1832</v>
      </c>
      <c r="CQ79" s="628" t="s">
        <v>1832</v>
      </c>
      <c r="CR79" s="628" t="s">
        <v>1832</v>
      </c>
      <c r="CS79" s="628" t="s">
        <v>1832</v>
      </c>
      <c r="CT79" s="628" t="s">
        <v>1832</v>
      </c>
      <c r="CU79" s="628" t="s">
        <v>1832</v>
      </c>
      <c r="CV79" s="628" t="s">
        <v>1832</v>
      </c>
      <c r="CW79" s="628" t="s">
        <v>1832</v>
      </c>
      <c r="CX79" s="628" t="s">
        <v>1832</v>
      </c>
      <c r="CY79" s="628" t="s">
        <v>1832</v>
      </c>
      <c r="CZ79" s="628" t="s">
        <v>1832</v>
      </c>
      <c r="DA79" s="628" t="s">
        <v>1832</v>
      </c>
      <c r="DB79" s="628" t="s">
        <v>1832</v>
      </c>
      <c r="DC79" s="628" t="s">
        <v>1832</v>
      </c>
      <c r="DD79" s="628" t="s">
        <v>1832</v>
      </c>
      <c r="DE79" s="628" t="s">
        <v>1832</v>
      </c>
      <c r="DF79" s="628" t="s">
        <v>1832</v>
      </c>
      <c r="DG79" s="628" t="s">
        <v>1832</v>
      </c>
      <c r="DH79" s="628" t="s">
        <v>1832</v>
      </c>
      <c r="DI79" s="628" t="s">
        <v>1832</v>
      </c>
      <c r="DJ79" s="628" t="s">
        <v>1832</v>
      </c>
      <c r="DK79" s="628" t="s">
        <v>1832</v>
      </c>
      <c r="DL79" s="628" t="s">
        <v>1832</v>
      </c>
      <c r="DM79" s="628" t="s">
        <v>1832</v>
      </c>
      <c r="DN79" s="629" t="s">
        <v>1832</v>
      </c>
      <c r="DP79" s="619" t="str">
        <f t="shared" si="31"/>
        <v>PCD_DPW3_RES2_DLY_ST</v>
      </c>
      <c r="DQ79" s="619" t="str">
        <f t="shared" si="31"/>
        <v>PCD_DPW3_RES2_DIR_ST</v>
      </c>
      <c r="DR79" s="619" t="str">
        <f t="shared" si="31"/>
        <v>PCD_DPW3_RES2_DSCR_ST</v>
      </c>
      <c r="DS79" s="619" t="str">
        <f t="shared" si="31"/>
        <v>PCD_DPW3_RES2_DCS_ST</v>
      </c>
      <c r="DT79" s="619" t="str">
        <f t="shared" si="31"/>
        <v>PCD_DPW3_RES2_DSPC_ST</v>
      </c>
      <c r="DU79" s="619" t="str">
        <f t="shared" si="31"/>
        <v>PCD_DPW3_RES2_DPP_ST</v>
      </c>
      <c r="DV79" s="619" t="str">
        <f t="shared" si="31"/>
        <v>PCD_DPW3_RES2_DTPI_ST</v>
      </c>
      <c r="DW79" s="619" t="str">
        <f t="shared" si="31"/>
        <v>PCD_DPW3_RES2_DCI_ST</v>
      </c>
      <c r="DX79" s="619" t="str">
        <f t="shared" si="31"/>
        <v>PCD_DPW3_RES2_DSI_ST</v>
      </c>
      <c r="DY79" s="619" t="str">
        <f t="shared" si="31"/>
        <v>PCD_DPW3_RES2_DER_ST</v>
      </c>
      <c r="DZ79" s="619" t="str">
        <f t="shared" si="30"/>
        <v>PCD_DPW3_RES2_RS_ST</v>
      </c>
      <c r="EA79" s="619" t="str">
        <f t="shared" si="30"/>
        <v>PCD_DPW3_RES2_DPLE_ST</v>
      </c>
    </row>
    <row r="80" spans="1:131" ht="29.25" thickBot="1" x14ac:dyDescent="0.25">
      <c r="A80" s="345"/>
      <c r="B80" s="371" t="str">
        <f xml:space="preserve"> B79</f>
        <v>TMS</v>
      </c>
      <c r="C80" s="55" t="s">
        <v>148</v>
      </c>
      <c r="D80" s="55" t="s">
        <v>306</v>
      </c>
      <c r="E80" s="488" t="str" cm="1">
        <f t="array" aca="1" ref="E80" ca="1">IFERROR(INDEX('[1]PCD List'!$AU$5:$BK$48,MARCH('DPW3'!$D80,'[1]PCD List'!$AR$5:$AR$48,0),MARCH('DPW3'!$B80,'[1]PCD List'!$AU$2:$BK$2,0)),"")</f>
        <v/>
      </c>
      <c r="F80" s="139" t="s">
        <v>1833</v>
      </c>
      <c r="G80" s="62" t="s">
        <v>1619</v>
      </c>
      <c r="H80" s="23" t="s">
        <v>68</v>
      </c>
      <c r="I80" s="246">
        <v>0</v>
      </c>
      <c r="K80" s="829">
        <v>0</v>
      </c>
      <c r="M80" s="248"/>
      <c r="N80" s="248"/>
      <c r="O80" s="606"/>
      <c r="P80" s="606"/>
      <c r="Q80" s="606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6"/>
      <c r="AV80" s="66"/>
      <c r="AW80" s="66"/>
      <c r="AX80" s="66"/>
      <c r="AY80" s="66"/>
      <c r="AZ80" s="66"/>
      <c r="BA80" s="249"/>
      <c r="BC80" s="637"/>
      <c r="BD80" s="606"/>
      <c r="BE80" s="65"/>
      <c r="BF80" s="65"/>
      <c r="BG80" s="65"/>
      <c r="BH80" s="65"/>
      <c r="BI80" s="65"/>
      <c r="BJ80" s="65"/>
      <c r="BK80" s="65"/>
      <c r="BL80" s="65"/>
      <c r="BM80" s="65"/>
      <c r="BN80" s="249"/>
      <c r="BU80" s="610" t="s">
        <v>1834</v>
      </c>
      <c r="BX80" s="302" t="s">
        <v>1835</v>
      </c>
      <c r="BY80" t="s">
        <v>1836</v>
      </c>
      <c r="BZ80" s="611" t="s">
        <v>1837</v>
      </c>
      <c r="CA80" s="611" t="s">
        <v>1837</v>
      </c>
      <c r="CB80" s="612" t="s">
        <v>1837</v>
      </c>
      <c r="CC80" s="612" t="s">
        <v>1837</v>
      </c>
      <c r="CD80" s="612" t="s">
        <v>1837</v>
      </c>
      <c r="CE80" s="613" t="s">
        <v>1837</v>
      </c>
      <c r="CF80" s="613" t="s">
        <v>1837</v>
      </c>
      <c r="CG80" s="613" t="s">
        <v>1837</v>
      </c>
      <c r="CH80" s="613" t="s">
        <v>1837</v>
      </c>
      <c r="CI80" s="613" t="s">
        <v>1837</v>
      </c>
      <c r="CJ80" s="613" t="s">
        <v>1837</v>
      </c>
      <c r="CK80" s="613" t="s">
        <v>1837</v>
      </c>
      <c r="CL80" s="613" t="s">
        <v>1837</v>
      </c>
      <c r="CM80" s="613" t="s">
        <v>1837</v>
      </c>
      <c r="CN80" s="613" t="s">
        <v>1837</v>
      </c>
      <c r="CO80" s="613" t="s">
        <v>1837</v>
      </c>
      <c r="CP80" s="613" t="s">
        <v>1837</v>
      </c>
      <c r="CQ80" s="613" t="s">
        <v>1837</v>
      </c>
      <c r="CR80" s="613" t="s">
        <v>1837</v>
      </c>
      <c r="CS80" s="613" t="s">
        <v>1837</v>
      </c>
      <c r="CT80" s="613" t="s">
        <v>1837</v>
      </c>
      <c r="CU80" s="613" t="s">
        <v>1837</v>
      </c>
      <c r="CV80" s="613" t="s">
        <v>1837</v>
      </c>
      <c r="CW80" s="613" t="s">
        <v>1837</v>
      </c>
      <c r="CX80" s="613" t="s">
        <v>1837</v>
      </c>
      <c r="CY80" s="613" t="s">
        <v>1837</v>
      </c>
      <c r="CZ80" s="613" t="s">
        <v>1837</v>
      </c>
      <c r="DA80" s="613" t="s">
        <v>1837</v>
      </c>
      <c r="DB80" s="613" t="s">
        <v>1837</v>
      </c>
      <c r="DC80" s="613" t="s">
        <v>1837</v>
      </c>
      <c r="DD80" s="613" t="s">
        <v>1837</v>
      </c>
      <c r="DE80" s="613" t="s">
        <v>1837</v>
      </c>
      <c r="DF80" s="613" t="s">
        <v>1837</v>
      </c>
      <c r="DG80" s="613" t="s">
        <v>1837</v>
      </c>
      <c r="DH80" s="614" t="s">
        <v>1837</v>
      </c>
      <c r="DI80" s="614" t="s">
        <v>1837</v>
      </c>
      <c r="DJ80" s="614" t="s">
        <v>1837</v>
      </c>
      <c r="DK80" s="614" t="s">
        <v>1837</v>
      </c>
      <c r="DL80" s="614" t="s">
        <v>1837</v>
      </c>
      <c r="DM80" s="614" t="s">
        <v>1837</v>
      </c>
      <c r="DN80" s="615" t="s">
        <v>1837</v>
      </c>
      <c r="DP80" s="302" t="s">
        <v>1838</v>
      </c>
      <c r="DQ80" s="254" t="s">
        <v>1839</v>
      </c>
      <c r="DR80" s="73" t="s">
        <v>1840</v>
      </c>
      <c r="DS80" s="73" t="s">
        <v>1841</v>
      </c>
      <c r="DT80" s="73" t="s">
        <v>1842</v>
      </c>
      <c r="DU80" s="73" t="s">
        <v>1843</v>
      </c>
      <c r="DV80" s="73" t="s">
        <v>1844</v>
      </c>
      <c r="DW80" s="73" t="s">
        <v>1845</v>
      </c>
      <c r="DX80" s="73" t="s">
        <v>1846</v>
      </c>
      <c r="DY80" s="73" t="s">
        <v>1847</v>
      </c>
      <c r="DZ80" s="73" t="s">
        <v>1848</v>
      </c>
      <c r="EA80" s="73" t="s">
        <v>1849</v>
      </c>
    </row>
    <row r="81" spans="1:131" ht="29.25" thickBot="1" x14ac:dyDescent="0.25">
      <c r="A81" s="345"/>
      <c r="B81" s="401" t="str">
        <f t="shared" ref="B81:B88" si="33" xml:space="preserve"> B80</f>
        <v>TMS</v>
      </c>
      <c r="C81" s="59" t="s">
        <v>148</v>
      </c>
      <c r="D81" s="59" t="s">
        <v>306</v>
      </c>
      <c r="E81" s="108" t="str" cm="1">
        <f t="array" aca="1" ref="E81" ca="1">IFERROR(INDEX('[1]PCD List'!$AU$5:$BK$48,MARCH('DPW3'!$D81,'[1]PCD List'!$AR$5:$AR$48,0),MARCH('DPW3'!$B81,'[1]PCD List'!$AU$2:$BK$2,0)),"")</f>
        <v/>
      </c>
      <c r="F81" s="61" t="s">
        <v>1833</v>
      </c>
      <c r="G81" s="62" t="s">
        <v>1636</v>
      </c>
      <c r="H81" s="23" t="s">
        <v>68</v>
      </c>
      <c r="I81" s="246">
        <v>0</v>
      </c>
      <c r="K81" s="829"/>
      <c r="M81" s="248">
        <v>0</v>
      </c>
      <c r="N81" s="248">
        <v>0</v>
      </c>
      <c r="O81" s="606">
        <v>0</v>
      </c>
      <c r="P81" s="606">
        <v>0</v>
      </c>
      <c r="Q81" s="606">
        <v>0</v>
      </c>
      <c r="R81" s="65">
        <v>0</v>
      </c>
      <c r="S81" s="65">
        <v>0</v>
      </c>
      <c r="T81" s="65">
        <v>0</v>
      </c>
      <c r="U81" s="65">
        <v>0</v>
      </c>
      <c r="V81" s="65">
        <v>0</v>
      </c>
      <c r="W81" s="65">
        <v>0</v>
      </c>
      <c r="X81" s="65">
        <v>0</v>
      </c>
      <c r="Y81" s="65">
        <v>0</v>
      </c>
      <c r="Z81" s="65">
        <v>0</v>
      </c>
      <c r="AA81" s="65">
        <v>0</v>
      </c>
      <c r="AB81" s="65">
        <v>0</v>
      </c>
      <c r="AC81" s="65">
        <v>0</v>
      </c>
      <c r="AD81" s="65">
        <v>0</v>
      </c>
      <c r="AE81" s="65">
        <v>0</v>
      </c>
      <c r="AF81" s="65">
        <v>0</v>
      </c>
      <c r="AG81" s="65">
        <v>0</v>
      </c>
      <c r="AH81" s="65">
        <v>0</v>
      </c>
      <c r="AI81" s="65">
        <v>0</v>
      </c>
      <c r="AJ81" s="65">
        <v>0</v>
      </c>
      <c r="AK81" s="65">
        <v>0</v>
      </c>
      <c r="AL81" s="65">
        <v>0</v>
      </c>
      <c r="AM81" s="65">
        <v>0</v>
      </c>
      <c r="AN81" s="65">
        <v>0</v>
      </c>
      <c r="AO81" s="65">
        <v>0</v>
      </c>
      <c r="AP81" s="65">
        <v>0</v>
      </c>
      <c r="AQ81" s="65">
        <v>0</v>
      </c>
      <c r="AR81" s="65">
        <v>0</v>
      </c>
      <c r="AS81" s="65">
        <v>0</v>
      </c>
      <c r="AT81" s="65">
        <v>0</v>
      </c>
      <c r="AU81" s="66">
        <v>0</v>
      </c>
      <c r="AV81" s="66">
        <v>0</v>
      </c>
      <c r="AW81" s="66">
        <v>0</v>
      </c>
      <c r="AX81" s="66">
        <v>0</v>
      </c>
      <c r="AY81" s="66">
        <v>0</v>
      </c>
      <c r="AZ81" s="66">
        <v>0</v>
      </c>
      <c r="BA81" s="249">
        <v>0</v>
      </c>
      <c r="BC81" s="637"/>
      <c r="BD81" s="606"/>
      <c r="BE81" s="65"/>
      <c r="BF81" s="65"/>
      <c r="BG81" s="65"/>
      <c r="BH81" s="65"/>
      <c r="BI81" s="65"/>
      <c r="BJ81" s="65"/>
      <c r="BK81" s="65"/>
      <c r="BL81" s="65"/>
      <c r="BM81" s="65"/>
      <c r="BN81" s="249"/>
      <c r="BU81" s="610" t="s">
        <v>1834</v>
      </c>
      <c r="BX81" s="302"/>
      <c r="BY81" t="s">
        <v>1836</v>
      </c>
      <c r="BZ81" s="611" t="s">
        <v>1850</v>
      </c>
      <c r="CA81" s="611" t="s">
        <v>1850</v>
      </c>
      <c r="CB81" s="611" t="s">
        <v>1850</v>
      </c>
      <c r="CC81" s="611" t="s">
        <v>1850</v>
      </c>
      <c r="CD81" s="611" t="s">
        <v>1850</v>
      </c>
      <c r="CE81" s="611" t="s">
        <v>1850</v>
      </c>
      <c r="CF81" s="611" t="s">
        <v>1850</v>
      </c>
      <c r="CG81" s="611" t="s">
        <v>1850</v>
      </c>
      <c r="CH81" s="611" t="s">
        <v>1850</v>
      </c>
      <c r="CI81" s="611" t="s">
        <v>1850</v>
      </c>
      <c r="CJ81" s="611" t="s">
        <v>1850</v>
      </c>
      <c r="CK81" s="611" t="s">
        <v>1850</v>
      </c>
      <c r="CL81" s="611" t="s">
        <v>1850</v>
      </c>
      <c r="CM81" s="611" t="s">
        <v>1850</v>
      </c>
      <c r="CN81" s="611" t="s">
        <v>1850</v>
      </c>
      <c r="CO81" s="611" t="s">
        <v>1850</v>
      </c>
      <c r="CP81" s="611" t="s">
        <v>1850</v>
      </c>
      <c r="CQ81" s="611" t="s">
        <v>1850</v>
      </c>
      <c r="CR81" s="611" t="s">
        <v>1850</v>
      </c>
      <c r="CS81" s="611" t="s">
        <v>1850</v>
      </c>
      <c r="CT81" s="611" t="s">
        <v>1850</v>
      </c>
      <c r="CU81" s="611" t="s">
        <v>1850</v>
      </c>
      <c r="CV81" s="611" t="s">
        <v>1850</v>
      </c>
      <c r="CW81" s="611" t="s">
        <v>1850</v>
      </c>
      <c r="CX81" s="611" t="s">
        <v>1850</v>
      </c>
      <c r="CY81" s="611" t="s">
        <v>1850</v>
      </c>
      <c r="CZ81" s="611" t="s">
        <v>1850</v>
      </c>
      <c r="DA81" s="611" t="s">
        <v>1850</v>
      </c>
      <c r="DB81" s="611" t="s">
        <v>1850</v>
      </c>
      <c r="DC81" s="611" t="s">
        <v>1850</v>
      </c>
      <c r="DD81" s="611" t="s">
        <v>1850</v>
      </c>
      <c r="DE81" s="611" t="s">
        <v>1850</v>
      </c>
      <c r="DF81" s="611" t="s">
        <v>1850</v>
      </c>
      <c r="DG81" s="611" t="s">
        <v>1850</v>
      </c>
      <c r="DH81" s="611" t="s">
        <v>1850</v>
      </c>
      <c r="DI81" s="611" t="s">
        <v>1850</v>
      </c>
      <c r="DJ81" s="611" t="s">
        <v>1850</v>
      </c>
      <c r="DK81" s="611" t="s">
        <v>1850</v>
      </c>
      <c r="DL81" s="611" t="s">
        <v>1850</v>
      </c>
      <c r="DM81" s="611" t="s">
        <v>1850</v>
      </c>
      <c r="DN81" s="611" t="s">
        <v>1850</v>
      </c>
      <c r="DP81" s="619" t="str">
        <f>DP$80&amp;$DO9</f>
        <v>PCD_DPW3_RES3_DLY_S1</v>
      </c>
      <c r="DQ81" s="619" t="str">
        <f t="shared" ref="DQ81:EA88" si="34">DQ$80&amp;$DO9</f>
        <v>PCD_DPW3_RES3_DIR_S1</v>
      </c>
      <c r="DR81" s="619" t="str">
        <f t="shared" si="34"/>
        <v>PCD_DPW3_RES3_DSCR_S1</v>
      </c>
      <c r="DS81" s="619" t="str">
        <f t="shared" si="34"/>
        <v>PCD_DPW3_RES3_DCS_S1</v>
      </c>
      <c r="DT81" s="619" t="str">
        <f t="shared" si="34"/>
        <v>PCD_DPW3_RES3_DSPC_S1</v>
      </c>
      <c r="DU81" s="619" t="str">
        <f t="shared" si="34"/>
        <v>PCD_DPW3_RES3_DPP_S1</v>
      </c>
      <c r="DV81" s="619" t="str">
        <f t="shared" si="34"/>
        <v>PCD_DPW3_RES3_DTPI_S1</v>
      </c>
      <c r="DW81" s="619" t="str">
        <f t="shared" si="34"/>
        <v>PCD_DPW3_RES3_DCI_S1</v>
      </c>
      <c r="DX81" s="619" t="str">
        <f t="shared" si="34"/>
        <v>PCD_DPW3_RES3_DSI_S1</v>
      </c>
      <c r="DY81" s="619" t="str">
        <f t="shared" si="34"/>
        <v>PCD_DPW3_RES3_DER_S1</v>
      </c>
      <c r="DZ81" s="619" t="str">
        <f t="shared" si="34"/>
        <v>PCD_DPW3_RES3_RS_S1</v>
      </c>
      <c r="EA81" s="619" t="str">
        <f t="shared" si="34"/>
        <v>PCD_DPW3_RES3_DPLE_S1</v>
      </c>
    </row>
    <row r="82" spans="1:131" ht="29.25" thickBot="1" x14ac:dyDescent="0.25">
      <c r="A82" s="345"/>
      <c r="B82" s="401" t="str">
        <f t="shared" si="33"/>
        <v>TMS</v>
      </c>
      <c r="C82" s="59" t="s">
        <v>148</v>
      </c>
      <c r="D82" s="59" t="s">
        <v>306</v>
      </c>
      <c r="E82" s="108" t="str" cm="1">
        <f t="array" aca="1" ref="E82" ca="1">IFERROR(INDEX('[1]PCD List'!$AU$5:$BK$48,MARCH('DPW3'!$D82,'[1]PCD List'!$AR$5:$AR$48,0),MARCH('DPW3'!$B82,'[1]PCD List'!$AU$2:$BK$2,0)),"")</f>
        <v/>
      </c>
      <c r="F82" s="61" t="s">
        <v>1833</v>
      </c>
      <c r="G82" s="62" t="s">
        <v>1639</v>
      </c>
      <c r="H82" s="23" t="s">
        <v>68</v>
      </c>
      <c r="I82" s="246">
        <v>0</v>
      </c>
      <c r="K82" s="829"/>
      <c r="M82" s="248">
        <v>0</v>
      </c>
      <c r="N82" s="248">
        <v>0</v>
      </c>
      <c r="O82" s="606">
        <v>0</v>
      </c>
      <c r="P82" s="606">
        <v>0</v>
      </c>
      <c r="Q82" s="606">
        <v>0</v>
      </c>
      <c r="R82" s="65">
        <v>0</v>
      </c>
      <c r="S82" s="65">
        <v>0</v>
      </c>
      <c r="T82" s="65">
        <v>0</v>
      </c>
      <c r="U82" s="65">
        <v>0</v>
      </c>
      <c r="V82" s="65">
        <v>0</v>
      </c>
      <c r="W82" s="65">
        <v>0</v>
      </c>
      <c r="X82" s="65">
        <v>0</v>
      </c>
      <c r="Y82" s="65">
        <v>0</v>
      </c>
      <c r="Z82" s="65">
        <v>0</v>
      </c>
      <c r="AA82" s="65">
        <v>0</v>
      </c>
      <c r="AB82" s="65">
        <v>0</v>
      </c>
      <c r="AC82" s="65">
        <v>0</v>
      </c>
      <c r="AD82" s="65">
        <v>0</v>
      </c>
      <c r="AE82" s="65">
        <v>0</v>
      </c>
      <c r="AF82" s="65">
        <v>0</v>
      </c>
      <c r="AG82" s="65">
        <v>0</v>
      </c>
      <c r="AH82" s="65">
        <v>0</v>
      </c>
      <c r="AI82" s="65">
        <v>0</v>
      </c>
      <c r="AJ82" s="65">
        <v>0</v>
      </c>
      <c r="AK82" s="65">
        <v>0</v>
      </c>
      <c r="AL82" s="65">
        <v>0</v>
      </c>
      <c r="AM82" s="65">
        <v>0</v>
      </c>
      <c r="AN82" s="65">
        <v>0</v>
      </c>
      <c r="AO82" s="65">
        <v>0</v>
      </c>
      <c r="AP82" s="65">
        <v>0</v>
      </c>
      <c r="AQ82" s="65">
        <v>0</v>
      </c>
      <c r="AR82" s="65">
        <v>0</v>
      </c>
      <c r="AS82" s="65">
        <v>0</v>
      </c>
      <c r="AT82" s="65">
        <v>0</v>
      </c>
      <c r="AU82" s="66">
        <v>0</v>
      </c>
      <c r="AV82" s="66">
        <v>0</v>
      </c>
      <c r="AW82" s="66">
        <v>0</v>
      </c>
      <c r="AX82" s="66">
        <v>0</v>
      </c>
      <c r="AY82" s="66">
        <v>0</v>
      </c>
      <c r="AZ82" s="66">
        <v>0</v>
      </c>
      <c r="BA82" s="249">
        <v>0</v>
      </c>
      <c r="BC82" s="637"/>
      <c r="BD82" s="606"/>
      <c r="BE82" s="65"/>
      <c r="BF82" s="65"/>
      <c r="BG82" s="65"/>
      <c r="BH82" s="65"/>
      <c r="BI82" s="65"/>
      <c r="BJ82" s="65"/>
      <c r="BK82" s="65"/>
      <c r="BL82" s="65"/>
      <c r="BM82" s="65"/>
      <c r="BN82" s="249"/>
      <c r="BU82" s="610" t="s">
        <v>1834</v>
      </c>
      <c r="BX82" s="302"/>
      <c r="BY82" t="s">
        <v>1836</v>
      </c>
      <c r="BZ82" s="611" t="s">
        <v>1851</v>
      </c>
      <c r="CA82" s="611" t="s">
        <v>1851</v>
      </c>
      <c r="CB82" s="611" t="s">
        <v>1851</v>
      </c>
      <c r="CC82" s="611" t="s">
        <v>1851</v>
      </c>
      <c r="CD82" s="611" t="s">
        <v>1851</v>
      </c>
      <c r="CE82" s="611" t="s">
        <v>1851</v>
      </c>
      <c r="CF82" s="611" t="s">
        <v>1851</v>
      </c>
      <c r="CG82" s="611" t="s">
        <v>1851</v>
      </c>
      <c r="CH82" s="611" t="s">
        <v>1851</v>
      </c>
      <c r="CI82" s="611" t="s">
        <v>1851</v>
      </c>
      <c r="CJ82" s="611" t="s">
        <v>1851</v>
      </c>
      <c r="CK82" s="611" t="s">
        <v>1851</v>
      </c>
      <c r="CL82" s="611" t="s">
        <v>1851</v>
      </c>
      <c r="CM82" s="611" t="s">
        <v>1851</v>
      </c>
      <c r="CN82" s="611" t="s">
        <v>1851</v>
      </c>
      <c r="CO82" s="611" t="s">
        <v>1851</v>
      </c>
      <c r="CP82" s="611" t="s">
        <v>1851</v>
      </c>
      <c r="CQ82" s="611" t="s">
        <v>1851</v>
      </c>
      <c r="CR82" s="611" t="s">
        <v>1851</v>
      </c>
      <c r="CS82" s="611" t="s">
        <v>1851</v>
      </c>
      <c r="CT82" s="611" t="s">
        <v>1851</v>
      </c>
      <c r="CU82" s="611" t="s">
        <v>1851</v>
      </c>
      <c r="CV82" s="611" t="s">
        <v>1851</v>
      </c>
      <c r="CW82" s="611" t="s">
        <v>1851</v>
      </c>
      <c r="CX82" s="611" t="s">
        <v>1851</v>
      </c>
      <c r="CY82" s="611" t="s">
        <v>1851</v>
      </c>
      <c r="CZ82" s="611" t="s">
        <v>1851</v>
      </c>
      <c r="DA82" s="611" t="s">
        <v>1851</v>
      </c>
      <c r="DB82" s="611" t="s">
        <v>1851</v>
      </c>
      <c r="DC82" s="611" t="s">
        <v>1851</v>
      </c>
      <c r="DD82" s="611" t="s">
        <v>1851</v>
      </c>
      <c r="DE82" s="611" t="s">
        <v>1851</v>
      </c>
      <c r="DF82" s="611" t="s">
        <v>1851</v>
      </c>
      <c r="DG82" s="611" t="s">
        <v>1851</v>
      </c>
      <c r="DH82" s="611" t="s">
        <v>1851</v>
      </c>
      <c r="DI82" s="611" t="s">
        <v>1851</v>
      </c>
      <c r="DJ82" s="611" t="s">
        <v>1851</v>
      </c>
      <c r="DK82" s="611" t="s">
        <v>1851</v>
      </c>
      <c r="DL82" s="611" t="s">
        <v>1851</v>
      </c>
      <c r="DM82" s="611" t="s">
        <v>1851</v>
      </c>
      <c r="DN82" s="611" t="s">
        <v>1851</v>
      </c>
      <c r="DP82" s="619" t="str">
        <f t="shared" ref="DP82:DY88" si="35">DP$80&amp;$DO10</f>
        <v>PCD_DPW3_RES3_DLY_S2</v>
      </c>
      <c r="DQ82" s="619" t="str">
        <f t="shared" si="35"/>
        <v>PCD_DPW3_RES3_DIR_S2</v>
      </c>
      <c r="DR82" s="619" t="str">
        <f t="shared" si="35"/>
        <v>PCD_DPW3_RES3_DSCR_S2</v>
      </c>
      <c r="DS82" s="619" t="str">
        <f t="shared" si="35"/>
        <v>PCD_DPW3_RES3_DCS_S2</v>
      </c>
      <c r="DT82" s="619" t="str">
        <f t="shared" si="35"/>
        <v>PCD_DPW3_RES3_DSPC_S2</v>
      </c>
      <c r="DU82" s="619" t="str">
        <f t="shared" si="35"/>
        <v>PCD_DPW3_RES3_DPP_S2</v>
      </c>
      <c r="DV82" s="619" t="str">
        <f t="shared" si="35"/>
        <v>PCD_DPW3_RES3_DTPI_S2</v>
      </c>
      <c r="DW82" s="619" t="str">
        <f t="shared" si="35"/>
        <v>PCD_DPW3_RES3_DCI_S2</v>
      </c>
      <c r="DX82" s="619" t="str">
        <f t="shared" si="35"/>
        <v>PCD_DPW3_RES3_DSI_S2</v>
      </c>
      <c r="DY82" s="619" t="str">
        <f t="shared" si="35"/>
        <v>PCD_DPW3_RES3_DER_S2</v>
      </c>
      <c r="DZ82" s="619" t="str">
        <f t="shared" si="34"/>
        <v>PCD_DPW3_RES3_RS_S2</v>
      </c>
      <c r="EA82" s="619" t="str">
        <f t="shared" si="34"/>
        <v>PCD_DPW3_RES3_DPLE_S2</v>
      </c>
    </row>
    <row r="83" spans="1:131" ht="29.25" thickBot="1" x14ac:dyDescent="0.25">
      <c r="A83" s="345"/>
      <c r="B83" s="401" t="str">
        <f t="shared" si="33"/>
        <v>TMS</v>
      </c>
      <c r="C83" s="59" t="s">
        <v>148</v>
      </c>
      <c r="D83" s="59" t="s">
        <v>306</v>
      </c>
      <c r="E83" s="108" t="str" cm="1">
        <f t="array" aca="1" ref="E83" ca="1">IFERROR(INDEX('[1]PCD List'!$AU$5:$BK$48,MARCH('DPW3'!$D83,'[1]PCD List'!$AR$5:$AR$48,0),MARCH('DPW3'!$B83,'[1]PCD List'!$AU$2:$BK$2,0)),"")</f>
        <v/>
      </c>
      <c r="F83" s="61" t="s">
        <v>1833</v>
      </c>
      <c r="G83" s="62" t="s">
        <v>1642</v>
      </c>
      <c r="H83" s="23" t="s">
        <v>68</v>
      </c>
      <c r="I83" s="246">
        <v>0</v>
      </c>
      <c r="K83" s="829"/>
      <c r="M83" s="248">
        <v>0</v>
      </c>
      <c r="N83" s="248">
        <v>0</v>
      </c>
      <c r="O83" s="606">
        <v>0</v>
      </c>
      <c r="P83" s="606">
        <v>0</v>
      </c>
      <c r="Q83" s="606">
        <v>0</v>
      </c>
      <c r="R83" s="65">
        <v>0</v>
      </c>
      <c r="S83" s="65">
        <v>0</v>
      </c>
      <c r="T83" s="65">
        <v>0</v>
      </c>
      <c r="U83" s="65">
        <v>0</v>
      </c>
      <c r="V83" s="65">
        <v>0</v>
      </c>
      <c r="W83" s="65">
        <v>0</v>
      </c>
      <c r="X83" s="65">
        <v>0</v>
      </c>
      <c r="Y83" s="65">
        <v>0</v>
      </c>
      <c r="Z83" s="65">
        <v>0</v>
      </c>
      <c r="AA83" s="65">
        <v>0</v>
      </c>
      <c r="AB83" s="65">
        <v>0</v>
      </c>
      <c r="AC83" s="65">
        <v>0</v>
      </c>
      <c r="AD83" s="65">
        <v>0</v>
      </c>
      <c r="AE83" s="65">
        <v>0</v>
      </c>
      <c r="AF83" s="65">
        <v>0</v>
      </c>
      <c r="AG83" s="65">
        <v>0</v>
      </c>
      <c r="AH83" s="65">
        <v>0</v>
      </c>
      <c r="AI83" s="65">
        <v>0</v>
      </c>
      <c r="AJ83" s="65">
        <v>0</v>
      </c>
      <c r="AK83" s="65">
        <v>0</v>
      </c>
      <c r="AL83" s="65">
        <v>0</v>
      </c>
      <c r="AM83" s="65">
        <v>0</v>
      </c>
      <c r="AN83" s="65">
        <v>0</v>
      </c>
      <c r="AO83" s="65">
        <v>0</v>
      </c>
      <c r="AP83" s="65">
        <v>0</v>
      </c>
      <c r="AQ83" s="65">
        <v>0</v>
      </c>
      <c r="AR83" s="65">
        <v>0</v>
      </c>
      <c r="AS83" s="65">
        <v>0</v>
      </c>
      <c r="AT83" s="65">
        <v>0</v>
      </c>
      <c r="AU83" s="66">
        <v>0</v>
      </c>
      <c r="AV83" s="66">
        <v>0</v>
      </c>
      <c r="AW83" s="66">
        <v>0</v>
      </c>
      <c r="AX83" s="66">
        <v>0</v>
      </c>
      <c r="AY83" s="66">
        <v>0</v>
      </c>
      <c r="AZ83" s="66">
        <v>0</v>
      </c>
      <c r="BA83" s="249">
        <v>0</v>
      </c>
      <c r="BC83" s="637"/>
      <c r="BD83" s="606"/>
      <c r="BE83" s="65"/>
      <c r="BF83" s="65"/>
      <c r="BG83" s="65"/>
      <c r="BH83" s="65"/>
      <c r="BI83" s="65"/>
      <c r="BJ83" s="65"/>
      <c r="BK83" s="65"/>
      <c r="BL83" s="65"/>
      <c r="BM83" s="65"/>
      <c r="BN83" s="249"/>
      <c r="BU83" s="610" t="s">
        <v>1834</v>
      </c>
      <c r="BX83" s="302"/>
      <c r="BY83" t="s">
        <v>1836</v>
      </c>
      <c r="BZ83" s="611" t="s">
        <v>1852</v>
      </c>
      <c r="CA83" s="611" t="s">
        <v>1852</v>
      </c>
      <c r="CB83" s="611" t="s">
        <v>1852</v>
      </c>
      <c r="CC83" s="611" t="s">
        <v>1852</v>
      </c>
      <c r="CD83" s="611" t="s">
        <v>1852</v>
      </c>
      <c r="CE83" s="611" t="s">
        <v>1852</v>
      </c>
      <c r="CF83" s="611" t="s">
        <v>1852</v>
      </c>
      <c r="CG83" s="611" t="s">
        <v>1852</v>
      </c>
      <c r="CH83" s="611" t="s">
        <v>1852</v>
      </c>
      <c r="CI83" s="611" t="s">
        <v>1852</v>
      </c>
      <c r="CJ83" s="611" t="s">
        <v>1852</v>
      </c>
      <c r="CK83" s="611" t="s">
        <v>1852</v>
      </c>
      <c r="CL83" s="611" t="s">
        <v>1852</v>
      </c>
      <c r="CM83" s="611" t="s">
        <v>1852</v>
      </c>
      <c r="CN83" s="611" t="s">
        <v>1852</v>
      </c>
      <c r="CO83" s="611" t="s">
        <v>1852</v>
      </c>
      <c r="CP83" s="611" t="s">
        <v>1852</v>
      </c>
      <c r="CQ83" s="611" t="s">
        <v>1852</v>
      </c>
      <c r="CR83" s="611" t="s">
        <v>1852</v>
      </c>
      <c r="CS83" s="611" t="s">
        <v>1852</v>
      </c>
      <c r="CT83" s="611" t="s">
        <v>1852</v>
      </c>
      <c r="CU83" s="611" t="s">
        <v>1852</v>
      </c>
      <c r="CV83" s="611" t="s">
        <v>1852</v>
      </c>
      <c r="CW83" s="611" t="s">
        <v>1852</v>
      </c>
      <c r="CX83" s="611" t="s">
        <v>1852</v>
      </c>
      <c r="CY83" s="611" t="s">
        <v>1852</v>
      </c>
      <c r="CZ83" s="611" t="s">
        <v>1852</v>
      </c>
      <c r="DA83" s="611" t="s">
        <v>1852</v>
      </c>
      <c r="DB83" s="611" t="s">
        <v>1852</v>
      </c>
      <c r="DC83" s="611" t="s">
        <v>1852</v>
      </c>
      <c r="DD83" s="611" t="s">
        <v>1852</v>
      </c>
      <c r="DE83" s="611" t="s">
        <v>1852</v>
      </c>
      <c r="DF83" s="611" t="s">
        <v>1852</v>
      </c>
      <c r="DG83" s="611" t="s">
        <v>1852</v>
      </c>
      <c r="DH83" s="611" t="s">
        <v>1852</v>
      </c>
      <c r="DI83" s="611" t="s">
        <v>1852</v>
      </c>
      <c r="DJ83" s="611" t="s">
        <v>1852</v>
      </c>
      <c r="DK83" s="611" t="s">
        <v>1852</v>
      </c>
      <c r="DL83" s="611" t="s">
        <v>1852</v>
      </c>
      <c r="DM83" s="611" t="s">
        <v>1852</v>
      </c>
      <c r="DN83" s="611" t="s">
        <v>1852</v>
      </c>
      <c r="DP83" s="619" t="str">
        <f t="shared" si="35"/>
        <v>PCD_DPW3_RES3_DLY_S3</v>
      </c>
      <c r="DQ83" s="619" t="str">
        <f t="shared" si="35"/>
        <v>PCD_DPW3_RES3_DIR_S3</v>
      </c>
      <c r="DR83" s="619" t="str">
        <f t="shared" si="35"/>
        <v>PCD_DPW3_RES3_DSCR_S3</v>
      </c>
      <c r="DS83" s="619" t="str">
        <f t="shared" si="35"/>
        <v>PCD_DPW3_RES3_DCS_S3</v>
      </c>
      <c r="DT83" s="619" t="str">
        <f t="shared" si="35"/>
        <v>PCD_DPW3_RES3_DSPC_S3</v>
      </c>
      <c r="DU83" s="619" t="str">
        <f t="shared" si="35"/>
        <v>PCD_DPW3_RES3_DPP_S3</v>
      </c>
      <c r="DV83" s="619" t="str">
        <f t="shared" si="35"/>
        <v>PCD_DPW3_RES3_DTPI_S3</v>
      </c>
      <c r="DW83" s="619" t="str">
        <f t="shared" si="35"/>
        <v>PCD_DPW3_RES3_DCI_S3</v>
      </c>
      <c r="DX83" s="619" t="str">
        <f t="shared" si="35"/>
        <v>PCD_DPW3_RES3_DSI_S3</v>
      </c>
      <c r="DY83" s="619" t="str">
        <f t="shared" si="35"/>
        <v>PCD_DPW3_RES3_DER_S3</v>
      </c>
      <c r="DZ83" s="619" t="str">
        <f t="shared" si="34"/>
        <v>PCD_DPW3_RES3_RS_S3</v>
      </c>
      <c r="EA83" s="619" t="str">
        <f t="shared" si="34"/>
        <v>PCD_DPW3_RES3_DPLE_S3</v>
      </c>
    </row>
    <row r="84" spans="1:131" ht="29.25" thickBot="1" x14ac:dyDescent="0.25">
      <c r="A84" s="345"/>
      <c r="B84" s="401" t="str">
        <f t="shared" si="33"/>
        <v>TMS</v>
      </c>
      <c r="C84" s="59" t="s">
        <v>148</v>
      </c>
      <c r="D84" s="59" t="s">
        <v>306</v>
      </c>
      <c r="E84" s="108" t="str" cm="1">
        <f t="array" aca="1" ref="E84" ca="1">IFERROR(INDEX('[1]PCD List'!$AU$5:$BK$48,MARCH('DPW3'!$D84,'[1]PCD List'!$AR$5:$AR$48,0),MARCH('DPW3'!$B84,'[1]PCD List'!$AU$2:$BK$2,0)),"")</f>
        <v/>
      </c>
      <c r="F84" s="61" t="s">
        <v>1833</v>
      </c>
      <c r="G84" s="62" t="s">
        <v>1645</v>
      </c>
      <c r="H84" s="23" t="s">
        <v>68</v>
      </c>
      <c r="I84" s="246">
        <v>0</v>
      </c>
      <c r="K84" s="829"/>
      <c r="M84" s="248">
        <v>0</v>
      </c>
      <c r="N84" s="248">
        <v>0</v>
      </c>
      <c r="O84" s="606">
        <v>0</v>
      </c>
      <c r="P84" s="606">
        <v>0</v>
      </c>
      <c r="Q84" s="606">
        <v>0</v>
      </c>
      <c r="R84" s="65">
        <v>0</v>
      </c>
      <c r="S84" s="65">
        <v>0</v>
      </c>
      <c r="T84" s="65">
        <v>0</v>
      </c>
      <c r="U84" s="65">
        <v>0</v>
      </c>
      <c r="V84" s="65">
        <v>0</v>
      </c>
      <c r="W84" s="65">
        <v>0</v>
      </c>
      <c r="X84" s="65">
        <v>0</v>
      </c>
      <c r="Y84" s="65">
        <v>0</v>
      </c>
      <c r="Z84" s="65">
        <v>0</v>
      </c>
      <c r="AA84" s="65">
        <v>0</v>
      </c>
      <c r="AB84" s="65">
        <v>0</v>
      </c>
      <c r="AC84" s="65">
        <v>0</v>
      </c>
      <c r="AD84" s="65">
        <v>0</v>
      </c>
      <c r="AE84" s="65">
        <v>0</v>
      </c>
      <c r="AF84" s="65">
        <v>0</v>
      </c>
      <c r="AG84" s="65">
        <v>0</v>
      </c>
      <c r="AH84" s="65">
        <v>0</v>
      </c>
      <c r="AI84" s="65">
        <v>0</v>
      </c>
      <c r="AJ84" s="65">
        <v>0</v>
      </c>
      <c r="AK84" s="65">
        <v>0</v>
      </c>
      <c r="AL84" s="65">
        <v>0</v>
      </c>
      <c r="AM84" s="65">
        <v>0</v>
      </c>
      <c r="AN84" s="65">
        <v>0</v>
      </c>
      <c r="AO84" s="65">
        <v>0</v>
      </c>
      <c r="AP84" s="65">
        <v>0</v>
      </c>
      <c r="AQ84" s="65">
        <v>0</v>
      </c>
      <c r="AR84" s="65">
        <v>0</v>
      </c>
      <c r="AS84" s="65">
        <v>0</v>
      </c>
      <c r="AT84" s="65">
        <v>0</v>
      </c>
      <c r="AU84" s="66">
        <v>0</v>
      </c>
      <c r="AV84" s="66">
        <v>0</v>
      </c>
      <c r="AW84" s="66">
        <v>0</v>
      </c>
      <c r="AX84" s="66">
        <v>0</v>
      </c>
      <c r="AY84" s="66">
        <v>0</v>
      </c>
      <c r="AZ84" s="66">
        <v>0</v>
      </c>
      <c r="BA84" s="249">
        <v>0</v>
      </c>
      <c r="BC84" s="637"/>
      <c r="BD84" s="606"/>
      <c r="BE84" s="65"/>
      <c r="BF84" s="65"/>
      <c r="BG84" s="65"/>
      <c r="BH84" s="65"/>
      <c r="BI84" s="65"/>
      <c r="BJ84" s="65"/>
      <c r="BK84" s="65"/>
      <c r="BL84" s="65"/>
      <c r="BM84" s="65"/>
      <c r="BN84" s="249"/>
      <c r="BU84" s="610" t="s">
        <v>1834</v>
      </c>
      <c r="BX84" s="302"/>
      <c r="BY84" t="s">
        <v>1836</v>
      </c>
      <c r="BZ84" s="611" t="s">
        <v>1853</v>
      </c>
      <c r="CA84" s="611" t="s">
        <v>1853</v>
      </c>
      <c r="CB84" s="611" t="s">
        <v>1853</v>
      </c>
      <c r="CC84" s="611" t="s">
        <v>1853</v>
      </c>
      <c r="CD84" s="611" t="s">
        <v>1853</v>
      </c>
      <c r="CE84" s="611" t="s">
        <v>1853</v>
      </c>
      <c r="CF84" s="611" t="s">
        <v>1853</v>
      </c>
      <c r="CG84" s="611" t="s">
        <v>1853</v>
      </c>
      <c r="CH84" s="611" t="s">
        <v>1853</v>
      </c>
      <c r="CI84" s="611" t="s">
        <v>1853</v>
      </c>
      <c r="CJ84" s="611" t="s">
        <v>1853</v>
      </c>
      <c r="CK84" s="611" t="s">
        <v>1853</v>
      </c>
      <c r="CL84" s="611" t="s">
        <v>1853</v>
      </c>
      <c r="CM84" s="611" t="s">
        <v>1853</v>
      </c>
      <c r="CN84" s="611" t="s">
        <v>1853</v>
      </c>
      <c r="CO84" s="611" t="s">
        <v>1853</v>
      </c>
      <c r="CP84" s="611" t="s">
        <v>1853</v>
      </c>
      <c r="CQ84" s="611" t="s">
        <v>1853</v>
      </c>
      <c r="CR84" s="611" t="s">
        <v>1853</v>
      </c>
      <c r="CS84" s="611" t="s">
        <v>1853</v>
      </c>
      <c r="CT84" s="611" t="s">
        <v>1853</v>
      </c>
      <c r="CU84" s="611" t="s">
        <v>1853</v>
      </c>
      <c r="CV84" s="611" t="s">
        <v>1853</v>
      </c>
      <c r="CW84" s="611" t="s">
        <v>1853</v>
      </c>
      <c r="CX84" s="611" t="s">
        <v>1853</v>
      </c>
      <c r="CY84" s="611" t="s">
        <v>1853</v>
      </c>
      <c r="CZ84" s="611" t="s">
        <v>1853</v>
      </c>
      <c r="DA84" s="611" t="s">
        <v>1853</v>
      </c>
      <c r="DB84" s="611" t="s">
        <v>1853</v>
      </c>
      <c r="DC84" s="611" t="s">
        <v>1853</v>
      </c>
      <c r="DD84" s="611" t="s">
        <v>1853</v>
      </c>
      <c r="DE84" s="611" t="s">
        <v>1853</v>
      </c>
      <c r="DF84" s="611" t="s">
        <v>1853</v>
      </c>
      <c r="DG84" s="611" t="s">
        <v>1853</v>
      </c>
      <c r="DH84" s="611" t="s">
        <v>1853</v>
      </c>
      <c r="DI84" s="611" t="s">
        <v>1853</v>
      </c>
      <c r="DJ84" s="611" t="s">
        <v>1853</v>
      </c>
      <c r="DK84" s="611" t="s">
        <v>1853</v>
      </c>
      <c r="DL84" s="611" t="s">
        <v>1853</v>
      </c>
      <c r="DM84" s="611" t="s">
        <v>1853</v>
      </c>
      <c r="DN84" s="611" t="s">
        <v>1853</v>
      </c>
      <c r="DP84" s="619" t="str">
        <f t="shared" si="35"/>
        <v>PCD_DPW3_RES3_DLY_S4</v>
      </c>
      <c r="DQ84" s="619" t="str">
        <f t="shared" si="35"/>
        <v>PCD_DPW3_RES3_DIR_S4</v>
      </c>
      <c r="DR84" s="619" t="str">
        <f t="shared" si="35"/>
        <v>PCD_DPW3_RES3_DSCR_S4</v>
      </c>
      <c r="DS84" s="619" t="str">
        <f t="shared" si="35"/>
        <v>PCD_DPW3_RES3_DCS_S4</v>
      </c>
      <c r="DT84" s="619" t="str">
        <f t="shared" si="35"/>
        <v>PCD_DPW3_RES3_DSPC_S4</v>
      </c>
      <c r="DU84" s="619" t="str">
        <f t="shared" si="35"/>
        <v>PCD_DPW3_RES3_DPP_S4</v>
      </c>
      <c r="DV84" s="619" t="str">
        <f t="shared" si="35"/>
        <v>PCD_DPW3_RES3_DTPI_S4</v>
      </c>
      <c r="DW84" s="619" t="str">
        <f t="shared" si="35"/>
        <v>PCD_DPW3_RES3_DCI_S4</v>
      </c>
      <c r="DX84" s="619" t="str">
        <f t="shared" si="35"/>
        <v>PCD_DPW3_RES3_DSI_S4</v>
      </c>
      <c r="DY84" s="619" t="str">
        <f t="shared" si="35"/>
        <v>PCD_DPW3_RES3_DER_S4</v>
      </c>
      <c r="DZ84" s="619" t="str">
        <f t="shared" si="34"/>
        <v>PCD_DPW3_RES3_RS_S4</v>
      </c>
      <c r="EA84" s="619" t="str">
        <f t="shared" si="34"/>
        <v>PCD_DPW3_RES3_DPLE_S4</v>
      </c>
    </row>
    <row r="85" spans="1:131" ht="29.25" thickBot="1" x14ac:dyDescent="0.25">
      <c r="A85" s="345"/>
      <c r="B85" s="401" t="str">
        <f t="shared" si="33"/>
        <v>TMS</v>
      </c>
      <c r="C85" s="59" t="s">
        <v>148</v>
      </c>
      <c r="D85" s="59" t="s">
        <v>306</v>
      </c>
      <c r="E85" s="108" t="str" cm="1">
        <f t="array" aca="1" ref="E85" ca="1">IFERROR(INDEX('[1]PCD List'!$AU$5:$BK$48,MARCH('DPW3'!$D85,'[1]PCD List'!$AR$5:$AR$48,0),MARCH('DPW3'!$B85,'[1]PCD List'!$AU$2:$BK$2,0)),"")</f>
        <v/>
      </c>
      <c r="F85" s="61" t="s">
        <v>1833</v>
      </c>
      <c r="G85" s="62" t="s">
        <v>1648</v>
      </c>
      <c r="H85" s="23" t="s">
        <v>68</v>
      </c>
      <c r="I85" s="246">
        <v>0</v>
      </c>
      <c r="K85" s="829"/>
      <c r="M85" s="248">
        <v>0</v>
      </c>
      <c r="N85" s="248">
        <v>0</v>
      </c>
      <c r="O85" s="606">
        <v>0</v>
      </c>
      <c r="P85" s="606">
        <v>0</v>
      </c>
      <c r="Q85" s="606">
        <v>0</v>
      </c>
      <c r="R85" s="65">
        <v>0</v>
      </c>
      <c r="S85" s="65">
        <v>0</v>
      </c>
      <c r="T85" s="65">
        <v>0</v>
      </c>
      <c r="U85" s="65">
        <v>0</v>
      </c>
      <c r="V85" s="65">
        <v>0</v>
      </c>
      <c r="W85" s="65">
        <v>0</v>
      </c>
      <c r="X85" s="65">
        <v>0</v>
      </c>
      <c r="Y85" s="65">
        <v>0</v>
      </c>
      <c r="Z85" s="65">
        <v>0</v>
      </c>
      <c r="AA85" s="65">
        <v>0</v>
      </c>
      <c r="AB85" s="65">
        <v>0</v>
      </c>
      <c r="AC85" s="65">
        <v>0</v>
      </c>
      <c r="AD85" s="65">
        <v>0</v>
      </c>
      <c r="AE85" s="65">
        <v>0</v>
      </c>
      <c r="AF85" s="65">
        <v>0</v>
      </c>
      <c r="AG85" s="65">
        <v>0</v>
      </c>
      <c r="AH85" s="65">
        <v>0</v>
      </c>
      <c r="AI85" s="65">
        <v>0</v>
      </c>
      <c r="AJ85" s="65">
        <v>0</v>
      </c>
      <c r="AK85" s="65">
        <v>0</v>
      </c>
      <c r="AL85" s="65">
        <v>0</v>
      </c>
      <c r="AM85" s="65">
        <v>0</v>
      </c>
      <c r="AN85" s="65">
        <v>0</v>
      </c>
      <c r="AO85" s="65">
        <v>0</v>
      </c>
      <c r="AP85" s="65">
        <v>0</v>
      </c>
      <c r="AQ85" s="65">
        <v>0</v>
      </c>
      <c r="AR85" s="65">
        <v>0</v>
      </c>
      <c r="AS85" s="65">
        <v>0</v>
      </c>
      <c r="AT85" s="65">
        <v>0</v>
      </c>
      <c r="AU85" s="66">
        <v>0</v>
      </c>
      <c r="AV85" s="66">
        <v>0</v>
      </c>
      <c r="AW85" s="66">
        <v>0</v>
      </c>
      <c r="AX85" s="66">
        <v>0</v>
      </c>
      <c r="AY85" s="66">
        <v>0</v>
      </c>
      <c r="AZ85" s="66">
        <v>0</v>
      </c>
      <c r="BA85" s="249">
        <v>0</v>
      </c>
      <c r="BC85" s="637"/>
      <c r="BD85" s="606"/>
      <c r="BE85" s="65"/>
      <c r="BF85" s="65"/>
      <c r="BG85" s="65"/>
      <c r="BH85" s="65"/>
      <c r="BI85" s="65"/>
      <c r="BJ85" s="65"/>
      <c r="BK85" s="65"/>
      <c r="BL85" s="65"/>
      <c r="BM85" s="65"/>
      <c r="BN85" s="249"/>
      <c r="BU85" s="610" t="s">
        <v>1834</v>
      </c>
      <c r="BX85" s="302"/>
      <c r="BY85" t="s">
        <v>1836</v>
      </c>
      <c r="BZ85" s="611" t="s">
        <v>1854</v>
      </c>
      <c r="CA85" s="611" t="s">
        <v>1854</v>
      </c>
      <c r="CB85" s="611" t="s">
        <v>1854</v>
      </c>
      <c r="CC85" s="611" t="s">
        <v>1854</v>
      </c>
      <c r="CD85" s="611" t="s">
        <v>1854</v>
      </c>
      <c r="CE85" s="611" t="s">
        <v>1854</v>
      </c>
      <c r="CF85" s="611" t="s">
        <v>1854</v>
      </c>
      <c r="CG85" s="611" t="s">
        <v>1854</v>
      </c>
      <c r="CH85" s="611" t="s">
        <v>1854</v>
      </c>
      <c r="CI85" s="611" t="s">
        <v>1854</v>
      </c>
      <c r="CJ85" s="611" t="s">
        <v>1854</v>
      </c>
      <c r="CK85" s="611" t="s">
        <v>1854</v>
      </c>
      <c r="CL85" s="611" t="s">
        <v>1854</v>
      </c>
      <c r="CM85" s="611" t="s">
        <v>1854</v>
      </c>
      <c r="CN85" s="611" t="s">
        <v>1854</v>
      </c>
      <c r="CO85" s="611" t="s">
        <v>1854</v>
      </c>
      <c r="CP85" s="611" t="s">
        <v>1854</v>
      </c>
      <c r="CQ85" s="611" t="s">
        <v>1854</v>
      </c>
      <c r="CR85" s="611" t="s">
        <v>1854</v>
      </c>
      <c r="CS85" s="611" t="s">
        <v>1854</v>
      </c>
      <c r="CT85" s="611" t="s">
        <v>1854</v>
      </c>
      <c r="CU85" s="611" t="s">
        <v>1854</v>
      </c>
      <c r="CV85" s="611" t="s">
        <v>1854</v>
      </c>
      <c r="CW85" s="611" t="s">
        <v>1854</v>
      </c>
      <c r="CX85" s="611" t="s">
        <v>1854</v>
      </c>
      <c r="CY85" s="611" t="s">
        <v>1854</v>
      </c>
      <c r="CZ85" s="611" t="s">
        <v>1854</v>
      </c>
      <c r="DA85" s="611" t="s">
        <v>1854</v>
      </c>
      <c r="DB85" s="611" t="s">
        <v>1854</v>
      </c>
      <c r="DC85" s="611" t="s">
        <v>1854</v>
      </c>
      <c r="DD85" s="611" t="s">
        <v>1854</v>
      </c>
      <c r="DE85" s="611" t="s">
        <v>1854</v>
      </c>
      <c r="DF85" s="611" t="s">
        <v>1854</v>
      </c>
      <c r="DG85" s="611" t="s">
        <v>1854</v>
      </c>
      <c r="DH85" s="611" t="s">
        <v>1854</v>
      </c>
      <c r="DI85" s="611" t="s">
        <v>1854</v>
      </c>
      <c r="DJ85" s="611" t="s">
        <v>1854</v>
      </c>
      <c r="DK85" s="611" t="s">
        <v>1854</v>
      </c>
      <c r="DL85" s="611" t="s">
        <v>1854</v>
      </c>
      <c r="DM85" s="611" t="s">
        <v>1854</v>
      </c>
      <c r="DN85" s="611" t="s">
        <v>1854</v>
      </c>
      <c r="DP85" s="619" t="str">
        <f t="shared" si="35"/>
        <v>PCD_DPW3_RES3_DLY_S5</v>
      </c>
      <c r="DQ85" s="619" t="str">
        <f t="shared" si="35"/>
        <v>PCD_DPW3_RES3_DIR_S5</v>
      </c>
      <c r="DR85" s="619" t="str">
        <f t="shared" si="35"/>
        <v>PCD_DPW3_RES3_DSCR_S5</v>
      </c>
      <c r="DS85" s="619" t="str">
        <f t="shared" si="35"/>
        <v>PCD_DPW3_RES3_DCS_S5</v>
      </c>
      <c r="DT85" s="619" t="str">
        <f t="shared" si="35"/>
        <v>PCD_DPW3_RES3_DSPC_S5</v>
      </c>
      <c r="DU85" s="619" t="str">
        <f t="shared" si="35"/>
        <v>PCD_DPW3_RES3_DPP_S5</v>
      </c>
      <c r="DV85" s="619" t="str">
        <f t="shared" si="35"/>
        <v>PCD_DPW3_RES3_DTPI_S5</v>
      </c>
      <c r="DW85" s="619" t="str">
        <f t="shared" si="35"/>
        <v>PCD_DPW3_RES3_DCI_S5</v>
      </c>
      <c r="DX85" s="619" t="str">
        <f t="shared" si="35"/>
        <v>PCD_DPW3_RES3_DSI_S5</v>
      </c>
      <c r="DY85" s="619" t="str">
        <f t="shared" si="35"/>
        <v>PCD_DPW3_RES3_DER_S5</v>
      </c>
      <c r="DZ85" s="619" t="str">
        <f t="shared" si="34"/>
        <v>PCD_DPW3_RES3_RS_S5</v>
      </c>
      <c r="EA85" s="619" t="str">
        <f t="shared" si="34"/>
        <v>PCD_DPW3_RES3_DPLE_S5</v>
      </c>
    </row>
    <row r="86" spans="1:131" ht="29.25" thickBot="1" x14ac:dyDescent="0.25">
      <c r="A86" s="345"/>
      <c r="B86" s="401" t="str">
        <f t="shared" si="33"/>
        <v>TMS</v>
      </c>
      <c r="C86" s="59" t="s">
        <v>148</v>
      </c>
      <c r="D86" s="59" t="s">
        <v>306</v>
      </c>
      <c r="E86" s="108" t="str" cm="1">
        <f t="array" aca="1" ref="E86" ca="1">IFERROR(INDEX('[1]PCD List'!$AU$5:$BK$48,MARCH('DPW3'!$D86,'[1]PCD List'!$AR$5:$AR$48,0),MARCH('DPW3'!$B86,'[1]PCD List'!$AU$2:$BK$2,0)),"")</f>
        <v/>
      </c>
      <c r="F86" s="61" t="s">
        <v>1833</v>
      </c>
      <c r="G86" s="62" t="s">
        <v>1651</v>
      </c>
      <c r="H86" s="23" t="s">
        <v>68</v>
      </c>
      <c r="I86" s="246">
        <v>0</v>
      </c>
      <c r="K86" s="829"/>
      <c r="M86" s="248">
        <v>0</v>
      </c>
      <c r="N86" s="248">
        <v>0</v>
      </c>
      <c r="O86" s="606">
        <v>0</v>
      </c>
      <c r="P86" s="606">
        <v>0</v>
      </c>
      <c r="Q86" s="606">
        <v>0</v>
      </c>
      <c r="R86" s="65">
        <v>0</v>
      </c>
      <c r="S86" s="65">
        <v>0</v>
      </c>
      <c r="T86" s="65">
        <v>0</v>
      </c>
      <c r="U86" s="65">
        <v>0</v>
      </c>
      <c r="V86" s="65">
        <v>0</v>
      </c>
      <c r="W86" s="65">
        <v>0</v>
      </c>
      <c r="X86" s="65">
        <v>0</v>
      </c>
      <c r="Y86" s="65">
        <v>0</v>
      </c>
      <c r="Z86" s="65">
        <v>0</v>
      </c>
      <c r="AA86" s="65">
        <v>0</v>
      </c>
      <c r="AB86" s="65">
        <v>0</v>
      </c>
      <c r="AC86" s="65">
        <v>0</v>
      </c>
      <c r="AD86" s="65">
        <v>0</v>
      </c>
      <c r="AE86" s="65">
        <v>0</v>
      </c>
      <c r="AF86" s="65">
        <v>0</v>
      </c>
      <c r="AG86" s="65">
        <v>0</v>
      </c>
      <c r="AH86" s="65">
        <v>0</v>
      </c>
      <c r="AI86" s="65">
        <v>0</v>
      </c>
      <c r="AJ86" s="65">
        <v>0</v>
      </c>
      <c r="AK86" s="65">
        <v>0</v>
      </c>
      <c r="AL86" s="65">
        <v>0</v>
      </c>
      <c r="AM86" s="65">
        <v>0</v>
      </c>
      <c r="AN86" s="65">
        <v>0</v>
      </c>
      <c r="AO86" s="65">
        <v>0</v>
      </c>
      <c r="AP86" s="65">
        <v>0</v>
      </c>
      <c r="AQ86" s="65">
        <v>0</v>
      </c>
      <c r="AR86" s="65">
        <v>0</v>
      </c>
      <c r="AS86" s="65">
        <v>0</v>
      </c>
      <c r="AT86" s="65">
        <v>0</v>
      </c>
      <c r="AU86" s="66">
        <v>0</v>
      </c>
      <c r="AV86" s="66">
        <v>0</v>
      </c>
      <c r="AW86" s="66">
        <v>0</v>
      </c>
      <c r="AX86" s="66">
        <v>0</v>
      </c>
      <c r="AY86" s="66">
        <v>0</v>
      </c>
      <c r="AZ86" s="66">
        <v>0</v>
      </c>
      <c r="BA86" s="249">
        <v>0</v>
      </c>
      <c r="BC86" s="637"/>
      <c r="BD86" s="606"/>
      <c r="BE86" s="65"/>
      <c r="BF86" s="65"/>
      <c r="BG86" s="65"/>
      <c r="BH86" s="65"/>
      <c r="BI86" s="65"/>
      <c r="BJ86" s="65"/>
      <c r="BK86" s="65"/>
      <c r="BL86" s="65"/>
      <c r="BM86" s="65"/>
      <c r="BN86" s="249"/>
      <c r="BU86" s="610" t="s">
        <v>1834</v>
      </c>
      <c r="BX86" s="302"/>
      <c r="BY86" t="s">
        <v>1836</v>
      </c>
      <c r="BZ86" s="611" t="s">
        <v>1855</v>
      </c>
      <c r="CA86" s="611" t="s">
        <v>1855</v>
      </c>
      <c r="CB86" s="611" t="s">
        <v>1855</v>
      </c>
      <c r="CC86" s="611" t="s">
        <v>1855</v>
      </c>
      <c r="CD86" s="611" t="s">
        <v>1855</v>
      </c>
      <c r="CE86" s="611" t="s">
        <v>1855</v>
      </c>
      <c r="CF86" s="611" t="s">
        <v>1855</v>
      </c>
      <c r="CG86" s="611" t="s">
        <v>1855</v>
      </c>
      <c r="CH86" s="611" t="s">
        <v>1855</v>
      </c>
      <c r="CI86" s="611" t="s">
        <v>1855</v>
      </c>
      <c r="CJ86" s="611" t="s">
        <v>1855</v>
      </c>
      <c r="CK86" s="611" t="s">
        <v>1855</v>
      </c>
      <c r="CL86" s="611" t="s">
        <v>1855</v>
      </c>
      <c r="CM86" s="611" t="s">
        <v>1855</v>
      </c>
      <c r="CN86" s="611" t="s">
        <v>1855</v>
      </c>
      <c r="CO86" s="611" t="s">
        <v>1855</v>
      </c>
      <c r="CP86" s="611" t="s">
        <v>1855</v>
      </c>
      <c r="CQ86" s="611" t="s">
        <v>1855</v>
      </c>
      <c r="CR86" s="611" t="s">
        <v>1855</v>
      </c>
      <c r="CS86" s="611" t="s">
        <v>1855</v>
      </c>
      <c r="CT86" s="611" t="s">
        <v>1855</v>
      </c>
      <c r="CU86" s="611" t="s">
        <v>1855</v>
      </c>
      <c r="CV86" s="611" t="s">
        <v>1855</v>
      </c>
      <c r="CW86" s="611" t="s">
        <v>1855</v>
      </c>
      <c r="CX86" s="611" t="s">
        <v>1855</v>
      </c>
      <c r="CY86" s="611" t="s">
        <v>1855</v>
      </c>
      <c r="CZ86" s="611" t="s">
        <v>1855</v>
      </c>
      <c r="DA86" s="611" t="s">
        <v>1855</v>
      </c>
      <c r="DB86" s="611" t="s">
        <v>1855</v>
      </c>
      <c r="DC86" s="611" t="s">
        <v>1855</v>
      </c>
      <c r="DD86" s="611" t="s">
        <v>1855</v>
      </c>
      <c r="DE86" s="611" t="s">
        <v>1855</v>
      </c>
      <c r="DF86" s="611" t="s">
        <v>1855</v>
      </c>
      <c r="DG86" s="611" t="s">
        <v>1855</v>
      </c>
      <c r="DH86" s="611" t="s">
        <v>1855</v>
      </c>
      <c r="DI86" s="611" t="s">
        <v>1855</v>
      </c>
      <c r="DJ86" s="611" t="s">
        <v>1855</v>
      </c>
      <c r="DK86" s="611" t="s">
        <v>1855</v>
      </c>
      <c r="DL86" s="611" t="s">
        <v>1855</v>
      </c>
      <c r="DM86" s="611" t="s">
        <v>1855</v>
      </c>
      <c r="DN86" s="611" t="s">
        <v>1855</v>
      </c>
      <c r="DP86" s="619" t="str">
        <f t="shared" si="35"/>
        <v>PCD_DPW3_RES3_DLY_S6</v>
      </c>
      <c r="DQ86" s="619" t="str">
        <f t="shared" si="35"/>
        <v>PCD_DPW3_RES3_DIR_S6</v>
      </c>
      <c r="DR86" s="619" t="str">
        <f t="shared" si="35"/>
        <v>PCD_DPW3_RES3_DSCR_S6</v>
      </c>
      <c r="DS86" s="619" t="str">
        <f t="shared" si="35"/>
        <v>PCD_DPW3_RES3_DCS_S6</v>
      </c>
      <c r="DT86" s="619" t="str">
        <f t="shared" si="35"/>
        <v>PCD_DPW3_RES3_DSPC_S6</v>
      </c>
      <c r="DU86" s="619" t="str">
        <f t="shared" si="35"/>
        <v>PCD_DPW3_RES3_DPP_S6</v>
      </c>
      <c r="DV86" s="619" t="str">
        <f t="shared" si="35"/>
        <v>PCD_DPW3_RES3_DTPI_S6</v>
      </c>
      <c r="DW86" s="619" t="str">
        <f t="shared" si="35"/>
        <v>PCD_DPW3_RES3_DCI_S6</v>
      </c>
      <c r="DX86" s="619" t="str">
        <f t="shared" si="35"/>
        <v>PCD_DPW3_RES3_DSI_S6</v>
      </c>
      <c r="DY86" s="619" t="str">
        <f t="shared" si="35"/>
        <v>PCD_DPW3_RES3_DER_S6</v>
      </c>
      <c r="DZ86" s="619" t="str">
        <f t="shared" si="34"/>
        <v>PCD_DPW3_RES3_RS_S6</v>
      </c>
      <c r="EA86" s="619" t="str">
        <f t="shared" si="34"/>
        <v>PCD_DPW3_RES3_DPLE_S6</v>
      </c>
    </row>
    <row r="87" spans="1:131" ht="29.25" thickBot="1" x14ac:dyDescent="0.25">
      <c r="A87" s="345"/>
      <c r="B87" s="401" t="str">
        <f t="shared" si="33"/>
        <v>TMS</v>
      </c>
      <c r="C87" s="59" t="s">
        <v>148</v>
      </c>
      <c r="D87" s="59" t="s">
        <v>306</v>
      </c>
      <c r="E87" s="108" t="str" cm="1">
        <f t="array" aca="1" ref="E87" ca="1">IFERROR(INDEX('[1]PCD List'!$AU$5:$BK$48,MARCH('DPW3'!$D87,'[1]PCD List'!$AR$5:$AR$48,0),MARCH('DPW3'!$B87,'[1]PCD List'!$AU$2:$BK$2,0)),"")</f>
        <v/>
      </c>
      <c r="F87" s="61" t="s">
        <v>1833</v>
      </c>
      <c r="G87" s="62" t="s">
        <v>1654</v>
      </c>
      <c r="H87" s="23" t="s">
        <v>68</v>
      </c>
      <c r="I87" s="246">
        <v>0</v>
      </c>
      <c r="K87" s="829"/>
      <c r="M87" s="248"/>
      <c r="N87" s="248"/>
      <c r="O87" s="606"/>
      <c r="P87" s="606"/>
      <c r="Q87" s="606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6"/>
      <c r="AV87" s="66"/>
      <c r="AW87" s="66"/>
      <c r="AX87" s="66"/>
      <c r="AY87" s="66"/>
      <c r="AZ87" s="66"/>
      <c r="BA87" s="442"/>
      <c r="BC87" s="637"/>
      <c r="BD87" s="606"/>
      <c r="BE87" s="65"/>
      <c r="BF87" s="65"/>
      <c r="BG87" s="65"/>
      <c r="BH87" s="65"/>
      <c r="BI87" s="65"/>
      <c r="BJ87" s="65"/>
      <c r="BK87" s="65"/>
      <c r="BL87" s="65"/>
      <c r="BM87" s="65"/>
      <c r="BN87" s="249"/>
      <c r="BU87" s="610" t="s">
        <v>1834</v>
      </c>
      <c r="BX87" s="302"/>
      <c r="BY87" t="s">
        <v>1836</v>
      </c>
      <c r="BZ87" s="620" t="s">
        <v>1856</v>
      </c>
      <c r="CA87" s="620" t="s">
        <v>1856</v>
      </c>
      <c r="CB87" s="620" t="s">
        <v>1856</v>
      </c>
      <c r="CC87" s="620" t="s">
        <v>1856</v>
      </c>
      <c r="CD87" s="620" t="s">
        <v>1856</v>
      </c>
      <c r="CE87" s="620" t="s">
        <v>1856</v>
      </c>
      <c r="CF87" s="620" t="s">
        <v>1856</v>
      </c>
      <c r="CG87" s="620" t="s">
        <v>1856</v>
      </c>
      <c r="CH87" s="620" t="s">
        <v>1856</v>
      </c>
      <c r="CI87" s="620" t="s">
        <v>1856</v>
      </c>
      <c r="CJ87" s="620" t="s">
        <v>1856</v>
      </c>
      <c r="CK87" s="620" t="s">
        <v>1856</v>
      </c>
      <c r="CL87" s="620" t="s">
        <v>1856</v>
      </c>
      <c r="CM87" s="620" t="s">
        <v>1856</v>
      </c>
      <c r="CN87" s="620" t="s">
        <v>1856</v>
      </c>
      <c r="CO87" s="620" t="s">
        <v>1856</v>
      </c>
      <c r="CP87" s="620" t="s">
        <v>1856</v>
      </c>
      <c r="CQ87" s="620" t="s">
        <v>1856</v>
      </c>
      <c r="CR87" s="620" t="s">
        <v>1856</v>
      </c>
      <c r="CS87" s="620" t="s">
        <v>1856</v>
      </c>
      <c r="CT87" s="620" t="s">
        <v>1856</v>
      </c>
      <c r="CU87" s="620" t="s">
        <v>1856</v>
      </c>
      <c r="CV87" s="620" t="s">
        <v>1856</v>
      </c>
      <c r="CW87" s="620" t="s">
        <v>1856</v>
      </c>
      <c r="CX87" s="620" t="s">
        <v>1856</v>
      </c>
      <c r="CY87" s="620" t="s">
        <v>1856</v>
      </c>
      <c r="CZ87" s="620" t="s">
        <v>1856</v>
      </c>
      <c r="DA87" s="620" t="s">
        <v>1856</v>
      </c>
      <c r="DB87" s="620" t="s">
        <v>1856</v>
      </c>
      <c r="DC87" s="620" t="s">
        <v>1856</v>
      </c>
      <c r="DD87" s="620" t="s">
        <v>1856</v>
      </c>
      <c r="DE87" s="620" t="s">
        <v>1856</v>
      </c>
      <c r="DF87" s="620" t="s">
        <v>1856</v>
      </c>
      <c r="DG87" s="620" t="s">
        <v>1856</v>
      </c>
      <c r="DH87" s="620" t="s">
        <v>1856</v>
      </c>
      <c r="DI87" s="620" t="s">
        <v>1856</v>
      </c>
      <c r="DJ87" s="620" t="s">
        <v>1856</v>
      </c>
      <c r="DK87" s="620" t="s">
        <v>1856</v>
      </c>
      <c r="DL87" s="620" t="s">
        <v>1856</v>
      </c>
      <c r="DM87" s="620" t="s">
        <v>1856</v>
      </c>
      <c r="DN87" s="620" t="s">
        <v>1856</v>
      </c>
      <c r="DP87" s="619" t="str">
        <f t="shared" si="35"/>
        <v>PCD_DPW3_RES3_DLY_S7</v>
      </c>
      <c r="DQ87" s="619" t="str">
        <f t="shared" si="35"/>
        <v>PCD_DPW3_RES3_DIR_S7</v>
      </c>
      <c r="DR87" s="619" t="str">
        <f t="shared" si="35"/>
        <v>PCD_DPW3_RES3_DSCR_S7</v>
      </c>
      <c r="DS87" s="619" t="str">
        <f t="shared" si="35"/>
        <v>PCD_DPW3_RES3_DCS_S7</v>
      </c>
      <c r="DT87" s="619" t="str">
        <f t="shared" si="35"/>
        <v>PCD_DPW3_RES3_DSPC_S7</v>
      </c>
      <c r="DU87" s="619" t="str">
        <f t="shared" si="35"/>
        <v>PCD_DPW3_RES3_DPP_S7</v>
      </c>
      <c r="DV87" s="619" t="str">
        <f t="shared" si="35"/>
        <v>PCD_DPW3_RES3_DTPI_S7</v>
      </c>
      <c r="DW87" s="619" t="str">
        <f t="shared" si="35"/>
        <v>PCD_DPW3_RES3_DCI_S7</v>
      </c>
      <c r="DX87" s="619" t="str">
        <f t="shared" si="35"/>
        <v>PCD_DPW3_RES3_DSI_S7</v>
      </c>
      <c r="DY87" s="619" t="str">
        <f t="shared" si="35"/>
        <v>PCD_DPW3_RES3_DER_S7</v>
      </c>
      <c r="DZ87" s="619" t="str">
        <f t="shared" si="34"/>
        <v>PCD_DPW3_RES3_RS_S7</v>
      </c>
      <c r="EA87" s="619" t="str">
        <f t="shared" si="34"/>
        <v>PCD_DPW3_RES3_DPLE_S7</v>
      </c>
    </row>
    <row r="88" spans="1:131" ht="29.25" thickBot="1" x14ac:dyDescent="0.25">
      <c r="A88" s="345"/>
      <c r="B88" s="572" t="str">
        <f t="shared" si="33"/>
        <v>TMS</v>
      </c>
      <c r="C88" s="643" t="s">
        <v>148</v>
      </c>
      <c r="D88" s="643" t="s">
        <v>306</v>
      </c>
      <c r="E88" s="640" t="str" cm="1">
        <f t="array" aca="1" ref="E88" ca="1">IFERROR(INDEX('[1]PCD List'!$AU$5:$BK$48,MARCH('DPW3'!$D88,'[1]PCD List'!$AR$5:$AR$48,0),MARCH('DPW3'!$B88,'[1]PCD List'!$AU$2:$BK$2,0)),"")</f>
        <v/>
      </c>
      <c r="F88" s="641" t="s">
        <v>1833</v>
      </c>
      <c r="G88" s="277" t="s">
        <v>1657</v>
      </c>
      <c r="H88" s="638" t="s">
        <v>68</v>
      </c>
      <c r="I88" s="642">
        <v>0</v>
      </c>
      <c r="K88" s="829"/>
      <c r="M88" s="280">
        <f>SUM( M80:M86)</f>
        <v>0</v>
      </c>
      <c r="N88" s="310">
        <f t="shared" ref="N88:BA88" si="36">SUM( N80:N86)</f>
        <v>0</v>
      </c>
      <c r="O88" s="281">
        <f t="shared" si="36"/>
        <v>0</v>
      </c>
      <c r="P88" s="281">
        <f t="shared" si="36"/>
        <v>0</v>
      </c>
      <c r="Q88" s="281">
        <f t="shared" si="36"/>
        <v>0</v>
      </c>
      <c r="R88" s="281">
        <f t="shared" si="36"/>
        <v>0</v>
      </c>
      <c r="S88" s="281">
        <f t="shared" si="36"/>
        <v>0</v>
      </c>
      <c r="T88" s="281">
        <f t="shared" si="36"/>
        <v>0</v>
      </c>
      <c r="U88" s="281">
        <f t="shared" si="36"/>
        <v>0</v>
      </c>
      <c r="V88" s="281">
        <f t="shared" si="36"/>
        <v>0</v>
      </c>
      <c r="W88" s="281">
        <f t="shared" si="36"/>
        <v>0</v>
      </c>
      <c r="X88" s="281">
        <f t="shared" si="36"/>
        <v>0</v>
      </c>
      <c r="Y88" s="281">
        <f t="shared" si="36"/>
        <v>0</v>
      </c>
      <c r="Z88" s="281">
        <f t="shared" si="36"/>
        <v>0</v>
      </c>
      <c r="AA88" s="281">
        <f t="shared" si="36"/>
        <v>0</v>
      </c>
      <c r="AB88" s="281">
        <f t="shared" si="36"/>
        <v>0</v>
      </c>
      <c r="AC88" s="281">
        <f t="shared" si="36"/>
        <v>0</v>
      </c>
      <c r="AD88" s="281">
        <f t="shared" si="36"/>
        <v>0</v>
      </c>
      <c r="AE88" s="281">
        <f t="shared" si="36"/>
        <v>0</v>
      </c>
      <c r="AF88" s="281">
        <f t="shared" si="36"/>
        <v>0</v>
      </c>
      <c r="AG88" s="281">
        <f t="shared" si="36"/>
        <v>0</v>
      </c>
      <c r="AH88" s="281">
        <f t="shared" si="36"/>
        <v>0</v>
      </c>
      <c r="AI88" s="281">
        <f t="shared" si="36"/>
        <v>0</v>
      </c>
      <c r="AJ88" s="281">
        <f t="shared" si="36"/>
        <v>0</v>
      </c>
      <c r="AK88" s="281">
        <f t="shared" si="36"/>
        <v>0</v>
      </c>
      <c r="AL88" s="281">
        <f t="shared" si="36"/>
        <v>0</v>
      </c>
      <c r="AM88" s="281">
        <f t="shared" si="36"/>
        <v>0</v>
      </c>
      <c r="AN88" s="281">
        <f t="shared" si="36"/>
        <v>0</v>
      </c>
      <c r="AO88" s="281">
        <f t="shared" si="36"/>
        <v>0</v>
      </c>
      <c r="AP88" s="281">
        <f t="shared" si="36"/>
        <v>0</v>
      </c>
      <c r="AQ88" s="281">
        <f t="shared" si="36"/>
        <v>0</v>
      </c>
      <c r="AR88" s="281">
        <f t="shared" si="36"/>
        <v>0</v>
      </c>
      <c r="AS88" s="281">
        <f t="shared" si="36"/>
        <v>0</v>
      </c>
      <c r="AT88" s="281">
        <f t="shared" si="36"/>
        <v>0</v>
      </c>
      <c r="AU88" s="281">
        <f t="shared" si="36"/>
        <v>0</v>
      </c>
      <c r="AV88" s="281">
        <f t="shared" si="36"/>
        <v>0</v>
      </c>
      <c r="AW88" s="281">
        <f t="shared" si="36"/>
        <v>0</v>
      </c>
      <c r="AX88" s="281">
        <f t="shared" si="36"/>
        <v>0</v>
      </c>
      <c r="AY88" s="281">
        <f t="shared" si="36"/>
        <v>0</v>
      </c>
      <c r="AZ88" s="281">
        <f t="shared" si="36"/>
        <v>0</v>
      </c>
      <c r="BA88" s="625">
        <f t="shared" si="36"/>
        <v>0</v>
      </c>
      <c r="BC88" s="282"/>
      <c r="BD88" s="283"/>
      <c r="BE88" s="283"/>
      <c r="BF88" s="283"/>
      <c r="BG88" s="283"/>
      <c r="BH88" s="283"/>
      <c r="BI88" s="283"/>
      <c r="BJ88" s="283"/>
      <c r="BK88" s="283"/>
      <c r="BL88" s="283"/>
      <c r="BM88" s="283"/>
      <c r="BN88" s="284"/>
      <c r="BU88" s="610" t="s">
        <v>1834</v>
      </c>
      <c r="BX88" s="302"/>
      <c r="BY88" t="s">
        <v>1836</v>
      </c>
      <c r="BZ88" s="626" t="s">
        <v>1857</v>
      </c>
      <c r="CA88" s="627" t="s">
        <v>1857</v>
      </c>
      <c r="CB88" s="628" t="s">
        <v>1857</v>
      </c>
      <c r="CC88" s="628" t="s">
        <v>1857</v>
      </c>
      <c r="CD88" s="628" t="s">
        <v>1857</v>
      </c>
      <c r="CE88" s="628" t="s">
        <v>1857</v>
      </c>
      <c r="CF88" s="628" t="s">
        <v>1857</v>
      </c>
      <c r="CG88" s="628" t="s">
        <v>1857</v>
      </c>
      <c r="CH88" s="628" t="s">
        <v>1857</v>
      </c>
      <c r="CI88" s="628" t="s">
        <v>1857</v>
      </c>
      <c r="CJ88" s="628" t="s">
        <v>1857</v>
      </c>
      <c r="CK88" s="628" t="s">
        <v>1857</v>
      </c>
      <c r="CL88" s="628" t="s">
        <v>1857</v>
      </c>
      <c r="CM88" s="628" t="s">
        <v>1857</v>
      </c>
      <c r="CN88" s="628" t="s">
        <v>1857</v>
      </c>
      <c r="CO88" s="628" t="s">
        <v>1857</v>
      </c>
      <c r="CP88" s="628" t="s">
        <v>1857</v>
      </c>
      <c r="CQ88" s="628" t="s">
        <v>1857</v>
      </c>
      <c r="CR88" s="628" t="s">
        <v>1857</v>
      </c>
      <c r="CS88" s="628" t="s">
        <v>1857</v>
      </c>
      <c r="CT88" s="628" t="s">
        <v>1857</v>
      </c>
      <c r="CU88" s="628" t="s">
        <v>1857</v>
      </c>
      <c r="CV88" s="628" t="s">
        <v>1857</v>
      </c>
      <c r="CW88" s="628" t="s">
        <v>1857</v>
      </c>
      <c r="CX88" s="628" t="s">
        <v>1857</v>
      </c>
      <c r="CY88" s="628" t="s">
        <v>1857</v>
      </c>
      <c r="CZ88" s="628" t="s">
        <v>1857</v>
      </c>
      <c r="DA88" s="628" t="s">
        <v>1857</v>
      </c>
      <c r="DB88" s="628" t="s">
        <v>1857</v>
      </c>
      <c r="DC88" s="628" t="s">
        <v>1857</v>
      </c>
      <c r="DD88" s="628" t="s">
        <v>1857</v>
      </c>
      <c r="DE88" s="628" t="s">
        <v>1857</v>
      </c>
      <c r="DF88" s="628" t="s">
        <v>1857</v>
      </c>
      <c r="DG88" s="628" t="s">
        <v>1857</v>
      </c>
      <c r="DH88" s="628" t="s">
        <v>1857</v>
      </c>
      <c r="DI88" s="628" t="s">
        <v>1857</v>
      </c>
      <c r="DJ88" s="628" t="s">
        <v>1857</v>
      </c>
      <c r="DK88" s="628" t="s">
        <v>1857</v>
      </c>
      <c r="DL88" s="628" t="s">
        <v>1857</v>
      </c>
      <c r="DM88" s="628" t="s">
        <v>1857</v>
      </c>
      <c r="DN88" s="629" t="s">
        <v>1857</v>
      </c>
      <c r="DP88" s="619" t="str">
        <f t="shared" si="35"/>
        <v>PCD_DPW3_RES3_DLY_ST</v>
      </c>
      <c r="DQ88" s="619" t="str">
        <f t="shared" si="35"/>
        <v>PCD_DPW3_RES3_DIR_ST</v>
      </c>
      <c r="DR88" s="619" t="str">
        <f t="shared" si="35"/>
        <v>PCD_DPW3_RES3_DSCR_ST</v>
      </c>
      <c r="DS88" s="619" t="str">
        <f t="shared" si="35"/>
        <v>PCD_DPW3_RES3_DCS_ST</v>
      </c>
      <c r="DT88" s="619" t="str">
        <f t="shared" si="35"/>
        <v>PCD_DPW3_RES3_DSPC_ST</v>
      </c>
      <c r="DU88" s="619" t="str">
        <f t="shared" si="35"/>
        <v>PCD_DPW3_RES3_DPP_ST</v>
      </c>
      <c r="DV88" s="619" t="str">
        <f t="shared" si="35"/>
        <v>PCD_DPW3_RES3_DTPI_ST</v>
      </c>
      <c r="DW88" s="619" t="str">
        <f t="shared" si="35"/>
        <v>PCD_DPW3_RES3_DCI_ST</v>
      </c>
      <c r="DX88" s="619" t="str">
        <f t="shared" si="35"/>
        <v>PCD_DPW3_RES3_DSI_ST</v>
      </c>
      <c r="DY88" s="619" t="str">
        <f t="shared" si="35"/>
        <v>PCD_DPW3_RES3_DER_ST</v>
      </c>
      <c r="DZ88" s="619" t="str">
        <f t="shared" si="34"/>
        <v>PCD_DPW3_RES3_RS_ST</v>
      </c>
      <c r="EA88" s="619" t="str">
        <f t="shared" si="34"/>
        <v>PCD_DPW3_RES3_DPLE_ST</v>
      </c>
    </row>
    <row r="89" spans="1:131" ht="15.75" thickBot="1" x14ac:dyDescent="0.25">
      <c r="A89" s="345"/>
      <c r="B89" s="371" t="str">
        <f xml:space="preserve"> B88</f>
        <v>TMS</v>
      </c>
      <c r="C89" s="55" t="s">
        <v>148</v>
      </c>
      <c r="D89" s="55" t="s">
        <v>306</v>
      </c>
      <c r="E89" s="488" t="str" cm="1">
        <f t="array" aca="1" ref="E89" ca="1">IFERROR(INDEX('[1]PCD List'!$AU$5:$BK$48,MARCH('DPW3'!$D89,'[1]PCD List'!$AR$5:$AR$48,0),MARCH('DPW3'!$B89,'[1]PCD List'!$AU$2:$BK$2,0)),"")</f>
        <v/>
      </c>
      <c r="F89" s="139" t="s">
        <v>1858</v>
      </c>
      <c r="G89" s="62" t="s">
        <v>1619</v>
      </c>
      <c r="H89" s="23" t="s">
        <v>68</v>
      </c>
      <c r="I89" s="246">
        <v>0</v>
      </c>
      <c r="K89" s="829">
        <v>0</v>
      </c>
      <c r="M89" s="248"/>
      <c r="N89" s="248"/>
      <c r="O89" s="606"/>
      <c r="P89" s="606"/>
      <c r="Q89" s="606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6"/>
      <c r="AV89" s="66"/>
      <c r="AW89" s="66"/>
      <c r="AX89" s="66"/>
      <c r="AY89" s="66"/>
      <c r="AZ89" s="66"/>
      <c r="BA89" s="249"/>
      <c r="BC89" s="637"/>
      <c r="BD89" s="606"/>
      <c r="BE89" s="65"/>
      <c r="BF89" s="65"/>
      <c r="BG89" s="65"/>
      <c r="BH89" s="65"/>
      <c r="BI89" s="65"/>
      <c r="BJ89" s="65"/>
      <c r="BK89" s="65"/>
      <c r="BL89" s="65"/>
      <c r="BM89" s="65"/>
      <c r="BN89" s="249"/>
      <c r="BU89" s="610" t="s">
        <v>1859</v>
      </c>
      <c r="BX89" s="302" t="s">
        <v>1860</v>
      </c>
      <c r="BY89" t="s">
        <v>1861</v>
      </c>
      <c r="BZ89" s="611" t="s">
        <v>1862</v>
      </c>
      <c r="CA89" s="611" t="s">
        <v>1862</v>
      </c>
      <c r="CB89" s="612" t="s">
        <v>1862</v>
      </c>
      <c r="CC89" s="612" t="s">
        <v>1862</v>
      </c>
      <c r="CD89" s="612" t="s">
        <v>1862</v>
      </c>
      <c r="CE89" s="613" t="s">
        <v>1862</v>
      </c>
      <c r="CF89" s="613" t="s">
        <v>1862</v>
      </c>
      <c r="CG89" s="613" t="s">
        <v>1862</v>
      </c>
      <c r="CH89" s="613" t="s">
        <v>1862</v>
      </c>
      <c r="CI89" s="613" t="s">
        <v>1862</v>
      </c>
      <c r="CJ89" s="613" t="s">
        <v>1862</v>
      </c>
      <c r="CK89" s="613" t="s">
        <v>1862</v>
      </c>
      <c r="CL89" s="613" t="s">
        <v>1862</v>
      </c>
      <c r="CM89" s="613" t="s">
        <v>1862</v>
      </c>
      <c r="CN89" s="613" t="s">
        <v>1862</v>
      </c>
      <c r="CO89" s="613" t="s">
        <v>1862</v>
      </c>
      <c r="CP89" s="613" t="s">
        <v>1862</v>
      </c>
      <c r="CQ89" s="613" t="s">
        <v>1862</v>
      </c>
      <c r="CR89" s="613" t="s">
        <v>1862</v>
      </c>
      <c r="CS89" s="613" t="s">
        <v>1862</v>
      </c>
      <c r="CT89" s="613" t="s">
        <v>1862</v>
      </c>
      <c r="CU89" s="613" t="s">
        <v>1862</v>
      </c>
      <c r="CV89" s="613" t="s">
        <v>1862</v>
      </c>
      <c r="CW89" s="613" t="s">
        <v>1862</v>
      </c>
      <c r="CX89" s="613" t="s">
        <v>1862</v>
      </c>
      <c r="CY89" s="613" t="s">
        <v>1862</v>
      </c>
      <c r="CZ89" s="613" t="s">
        <v>1862</v>
      </c>
      <c r="DA89" s="613" t="s">
        <v>1862</v>
      </c>
      <c r="DB89" s="613" t="s">
        <v>1862</v>
      </c>
      <c r="DC89" s="613" t="s">
        <v>1862</v>
      </c>
      <c r="DD89" s="613" t="s">
        <v>1862</v>
      </c>
      <c r="DE89" s="613" t="s">
        <v>1862</v>
      </c>
      <c r="DF89" s="613" t="s">
        <v>1862</v>
      </c>
      <c r="DG89" s="613" t="s">
        <v>1862</v>
      </c>
      <c r="DH89" s="614" t="s">
        <v>1862</v>
      </c>
      <c r="DI89" s="614" t="s">
        <v>1862</v>
      </c>
      <c r="DJ89" s="614" t="s">
        <v>1862</v>
      </c>
      <c r="DK89" s="614" t="s">
        <v>1862</v>
      </c>
      <c r="DL89" s="614" t="s">
        <v>1862</v>
      </c>
      <c r="DM89" s="614" t="s">
        <v>1862</v>
      </c>
      <c r="DN89" s="615" t="s">
        <v>1862</v>
      </c>
      <c r="DP89" s="302" t="s">
        <v>1863</v>
      </c>
      <c r="DQ89" s="254" t="s">
        <v>1864</v>
      </c>
      <c r="DR89" s="73" t="s">
        <v>1865</v>
      </c>
      <c r="DS89" s="73" t="s">
        <v>1866</v>
      </c>
      <c r="DT89" s="73" t="s">
        <v>1867</v>
      </c>
      <c r="DU89" s="73" t="s">
        <v>1868</v>
      </c>
      <c r="DV89" s="73" t="s">
        <v>1869</v>
      </c>
      <c r="DW89" s="73" t="s">
        <v>1870</v>
      </c>
      <c r="DX89" s="73" t="s">
        <v>1871</v>
      </c>
      <c r="DY89" s="73" t="s">
        <v>1872</v>
      </c>
      <c r="DZ89" s="73" t="s">
        <v>1873</v>
      </c>
      <c r="EA89" s="73" t="s">
        <v>1874</v>
      </c>
    </row>
    <row r="90" spans="1:131" ht="15.75" thickBot="1" x14ac:dyDescent="0.25">
      <c r="A90" s="345"/>
      <c r="B90" s="401" t="str">
        <f t="shared" ref="B90:B97" si="37" xml:space="preserve"> B89</f>
        <v>TMS</v>
      </c>
      <c r="C90" s="59" t="s">
        <v>148</v>
      </c>
      <c r="D90" s="59" t="s">
        <v>306</v>
      </c>
      <c r="E90" s="108" t="str" cm="1">
        <f t="array" aca="1" ref="E90" ca="1">IFERROR(INDEX('[1]PCD List'!$AU$5:$BK$48,MARCH('DPW3'!$D90,'[1]PCD List'!$AR$5:$AR$48,0),MARCH('DPW3'!$B90,'[1]PCD List'!$AU$2:$BK$2,0)),"")</f>
        <v/>
      </c>
      <c r="F90" s="61" t="s">
        <v>1858</v>
      </c>
      <c r="G90" s="62" t="s">
        <v>1636</v>
      </c>
      <c r="H90" s="23" t="s">
        <v>68</v>
      </c>
      <c r="I90" s="246">
        <v>0</v>
      </c>
      <c r="K90" s="829"/>
      <c r="M90" s="248">
        <v>0</v>
      </c>
      <c r="N90" s="248">
        <v>0</v>
      </c>
      <c r="O90" s="606">
        <v>0</v>
      </c>
      <c r="P90" s="606">
        <v>0</v>
      </c>
      <c r="Q90" s="606">
        <v>0</v>
      </c>
      <c r="R90" s="65">
        <v>0</v>
      </c>
      <c r="S90" s="65">
        <v>0</v>
      </c>
      <c r="T90" s="65">
        <v>0</v>
      </c>
      <c r="U90" s="65">
        <v>0</v>
      </c>
      <c r="V90" s="65">
        <v>0</v>
      </c>
      <c r="W90" s="65">
        <v>0</v>
      </c>
      <c r="X90" s="65">
        <v>0</v>
      </c>
      <c r="Y90" s="65">
        <v>0</v>
      </c>
      <c r="Z90" s="65">
        <v>0</v>
      </c>
      <c r="AA90" s="65">
        <v>0</v>
      </c>
      <c r="AB90" s="65">
        <v>0</v>
      </c>
      <c r="AC90" s="65">
        <v>0</v>
      </c>
      <c r="AD90" s="65">
        <v>0</v>
      </c>
      <c r="AE90" s="65">
        <v>0</v>
      </c>
      <c r="AF90" s="65">
        <v>0</v>
      </c>
      <c r="AG90" s="65">
        <v>0</v>
      </c>
      <c r="AH90" s="65">
        <v>0</v>
      </c>
      <c r="AI90" s="65">
        <v>0</v>
      </c>
      <c r="AJ90" s="65">
        <v>0</v>
      </c>
      <c r="AK90" s="65">
        <v>0</v>
      </c>
      <c r="AL90" s="65">
        <v>0</v>
      </c>
      <c r="AM90" s="65">
        <v>0</v>
      </c>
      <c r="AN90" s="65">
        <v>0</v>
      </c>
      <c r="AO90" s="65">
        <v>0</v>
      </c>
      <c r="AP90" s="65">
        <v>0</v>
      </c>
      <c r="AQ90" s="65">
        <v>0</v>
      </c>
      <c r="AR90" s="65">
        <v>0</v>
      </c>
      <c r="AS90" s="65">
        <v>0</v>
      </c>
      <c r="AT90" s="65">
        <v>0</v>
      </c>
      <c r="AU90" s="66">
        <v>0</v>
      </c>
      <c r="AV90" s="66">
        <v>0</v>
      </c>
      <c r="AW90" s="66">
        <v>0</v>
      </c>
      <c r="AX90" s="66">
        <v>0</v>
      </c>
      <c r="AY90" s="66">
        <v>0</v>
      </c>
      <c r="AZ90" s="66">
        <v>0</v>
      </c>
      <c r="BA90" s="249">
        <v>0</v>
      </c>
      <c r="BC90" s="637"/>
      <c r="BD90" s="606"/>
      <c r="BE90" s="65"/>
      <c r="BF90" s="65"/>
      <c r="BG90" s="65"/>
      <c r="BH90" s="65"/>
      <c r="BI90" s="65"/>
      <c r="BJ90" s="65"/>
      <c r="BK90" s="65"/>
      <c r="BL90" s="65"/>
      <c r="BM90" s="65"/>
      <c r="BN90" s="249"/>
      <c r="BU90" s="610" t="s">
        <v>1859</v>
      </c>
      <c r="BX90" s="302"/>
      <c r="BY90" t="s">
        <v>1861</v>
      </c>
      <c r="BZ90" s="611" t="s">
        <v>1875</v>
      </c>
      <c r="CA90" s="611" t="s">
        <v>1875</v>
      </c>
      <c r="CB90" s="611" t="s">
        <v>1875</v>
      </c>
      <c r="CC90" s="611" t="s">
        <v>1875</v>
      </c>
      <c r="CD90" s="611" t="s">
        <v>1875</v>
      </c>
      <c r="CE90" s="611" t="s">
        <v>1875</v>
      </c>
      <c r="CF90" s="611" t="s">
        <v>1875</v>
      </c>
      <c r="CG90" s="611" t="s">
        <v>1875</v>
      </c>
      <c r="CH90" s="611" t="s">
        <v>1875</v>
      </c>
      <c r="CI90" s="611" t="s">
        <v>1875</v>
      </c>
      <c r="CJ90" s="611" t="s">
        <v>1875</v>
      </c>
      <c r="CK90" s="611" t="s">
        <v>1875</v>
      </c>
      <c r="CL90" s="611" t="s">
        <v>1875</v>
      </c>
      <c r="CM90" s="611" t="s">
        <v>1875</v>
      </c>
      <c r="CN90" s="611" t="s">
        <v>1875</v>
      </c>
      <c r="CO90" s="611" t="s">
        <v>1875</v>
      </c>
      <c r="CP90" s="611" t="s">
        <v>1875</v>
      </c>
      <c r="CQ90" s="611" t="s">
        <v>1875</v>
      </c>
      <c r="CR90" s="611" t="s">
        <v>1875</v>
      </c>
      <c r="CS90" s="611" t="s">
        <v>1875</v>
      </c>
      <c r="CT90" s="611" t="s">
        <v>1875</v>
      </c>
      <c r="CU90" s="611" t="s">
        <v>1875</v>
      </c>
      <c r="CV90" s="611" t="s">
        <v>1875</v>
      </c>
      <c r="CW90" s="611" t="s">
        <v>1875</v>
      </c>
      <c r="CX90" s="611" t="s">
        <v>1875</v>
      </c>
      <c r="CY90" s="611" t="s">
        <v>1875</v>
      </c>
      <c r="CZ90" s="611" t="s">
        <v>1875</v>
      </c>
      <c r="DA90" s="611" t="s">
        <v>1875</v>
      </c>
      <c r="DB90" s="611" t="s">
        <v>1875</v>
      </c>
      <c r="DC90" s="611" t="s">
        <v>1875</v>
      </c>
      <c r="DD90" s="611" t="s">
        <v>1875</v>
      </c>
      <c r="DE90" s="611" t="s">
        <v>1875</v>
      </c>
      <c r="DF90" s="611" t="s">
        <v>1875</v>
      </c>
      <c r="DG90" s="611" t="s">
        <v>1875</v>
      </c>
      <c r="DH90" s="611" t="s">
        <v>1875</v>
      </c>
      <c r="DI90" s="611" t="s">
        <v>1875</v>
      </c>
      <c r="DJ90" s="611" t="s">
        <v>1875</v>
      </c>
      <c r="DK90" s="611" t="s">
        <v>1875</v>
      </c>
      <c r="DL90" s="611" t="s">
        <v>1875</v>
      </c>
      <c r="DM90" s="611" t="s">
        <v>1875</v>
      </c>
      <c r="DN90" s="611" t="s">
        <v>1875</v>
      </c>
      <c r="DP90" s="619" t="str">
        <f>DP$89&amp;$DO9</f>
        <v>PCD_DPW3_RES4_DLY_S1</v>
      </c>
      <c r="DQ90" s="619" t="str">
        <f t="shared" ref="DQ90:EA97" si="38">DQ$89&amp;$DO9</f>
        <v>PCD_DPW3_RES4_DIR_S1</v>
      </c>
      <c r="DR90" s="619" t="str">
        <f t="shared" si="38"/>
        <v>PCD_DPW3_RES4_DSCR_S1</v>
      </c>
      <c r="DS90" s="619" t="str">
        <f t="shared" si="38"/>
        <v>PCD_DPW3_RES4_DCS_S1</v>
      </c>
      <c r="DT90" s="619" t="str">
        <f t="shared" si="38"/>
        <v>PCD_DPW3_RES4_DSPC_S1</v>
      </c>
      <c r="DU90" s="619" t="str">
        <f t="shared" si="38"/>
        <v>PCD_DPW3_RES4_DPP_S1</v>
      </c>
      <c r="DV90" s="619" t="str">
        <f t="shared" si="38"/>
        <v>PCD_DPW3_RES4_DTPI_S1</v>
      </c>
      <c r="DW90" s="619" t="str">
        <f t="shared" si="38"/>
        <v>PCD_DPW3_RES4_DCI_S1</v>
      </c>
      <c r="DX90" s="619" t="str">
        <f t="shared" si="38"/>
        <v>PCD_DPW3_RES4_DSI_S1</v>
      </c>
      <c r="DY90" s="619" t="str">
        <f t="shared" si="38"/>
        <v>PCD_DPW3_RES4_DER_S1</v>
      </c>
      <c r="DZ90" s="619" t="str">
        <f t="shared" si="38"/>
        <v>PCD_DPW3_RES4_RS_S1</v>
      </c>
      <c r="EA90" s="619" t="str">
        <f t="shared" si="38"/>
        <v>PCD_DPW3_RES4_DPLE_S1</v>
      </c>
    </row>
    <row r="91" spans="1:131" ht="15.75" thickBot="1" x14ac:dyDescent="0.25">
      <c r="A91" s="345"/>
      <c r="B91" s="401" t="str">
        <f t="shared" si="37"/>
        <v>TMS</v>
      </c>
      <c r="C91" s="59" t="s">
        <v>148</v>
      </c>
      <c r="D91" s="59" t="s">
        <v>306</v>
      </c>
      <c r="E91" s="108" t="str" cm="1">
        <f t="array" aca="1" ref="E91" ca="1">IFERROR(INDEX('[1]PCD List'!$AU$5:$BK$48,MARCH('DPW3'!$D91,'[1]PCD List'!$AR$5:$AR$48,0),MARCH('DPW3'!$B91,'[1]PCD List'!$AU$2:$BK$2,0)),"")</f>
        <v/>
      </c>
      <c r="F91" s="61" t="s">
        <v>1858</v>
      </c>
      <c r="G91" s="62" t="s">
        <v>1639</v>
      </c>
      <c r="H91" s="23" t="s">
        <v>68</v>
      </c>
      <c r="I91" s="246">
        <v>0</v>
      </c>
      <c r="K91" s="829"/>
      <c r="M91" s="248">
        <v>0</v>
      </c>
      <c r="N91" s="248">
        <v>0</v>
      </c>
      <c r="O91" s="606">
        <v>0</v>
      </c>
      <c r="P91" s="606">
        <v>0</v>
      </c>
      <c r="Q91" s="606">
        <v>0</v>
      </c>
      <c r="R91" s="65">
        <v>0</v>
      </c>
      <c r="S91" s="65">
        <v>0</v>
      </c>
      <c r="T91" s="65">
        <v>0</v>
      </c>
      <c r="U91" s="65">
        <v>0</v>
      </c>
      <c r="V91" s="65">
        <v>0</v>
      </c>
      <c r="W91" s="65">
        <v>0</v>
      </c>
      <c r="X91" s="65">
        <v>0</v>
      </c>
      <c r="Y91" s="65">
        <v>0</v>
      </c>
      <c r="Z91" s="65">
        <v>0</v>
      </c>
      <c r="AA91" s="65">
        <v>0</v>
      </c>
      <c r="AB91" s="65">
        <v>0</v>
      </c>
      <c r="AC91" s="65">
        <v>0</v>
      </c>
      <c r="AD91" s="65">
        <v>0</v>
      </c>
      <c r="AE91" s="65">
        <v>0</v>
      </c>
      <c r="AF91" s="65">
        <v>0</v>
      </c>
      <c r="AG91" s="65">
        <v>0</v>
      </c>
      <c r="AH91" s="65">
        <v>0</v>
      </c>
      <c r="AI91" s="65">
        <v>0</v>
      </c>
      <c r="AJ91" s="65">
        <v>0</v>
      </c>
      <c r="AK91" s="65">
        <v>0</v>
      </c>
      <c r="AL91" s="65">
        <v>0</v>
      </c>
      <c r="AM91" s="65">
        <v>0</v>
      </c>
      <c r="AN91" s="65">
        <v>0</v>
      </c>
      <c r="AO91" s="65">
        <v>0</v>
      </c>
      <c r="AP91" s="65">
        <v>0</v>
      </c>
      <c r="AQ91" s="65">
        <v>0</v>
      </c>
      <c r="AR91" s="65">
        <v>0</v>
      </c>
      <c r="AS91" s="65">
        <v>0</v>
      </c>
      <c r="AT91" s="65">
        <v>0</v>
      </c>
      <c r="AU91" s="66">
        <v>0</v>
      </c>
      <c r="AV91" s="66">
        <v>0</v>
      </c>
      <c r="AW91" s="66">
        <v>0</v>
      </c>
      <c r="AX91" s="66">
        <v>0</v>
      </c>
      <c r="AY91" s="66">
        <v>0</v>
      </c>
      <c r="AZ91" s="66">
        <v>0</v>
      </c>
      <c r="BA91" s="249">
        <v>0</v>
      </c>
      <c r="BC91" s="637"/>
      <c r="BD91" s="606"/>
      <c r="BE91" s="65"/>
      <c r="BF91" s="65"/>
      <c r="BG91" s="65"/>
      <c r="BH91" s="65"/>
      <c r="BI91" s="65"/>
      <c r="BJ91" s="65"/>
      <c r="BK91" s="65"/>
      <c r="BL91" s="65"/>
      <c r="BM91" s="65"/>
      <c r="BN91" s="249"/>
      <c r="BU91" s="610" t="s">
        <v>1859</v>
      </c>
      <c r="BX91" s="302"/>
      <c r="BY91" t="s">
        <v>1861</v>
      </c>
      <c r="BZ91" s="611" t="s">
        <v>1876</v>
      </c>
      <c r="CA91" s="611" t="s">
        <v>1876</v>
      </c>
      <c r="CB91" s="611" t="s">
        <v>1876</v>
      </c>
      <c r="CC91" s="611" t="s">
        <v>1876</v>
      </c>
      <c r="CD91" s="611" t="s">
        <v>1876</v>
      </c>
      <c r="CE91" s="611" t="s">
        <v>1876</v>
      </c>
      <c r="CF91" s="611" t="s">
        <v>1876</v>
      </c>
      <c r="CG91" s="611" t="s">
        <v>1876</v>
      </c>
      <c r="CH91" s="611" t="s">
        <v>1876</v>
      </c>
      <c r="CI91" s="611" t="s">
        <v>1876</v>
      </c>
      <c r="CJ91" s="611" t="s">
        <v>1876</v>
      </c>
      <c r="CK91" s="611" t="s">
        <v>1876</v>
      </c>
      <c r="CL91" s="611" t="s">
        <v>1876</v>
      </c>
      <c r="CM91" s="611" t="s">
        <v>1876</v>
      </c>
      <c r="CN91" s="611" t="s">
        <v>1876</v>
      </c>
      <c r="CO91" s="611" t="s">
        <v>1876</v>
      </c>
      <c r="CP91" s="611" t="s">
        <v>1876</v>
      </c>
      <c r="CQ91" s="611" t="s">
        <v>1876</v>
      </c>
      <c r="CR91" s="611" t="s">
        <v>1876</v>
      </c>
      <c r="CS91" s="611" t="s">
        <v>1876</v>
      </c>
      <c r="CT91" s="611" t="s">
        <v>1876</v>
      </c>
      <c r="CU91" s="611" t="s">
        <v>1876</v>
      </c>
      <c r="CV91" s="611" t="s">
        <v>1876</v>
      </c>
      <c r="CW91" s="611" t="s">
        <v>1876</v>
      </c>
      <c r="CX91" s="611" t="s">
        <v>1876</v>
      </c>
      <c r="CY91" s="611" t="s">
        <v>1876</v>
      </c>
      <c r="CZ91" s="611" t="s">
        <v>1876</v>
      </c>
      <c r="DA91" s="611" t="s">
        <v>1876</v>
      </c>
      <c r="DB91" s="611" t="s">
        <v>1876</v>
      </c>
      <c r="DC91" s="611" t="s">
        <v>1876</v>
      </c>
      <c r="DD91" s="611" t="s">
        <v>1876</v>
      </c>
      <c r="DE91" s="611" t="s">
        <v>1876</v>
      </c>
      <c r="DF91" s="611" t="s">
        <v>1876</v>
      </c>
      <c r="DG91" s="611" t="s">
        <v>1876</v>
      </c>
      <c r="DH91" s="611" t="s">
        <v>1876</v>
      </c>
      <c r="DI91" s="611" t="s">
        <v>1876</v>
      </c>
      <c r="DJ91" s="611" t="s">
        <v>1876</v>
      </c>
      <c r="DK91" s="611" t="s">
        <v>1876</v>
      </c>
      <c r="DL91" s="611" t="s">
        <v>1876</v>
      </c>
      <c r="DM91" s="611" t="s">
        <v>1876</v>
      </c>
      <c r="DN91" s="611" t="s">
        <v>1876</v>
      </c>
      <c r="DP91" s="619" t="str">
        <f t="shared" ref="DP91:DY97" si="39">DP$89&amp;$DO10</f>
        <v>PCD_DPW3_RES4_DLY_S2</v>
      </c>
      <c r="DQ91" s="619" t="str">
        <f t="shared" si="39"/>
        <v>PCD_DPW3_RES4_DIR_S2</v>
      </c>
      <c r="DR91" s="619" t="str">
        <f t="shared" si="39"/>
        <v>PCD_DPW3_RES4_DSCR_S2</v>
      </c>
      <c r="DS91" s="619" t="str">
        <f t="shared" si="39"/>
        <v>PCD_DPW3_RES4_DCS_S2</v>
      </c>
      <c r="DT91" s="619" t="str">
        <f t="shared" si="39"/>
        <v>PCD_DPW3_RES4_DSPC_S2</v>
      </c>
      <c r="DU91" s="619" t="str">
        <f t="shared" si="39"/>
        <v>PCD_DPW3_RES4_DPP_S2</v>
      </c>
      <c r="DV91" s="619" t="str">
        <f t="shared" si="39"/>
        <v>PCD_DPW3_RES4_DTPI_S2</v>
      </c>
      <c r="DW91" s="619" t="str">
        <f t="shared" si="39"/>
        <v>PCD_DPW3_RES4_DCI_S2</v>
      </c>
      <c r="DX91" s="619" t="str">
        <f t="shared" si="39"/>
        <v>PCD_DPW3_RES4_DSI_S2</v>
      </c>
      <c r="DY91" s="619" t="str">
        <f t="shared" si="39"/>
        <v>PCD_DPW3_RES4_DER_S2</v>
      </c>
      <c r="DZ91" s="619" t="str">
        <f t="shared" si="38"/>
        <v>PCD_DPW3_RES4_RS_S2</v>
      </c>
      <c r="EA91" s="619" t="str">
        <f t="shared" si="38"/>
        <v>PCD_DPW3_RES4_DPLE_S2</v>
      </c>
    </row>
    <row r="92" spans="1:131" ht="15.75" thickBot="1" x14ac:dyDescent="0.25">
      <c r="A92" s="345"/>
      <c r="B92" s="401" t="str">
        <f t="shared" si="37"/>
        <v>TMS</v>
      </c>
      <c r="C92" s="59" t="s">
        <v>148</v>
      </c>
      <c r="D92" s="59" t="s">
        <v>306</v>
      </c>
      <c r="E92" s="108" t="str" cm="1">
        <f t="array" aca="1" ref="E92" ca="1">IFERROR(INDEX('[1]PCD List'!$AU$5:$BK$48,MARCH('DPW3'!$D92,'[1]PCD List'!$AR$5:$AR$48,0),MARCH('DPW3'!$B92,'[1]PCD List'!$AU$2:$BK$2,0)),"")</f>
        <v/>
      </c>
      <c r="F92" s="61" t="s">
        <v>1858</v>
      </c>
      <c r="G92" s="62" t="s">
        <v>1642</v>
      </c>
      <c r="H92" s="23" t="s">
        <v>68</v>
      </c>
      <c r="I92" s="246">
        <v>0</v>
      </c>
      <c r="K92" s="829"/>
      <c r="M92" s="248">
        <v>0</v>
      </c>
      <c r="N92" s="248">
        <v>0</v>
      </c>
      <c r="O92" s="606">
        <v>0</v>
      </c>
      <c r="P92" s="606">
        <v>0</v>
      </c>
      <c r="Q92" s="606">
        <v>0</v>
      </c>
      <c r="R92" s="65">
        <v>0</v>
      </c>
      <c r="S92" s="65">
        <v>0</v>
      </c>
      <c r="T92" s="65">
        <v>0</v>
      </c>
      <c r="U92" s="65">
        <v>0</v>
      </c>
      <c r="V92" s="65">
        <v>0</v>
      </c>
      <c r="W92" s="65">
        <v>0</v>
      </c>
      <c r="X92" s="65">
        <v>0</v>
      </c>
      <c r="Y92" s="65">
        <v>0</v>
      </c>
      <c r="Z92" s="65">
        <v>0</v>
      </c>
      <c r="AA92" s="65">
        <v>0</v>
      </c>
      <c r="AB92" s="65">
        <v>0</v>
      </c>
      <c r="AC92" s="65">
        <v>0</v>
      </c>
      <c r="AD92" s="65">
        <v>0</v>
      </c>
      <c r="AE92" s="65">
        <v>0</v>
      </c>
      <c r="AF92" s="65">
        <v>0</v>
      </c>
      <c r="AG92" s="65">
        <v>0</v>
      </c>
      <c r="AH92" s="65">
        <v>0</v>
      </c>
      <c r="AI92" s="65">
        <v>0</v>
      </c>
      <c r="AJ92" s="65">
        <v>0</v>
      </c>
      <c r="AK92" s="65">
        <v>0</v>
      </c>
      <c r="AL92" s="65">
        <v>0</v>
      </c>
      <c r="AM92" s="65">
        <v>0</v>
      </c>
      <c r="AN92" s="65">
        <v>0</v>
      </c>
      <c r="AO92" s="65">
        <v>0</v>
      </c>
      <c r="AP92" s="65">
        <v>0</v>
      </c>
      <c r="AQ92" s="65">
        <v>0</v>
      </c>
      <c r="AR92" s="65">
        <v>0</v>
      </c>
      <c r="AS92" s="65">
        <v>0</v>
      </c>
      <c r="AT92" s="65">
        <v>0</v>
      </c>
      <c r="AU92" s="66">
        <v>0</v>
      </c>
      <c r="AV92" s="66">
        <v>0</v>
      </c>
      <c r="AW92" s="66">
        <v>0</v>
      </c>
      <c r="AX92" s="66">
        <v>0</v>
      </c>
      <c r="AY92" s="66">
        <v>0</v>
      </c>
      <c r="AZ92" s="66">
        <v>0</v>
      </c>
      <c r="BA92" s="249">
        <v>0</v>
      </c>
      <c r="BC92" s="637"/>
      <c r="BD92" s="606"/>
      <c r="BE92" s="65"/>
      <c r="BF92" s="65"/>
      <c r="BG92" s="65"/>
      <c r="BH92" s="65"/>
      <c r="BI92" s="65"/>
      <c r="BJ92" s="65"/>
      <c r="BK92" s="65"/>
      <c r="BL92" s="65"/>
      <c r="BM92" s="65"/>
      <c r="BN92" s="249"/>
      <c r="BU92" s="610" t="s">
        <v>1859</v>
      </c>
      <c r="BX92" s="302"/>
      <c r="BY92" t="s">
        <v>1861</v>
      </c>
      <c r="BZ92" s="611" t="s">
        <v>1877</v>
      </c>
      <c r="CA92" s="611" t="s">
        <v>1877</v>
      </c>
      <c r="CB92" s="611" t="s">
        <v>1877</v>
      </c>
      <c r="CC92" s="611" t="s">
        <v>1877</v>
      </c>
      <c r="CD92" s="611" t="s">
        <v>1877</v>
      </c>
      <c r="CE92" s="611" t="s">
        <v>1877</v>
      </c>
      <c r="CF92" s="611" t="s">
        <v>1877</v>
      </c>
      <c r="CG92" s="611" t="s">
        <v>1877</v>
      </c>
      <c r="CH92" s="611" t="s">
        <v>1877</v>
      </c>
      <c r="CI92" s="611" t="s">
        <v>1877</v>
      </c>
      <c r="CJ92" s="611" t="s">
        <v>1877</v>
      </c>
      <c r="CK92" s="611" t="s">
        <v>1877</v>
      </c>
      <c r="CL92" s="611" t="s">
        <v>1877</v>
      </c>
      <c r="CM92" s="611" t="s">
        <v>1877</v>
      </c>
      <c r="CN92" s="611" t="s">
        <v>1877</v>
      </c>
      <c r="CO92" s="611" t="s">
        <v>1877</v>
      </c>
      <c r="CP92" s="611" t="s">
        <v>1877</v>
      </c>
      <c r="CQ92" s="611" t="s">
        <v>1877</v>
      </c>
      <c r="CR92" s="611" t="s">
        <v>1877</v>
      </c>
      <c r="CS92" s="611" t="s">
        <v>1877</v>
      </c>
      <c r="CT92" s="611" t="s">
        <v>1877</v>
      </c>
      <c r="CU92" s="611" t="s">
        <v>1877</v>
      </c>
      <c r="CV92" s="611" t="s">
        <v>1877</v>
      </c>
      <c r="CW92" s="611" t="s">
        <v>1877</v>
      </c>
      <c r="CX92" s="611" t="s">
        <v>1877</v>
      </c>
      <c r="CY92" s="611" t="s">
        <v>1877</v>
      </c>
      <c r="CZ92" s="611" t="s">
        <v>1877</v>
      </c>
      <c r="DA92" s="611" t="s">
        <v>1877</v>
      </c>
      <c r="DB92" s="611" t="s">
        <v>1877</v>
      </c>
      <c r="DC92" s="611" t="s">
        <v>1877</v>
      </c>
      <c r="DD92" s="611" t="s">
        <v>1877</v>
      </c>
      <c r="DE92" s="611" t="s">
        <v>1877</v>
      </c>
      <c r="DF92" s="611" t="s">
        <v>1877</v>
      </c>
      <c r="DG92" s="611" t="s">
        <v>1877</v>
      </c>
      <c r="DH92" s="611" t="s">
        <v>1877</v>
      </c>
      <c r="DI92" s="611" t="s">
        <v>1877</v>
      </c>
      <c r="DJ92" s="611" t="s">
        <v>1877</v>
      </c>
      <c r="DK92" s="611" t="s">
        <v>1877</v>
      </c>
      <c r="DL92" s="611" t="s">
        <v>1877</v>
      </c>
      <c r="DM92" s="611" t="s">
        <v>1877</v>
      </c>
      <c r="DN92" s="611" t="s">
        <v>1877</v>
      </c>
      <c r="DP92" s="619" t="str">
        <f t="shared" si="39"/>
        <v>PCD_DPW3_RES4_DLY_S3</v>
      </c>
      <c r="DQ92" s="619" t="str">
        <f t="shared" si="39"/>
        <v>PCD_DPW3_RES4_DIR_S3</v>
      </c>
      <c r="DR92" s="619" t="str">
        <f t="shared" si="39"/>
        <v>PCD_DPW3_RES4_DSCR_S3</v>
      </c>
      <c r="DS92" s="619" t="str">
        <f t="shared" si="39"/>
        <v>PCD_DPW3_RES4_DCS_S3</v>
      </c>
      <c r="DT92" s="619" t="str">
        <f t="shared" si="39"/>
        <v>PCD_DPW3_RES4_DSPC_S3</v>
      </c>
      <c r="DU92" s="619" t="str">
        <f t="shared" si="39"/>
        <v>PCD_DPW3_RES4_DPP_S3</v>
      </c>
      <c r="DV92" s="619" t="str">
        <f t="shared" si="39"/>
        <v>PCD_DPW3_RES4_DTPI_S3</v>
      </c>
      <c r="DW92" s="619" t="str">
        <f t="shared" si="39"/>
        <v>PCD_DPW3_RES4_DCI_S3</v>
      </c>
      <c r="DX92" s="619" t="str">
        <f t="shared" si="39"/>
        <v>PCD_DPW3_RES4_DSI_S3</v>
      </c>
      <c r="DY92" s="619" t="str">
        <f t="shared" si="39"/>
        <v>PCD_DPW3_RES4_DER_S3</v>
      </c>
      <c r="DZ92" s="619" t="str">
        <f t="shared" si="38"/>
        <v>PCD_DPW3_RES4_RS_S3</v>
      </c>
      <c r="EA92" s="619" t="str">
        <f t="shared" si="38"/>
        <v>PCD_DPW3_RES4_DPLE_S3</v>
      </c>
    </row>
    <row r="93" spans="1:131" ht="15.75" thickBot="1" x14ac:dyDescent="0.25">
      <c r="A93" s="345"/>
      <c r="B93" s="401" t="str">
        <f t="shared" si="37"/>
        <v>TMS</v>
      </c>
      <c r="C93" s="59" t="s">
        <v>148</v>
      </c>
      <c r="D93" s="59" t="s">
        <v>306</v>
      </c>
      <c r="E93" s="108" t="str" cm="1">
        <f t="array" aca="1" ref="E93" ca="1">IFERROR(INDEX('[1]PCD List'!$AU$5:$BK$48,MARCH('DPW3'!$D93,'[1]PCD List'!$AR$5:$AR$48,0),MARCH('DPW3'!$B93,'[1]PCD List'!$AU$2:$BK$2,0)),"")</f>
        <v/>
      </c>
      <c r="F93" s="61" t="s">
        <v>1858</v>
      </c>
      <c r="G93" s="62" t="s">
        <v>1645</v>
      </c>
      <c r="H93" s="23" t="s">
        <v>68</v>
      </c>
      <c r="I93" s="246">
        <v>0</v>
      </c>
      <c r="K93" s="829"/>
      <c r="M93" s="248">
        <v>0</v>
      </c>
      <c r="N93" s="248">
        <v>0</v>
      </c>
      <c r="O93" s="606">
        <v>0</v>
      </c>
      <c r="P93" s="606">
        <v>0</v>
      </c>
      <c r="Q93" s="606">
        <v>0</v>
      </c>
      <c r="R93" s="65">
        <v>0</v>
      </c>
      <c r="S93" s="65">
        <v>0</v>
      </c>
      <c r="T93" s="65">
        <v>0</v>
      </c>
      <c r="U93" s="65">
        <v>0</v>
      </c>
      <c r="V93" s="65">
        <v>0</v>
      </c>
      <c r="W93" s="65">
        <v>0</v>
      </c>
      <c r="X93" s="65">
        <v>0</v>
      </c>
      <c r="Y93" s="65">
        <v>0</v>
      </c>
      <c r="Z93" s="65">
        <v>0</v>
      </c>
      <c r="AA93" s="65">
        <v>0</v>
      </c>
      <c r="AB93" s="65">
        <v>0</v>
      </c>
      <c r="AC93" s="65">
        <v>0</v>
      </c>
      <c r="AD93" s="65">
        <v>0</v>
      </c>
      <c r="AE93" s="65">
        <v>0</v>
      </c>
      <c r="AF93" s="65">
        <v>0</v>
      </c>
      <c r="AG93" s="65">
        <v>0</v>
      </c>
      <c r="AH93" s="65">
        <v>0</v>
      </c>
      <c r="AI93" s="65">
        <v>0</v>
      </c>
      <c r="AJ93" s="65">
        <v>0</v>
      </c>
      <c r="AK93" s="65">
        <v>0</v>
      </c>
      <c r="AL93" s="65">
        <v>0</v>
      </c>
      <c r="AM93" s="65">
        <v>0</v>
      </c>
      <c r="AN93" s="65">
        <v>0</v>
      </c>
      <c r="AO93" s="65">
        <v>0</v>
      </c>
      <c r="AP93" s="65">
        <v>0</v>
      </c>
      <c r="AQ93" s="65">
        <v>0</v>
      </c>
      <c r="AR93" s="65">
        <v>0</v>
      </c>
      <c r="AS93" s="65">
        <v>0</v>
      </c>
      <c r="AT93" s="65">
        <v>0</v>
      </c>
      <c r="AU93" s="66">
        <v>0</v>
      </c>
      <c r="AV93" s="66">
        <v>0</v>
      </c>
      <c r="AW93" s="66">
        <v>0</v>
      </c>
      <c r="AX93" s="66">
        <v>0</v>
      </c>
      <c r="AY93" s="66">
        <v>0</v>
      </c>
      <c r="AZ93" s="66">
        <v>0</v>
      </c>
      <c r="BA93" s="249">
        <v>0</v>
      </c>
      <c r="BC93" s="637"/>
      <c r="BD93" s="606"/>
      <c r="BE93" s="65"/>
      <c r="BF93" s="65"/>
      <c r="BG93" s="65"/>
      <c r="BH93" s="65"/>
      <c r="BI93" s="65"/>
      <c r="BJ93" s="65"/>
      <c r="BK93" s="65"/>
      <c r="BL93" s="65"/>
      <c r="BM93" s="65"/>
      <c r="BN93" s="249"/>
      <c r="BU93" s="610" t="s">
        <v>1859</v>
      </c>
      <c r="BX93" s="302"/>
      <c r="BY93" t="s">
        <v>1861</v>
      </c>
      <c r="BZ93" s="611" t="s">
        <v>1878</v>
      </c>
      <c r="CA93" s="611" t="s">
        <v>1878</v>
      </c>
      <c r="CB93" s="611" t="s">
        <v>1878</v>
      </c>
      <c r="CC93" s="611" t="s">
        <v>1878</v>
      </c>
      <c r="CD93" s="611" t="s">
        <v>1878</v>
      </c>
      <c r="CE93" s="611" t="s">
        <v>1878</v>
      </c>
      <c r="CF93" s="611" t="s">
        <v>1878</v>
      </c>
      <c r="CG93" s="611" t="s">
        <v>1878</v>
      </c>
      <c r="CH93" s="611" t="s">
        <v>1878</v>
      </c>
      <c r="CI93" s="611" t="s">
        <v>1878</v>
      </c>
      <c r="CJ93" s="611" t="s">
        <v>1878</v>
      </c>
      <c r="CK93" s="611" t="s">
        <v>1878</v>
      </c>
      <c r="CL93" s="611" t="s">
        <v>1878</v>
      </c>
      <c r="CM93" s="611" t="s">
        <v>1878</v>
      </c>
      <c r="CN93" s="611" t="s">
        <v>1878</v>
      </c>
      <c r="CO93" s="611" t="s">
        <v>1878</v>
      </c>
      <c r="CP93" s="611" t="s">
        <v>1878</v>
      </c>
      <c r="CQ93" s="611" t="s">
        <v>1878</v>
      </c>
      <c r="CR93" s="611" t="s">
        <v>1878</v>
      </c>
      <c r="CS93" s="611" t="s">
        <v>1878</v>
      </c>
      <c r="CT93" s="611" t="s">
        <v>1878</v>
      </c>
      <c r="CU93" s="611" t="s">
        <v>1878</v>
      </c>
      <c r="CV93" s="611" t="s">
        <v>1878</v>
      </c>
      <c r="CW93" s="611" t="s">
        <v>1878</v>
      </c>
      <c r="CX93" s="611" t="s">
        <v>1878</v>
      </c>
      <c r="CY93" s="611" t="s">
        <v>1878</v>
      </c>
      <c r="CZ93" s="611" t="s">
        <v>1878</v>
      </c>
      <c r="DA93" s="611" t="s">
        <v>1878</v>
      </c>
      <c r="DB93" s="611" t="s">
        <v>1878</v>
      </c>
      <c r="DC93" s="611" t="s">
        <v>1878</v>
      </c>
      <c r="DD93" s="611" t="s">
        <v>1878</v>
      </c>
      <c r="DE93" s="611" t="s">
        <v>1878</v>
      </c>
      <c r="DF93" s="611" t="s">
        <v>1878</v>
      </c>
      <c r="DG93" s="611" t="s">
        <v>1878</v>
      </c>
      <c r="DH93" s="611" t="s">
        <v>1878</v>
      </c>
      <c r="DI93" s="611" t="s">
        <v>1878</v>
      </c>
      <c r="DJ93" s="611" t="s">
        <v>1878</v>
      </c>
      <c r="DK93" s="611" t="s">
        <v>1878</v>
      </c>
      <c r="DL93" s="611" t="s">
        <v>1878</v>
      </c>
      <c r="DM93" s="611" t="s">
        <v>1878</v>
      </c>
      <c r="DN93" s="611" t="s">
        <v>1878</v>
      </c>
      <c r="DP93" s="619" t="str">
        <f t="shared" si="39"/>
        <v>PCD_DPW3_RES4_DLY_S4</v>
      </c>
      <c r="DQ93" s="619" t="str">
        <f t="shared" si="39"/>
        <v>PCD_DPW3_RES4_DIR_S4</v>
      </c>
      <c r="DR93" s="619" t="str">
        <f t="shared" si="39"/>
        <v>PCD_DPW3_RES4_DSCR_S4</v>
      </c>
      <c r="DS93" s="619" t="str">
        <f t="shared" si="39"/>
        <v>PCD_DPW3_RES4_DCS_S4</v>
      </c>
      <c r="DT93" s="619" t="str">
        <f t="shared" si="39"/>
        <v>PCD_DPW3_RES4_DSPC_S4</v>
      </c>
      <c r="DU93" s="619" t="str">
        <f t="shared" si="39"/>
        <v>PCD_DPW3_RES4_DPP_S4</v>
      </c>
      <c r="DV93" s="619" t="str">
        <f t="shared" si="39"/>
        <v>PCD_DPW3_RES4_DTPI_S4</v>
      </c>
      <c r="DW93" s="619" t="str">
        <f t="shared" si="39"/>
        <v>PCD_DPW3_RES4_DCI_S4</v>
      </c>
      <c r="DX93" s="619" t="str">
        <f t="shared" si="39"/>
        <v>PCD_DPW3_RES4_DSI_S4</v>
      </c>
      <c r="DY93" s="619" t="str">
        <f t="shared" si="39"/>
        <v>PCD_DPW3_RES4_DER_S4</v>
      </c>
      <c r="DZ93" s="619" t="str">
        <f t="shared" si="38"/>
        <v>PCD_DPW3_RES4_RS_S4</v>
      </c>
      <c r="EA93" s="619" t="str">
        <f t="shared" si="38"/>
        <v>PCD_DPW3_RES4_DPLE_S4</v>
      </c>
    </row>
    <row r="94" spans="1:131" ht="15.75" thickBot="1" x14ac:dyDescent="0.25">
      <c r="A94" s="345"/>
      <c r="B94" s="401" t="str">
        <f t="shared" si="37"/>
        <v>TMS</v>
      </c>
      <c r="C94" s="59" t="s">
        <v>148</v>
      </c>
      <c r="D94" s="59" t="s">
        <v>306</v>
      </c>
      <c r="E94" s="108" t="str" cm="1">
        <f t="array" aca="1" ref="E94" ca="1">IFERROR(INDEX('[1]PCD List'!$AU$5:$BK$48,MARCH('DPW3'!$D94,'[1]PCD List'!$AR$5:$AR$48,0),MARCH('DPW3'!$B94,'[1]PCD List'!$AU$2:$BK$2,0)),"")</f>
        <v/>
      </c>
      <c r="F94" s="61" t="s">
        <v>1858</v>
      </c>
      <c r="G94" s="62" t="s">
        <v>1648</v>
      </c>
      <c r="H94" s="23" t="s">
        <v>68</v>
      </c>
      <c r="I94" s="246">
        <v>0</v>
      </c>
      <c r="K94" s="829"/>
      <c r="M94" s="248">
        <v>0</v>
      </c>
      <c r="N94" s="248">
        <v>0</v>
      </c>
      <c r="O94" s="606">
        <v>0</v>
      </c>
      <c r="P94" s="606">
        <v>0</v>
      </c>
      <c r="Q94" s="606">
        <v>0</v>
      </c>
      <c r="R94" s="65">
        <v>0</v>
      </c>
      <c r="S94" s="65">
        <v>0</v>
      </c>
      <c r="T94" s="65">
        <v>0</v>
      </c>
      <c r="U94" s="65">
        <v>0</v>
      </c>
      <c r="V94" s="65">
        <v>0</v>
      </c>
      <c r="W94" s="65">
        <v>0</v>
      </c>
      <c r="X94" s="65">
        <v>0</v>
      </c>
      <c r="Y94" s="65">
        <v>0</v>
      </c>
      <c r="Z94" s="65">
        <v>0</v>
      </c>
      <c r="AA94" s="65">
        <v>0</v>
      </c>
      <c r="AB94" s="65">
        <v>0</v>
      </c>
      <c r="AC94" s="65">
        <v>0</v>
      </c>
      <c r="AD94" s="65">
        <v>0</v>
      </c>
      <c r="AE94" s="65">
        <v>0</v>
      </c>
      <c r="AF94" s="65">
        <v>0</v>
      </c>
      <c r="AG94" s="65">
        <v>0</v>
      </c>
      <c r="AH94" s="65">
        <v>0</v>
      </c>
      <c r="AI94" s="65">
        <v>0</v>
      </c>
      <c r="AJ94" s="65">
        <v>0</v>
      </c>
      <c r="AK94" s="65">
        <v>0</v>
      </c>
      <c r="AL94" s="65">
        <v>0</v>
      </c>
      <c r="AM94" s="65">
        <v>0</v>
      </c>
      <c r="AN94" s="65">
        <v>0</v>
      </c>
      <c r="AO94" s="65">
        <v>0</v>
      </c>
      <c r="AP94" s="65">
        <v>0</v>
      </c>
      <c r="AQ94" s="65">
        <v>0</v>
      </c>
      <c r="AR94" s="65">
        <v>0</v>
      </c>
      <c r="AS94" s="65">
        <v>0</v>
      </c>
      <c r="AT94" s="65">
        <v>0</v>
      </c>
      <c r="AU94" s="66">
        <v>0</v>
      </c>
      <c r="AV94" s="66">
        <v>0</v>
      </c>
      <c r="AW94" s="66">
        <v>0</v>
      </c>
      <c r="AX94" s="66">
        <v>0</v>
      </c>
      <c r="AY94" s="66">
        <v>0</v>
      </c>
      <c r="AZ94" s="66">
        <v>0</v>
      </c>
      <c r="BA94" s="249">
        <v>0</v>
      </c>
      <c r="BC94" s="637"/>
      <c r="BD94" s="606"/>
      <c r="BE94" s="65"/>
      <c r="BF94" s="65"/>
      <c r="BG94" s="65"/>
      <c r="BH94" s="65"/>
      <c r="BI94" s="65"/>
      <c r="BJ94" s="65"/>
      <c r="BK94" s="65"/>
      <c r="BL94" s="65"/>
      <c r="BM94" s="65"/>
      <c r="BN94" s="249"/>
      <c r="BU94" s="610" t="s">
        <v>1859</v>
      </c>
      <c r="BX94" s="302"/>
      <c r="BY94" t="s">
        <v>1861</v>
      </c>
      <c r="BZ94" s="611" t="s">
        <v>1879</v>
      </c>
      <c r="CA94" s="611" t="s">
        <v>1879</v>
      </c>
      <c r="CB94" s="611" t="s">
        <v>1879</v>
      </c>
      <c r="CC94" s="611" t="s">
        <v>1879</v>
      </c>
      <c r="CD94" s="611" t="s">
        <v>1879</v>
      </c>
      <c r="CE94" s="611" t="s">
        <v>1879</v>
      </c>
      <c r="CF94" s="611" t="s">
        <v>1879</v>
      </c>
      <c r="CG94" s="611" t="s">
        <v>1879</v>
      </c>
      <c r="CH94" s="611" t="s">
        <v>1879</v>
      </c>
      <c r="CI94" s="611" t="s">
        <v>1879</v>
      </c>
      <c r="CJ94" s="611" t="s">
        <v>1879</v>
      </c>
      <c r="CK94" s="611" t="s">
        <v>1879</v>
      </c>
      <c r="CL94" s="611" t="s">
        <v>1879</v>
      </c>
      <c r="CM94" s="611" t="s">
        <v>1879</v>
      </c>
      <c r="CN94" s="611" t="s">
        <v>1879</v>
      </c>
      <c r="CO94" s="611" t="s">
        <v>1879</v>
      </c>
      <c r="CP94" s="611" t="s">
        <v>1879</v>
      </c>
      <c r="CQ94" s="611" t="s">
        <v>1879</v>
      </c>
      <c r="CR94" s="611" t="s">
        <v>1879</v>
      </c>
      <c r="CS94" s="611" t="s">
        <v>1879</v>
      </c>
      <c r="CT94" s="611" t="s">
        <v>1879</v>
      </c>
      <c r="CU94" s="611" t="s">
        <v>1879</v>
      </c>
      <c r="CV94" s="611" t="s">
        <v>1879</v>
      </c>
      <c r="CW94" s="611" t="s">
        <v>1879</v>
      </c>
      <c r="CX94" s="611" t="s">
        <v>1879</v>
      </c>
      <c r="CY94" s="611" t="s">
        <v>1879</v>
      </c>
      <c r="CZ94" s="611" t="s">
        <v>1879</v>
      </c>
      <c r="DA94" s="611" t="s">
        <v>1879</v>
      </c>
      <c r="DB94" s="611" t="s">
        <v>1879</v>
      </c>
      <c r="DC94" s="611" t="s">
        <v>1879</v>
      </c>
      <c r="DD94" s="611" t="s">
        <v>1879</v>
      </c>
      <c r="DE94" s="611" t="s">
        <v>1879</v>
      </c>
      <c r="DF94" s="611" t="s">
        <v>1879</v>
      </c>
      <c r="DG94" s="611" t="s">
        <v>1879</v>
      </c>
      <c r="DH94" s="611" t="s">
        <v>1879</v>
      </c>
      <c r="DI94" s="611" t="s">
        <v>1879</v>
      </c>
      <c r="DJ94" s="611" t="s">
        <v>1879</v>
      </c>
      <c r="DK94" s="611" t="s">
        <v>1879</v>
      </c>
      <c r="DL94" s="611" t="s">
        <v>1879</v>
      </c>
      <c r="DM94" s="611" t="s">
        <v>1879</v>
      </c>
      <c r="DN94" s="611" t="s">
        <v>1879</v>
      </c>
      <c r="DP94" s="619" t="str">
        <f t="shared" si="39"/>
        <v>PCD_DPW3_RES4_DLY_S5</v>
      </c>
      <c r="DQ94" s="619" t="str">
        <f t="shared" si="39"/>
        <v>PCD_DPW3_RES4_DIR_S5</v>
      </c>
      <c r="DR94" s="619" t="str">
        <f t="shared" si="39"/>
        <v>PCD_DPW3_RES4_DSCR_S5</v>
      </c>
      <c r="DS94" s="619" t="str">
        <f t="shared" si="39"/>
        <v>PCD_DPW3_RES4_DCS_S5</v>
      </c>
      <c r="DT94" s="619" t="str">
        <f t="shared" si="39"/>
        <v>PCD_DPW3_RES4_DSPC_S5</v>
      </c>
      <c r="DU94" s="619" t="str">
        <f t="shared" si="39"/>
        <v>PCD_DPW3_RES4_DPP_S5</v>
      </c>
      <c r="DV94" s="619" t="str">
        <f t="shared" si="39"/>
        <v>PCD_DPW3_RES4_DTPI_S5</v>
      </c>
      <c r="DW94" s="619" t="str">
        <f t="shared" si="39"/>
        <v>PCD_DPW3_RES4_DCI_S5</v>
      </c>
      <c r="DX94" s="619" t="str">
        <f t="shared" si="39"/>
        <v>PCD_DPW3_RES4_DSI_S5</v>
      </c>
      <c r="DY94" s="619" t="str">
        <f t="shared" si="39"/>
        <v>PCD_DPW3_RES4_DER_S5</v>
      </c>
      <c r="DZ94" s="619" t="str">
        <f t="shared" si="38"/>
        <v>PCD_DPW3_RES4_RS_S5</v>
      </c>
      <c r="EA94" s="619" t="str">
        <f t="shared" si="38"/>
        <v>PCD_DPW3_RES4_DPLE_S5</v>
      </c>
    </row>
    <row r="95" spans="1:131" ht="15.75" thickBot="1" x14ac:dyDescent="0.25">
      <c r="A95" s="345"/>
      <c r="B95" s="401" t="str">
        <f t="shared" si="37"/>
        <v>TMS</v>
      </c>
      <c r="C95" s="59" t="s">
        <v>148</v>
      </c>
      <c r="D95" s="59" t="s">
        <v>306</v>
      </c>
      <c r="E95" s="108" t="str" cm="1">
        <f t="array" aca="1" ref="E95" ca="1">IFERROR(INDEX('[1]PCD List'!$AU$5:$BK$48,MARCH('DPW3'!$D95,'[1]PCD List'!$AR$5:$AR$48,0),MARCH('DPW3'!$B95,'[1]PCD List'!$AU$2:$BK$2,0)),"")</f>
        <v/>
      </c>
      <c r="F95" s="61" t="s">
        <v>1858</v>
      </c>
      <c r="G95" s="62" t="s">
        <v>1651</v>
      </c>
      <c r="H95" s="23" t="s">
        <v>68</v>
      </c>
      <c r="I95" s="246">
        <v>0</v>
      </c>
      <c r="K95" s="829"/>
      <c r="M95" s="248">
        <v>0</v>
      </c>
      <c r="N95" s="248">
        <v>0</v>
      </c>
      <c r="O95" s="606">
        <v>0</v>
      </c>
      <c r="P95" s="606">
        <v>0</v>
      </c>
      <c r="Q95" s="606">
        <v>0</v>
      </c>
      <c r="R95" s="65">
        <v>0</v>
      </c>
      <c r="S95" s="65">
        <v>0</v>
      </c>
      <c r="T95" s="65">
        <v>0</v>
      </c>
      <c r="U95" s="65">
        <v>0</v>
      </c>
      <c r="V95" s="65">
        <v>0</v>
      </c>
      <c r="W95" s="65">
        <v>0</v>
      </c>
      <c r="X95" s="65">
        <v>0</v>
      </c>
      <c r="Y95" s="65">
        <v>0</v>
      </c>
      <c r="Z95" s="65">
        <v>0</v>
      </c>
      <c r="AA95" s="65">
        <v>0</v>
      </c>
      <c r="AB95" s="65">
        <v>0</v>
      </c>
      <c r="AC95" s="65">
        <v>0</v>
      </c>
      <c r="AD95" s="65">
        <v>0</v>
      </c>
      <c r="AE95" s="65">
        <v>0</v>
      </c>
      <c r="AF95" s="65">
        <v>0</v>
      </c>
      <c r="AG95" s="65">
        <v>0</v>
      </c>
      <c r="AH95" s="65">
        <v>0</v>
      </c>
      <c r="AI95" s="65">
        <v>0</v>
      </c>
      <c r="AJ95" s="65">
        <v>0</v>
      </c>
      <c r="AK95" s="65">
        <v>0</v>
      </c>
      <c r="AL95" s="65">
        <v>0</v>
      </c>
      <c r="AM95" s="65">
        <v>0</v>
      </c>
      <c r="AN95" s="65">
        <v>0</v>
      </c>
      <c r="AO95" s="65">
        <v>0</v>
      </c>
      <c r="AP95" s="65">
        <v>0</v>
      </c>
      <c r="AQ95" s="65">
        <v>0</v>
      </c>
      <c r="AR95" s="65">
        <v>0</v>
      </c>
      <c r="AS95" s="65">
        <v>0</v>
      </c>
      <c r="AT95" s="65">
        <v>0</v>
      </c>
      <c r="AU95" s="66">
        <v>0</v>
      </c>
      <c r="AV95" s="66">
        <v>0</v>
      </c>
      <c r="AW95" s="66">
        <v>0</v>
      </c>
      <c r="AX95" s="66">
        <v>0</v>
      </c>
      <c r="AY95" s="66">
        <v>0</v>
      </c>
      <c r="AZ95" s="66">
        <v>0</v>
      </c>
      <c r="BA95" s="249">
        <v>0</v>
      </c>
      <c r="BC95" s="637"/>
      <c r="BD95" s="606"/>
      <c r="BE95" s="65"/>
      <c r="BF95" s="65"/>
      <c r="BG95" s="65"/>
      <c r="BH95" s="65"/>
      <c r="BI95" s="65"/>
      <c r="BJ95" s="65"/>
      <c r="BK95" s="65"/>
      <c r="BL95" s="65"/>
      <c r="BM95" s="65"/>
      <c r="BN95" s="249"/>
      <c r="BU95" s="610" t="s">
        <v>1859</v>
      </c>
      <c r="BX95" s="302"/>
      <c r="BY95" t="s">
        <v>1861</v>
      </c>
      <c r="BZ95" s="611" t="s">
        <v>1880</v>
      </c>
      <c r="CA95" s="611" t="s">
        <v>1880</v>
      </c>
      <c r="CB95" s="611" t="s">
        <v>1880</v>
      </c>
      <c r="CC95" s="611" t="s">
        <v>1880</v>
      </c>
      <c r="CD95" s="611" t="s">
        <v>1880</v>
      </c>
      <c r="CE95" s="611" t="s">
        <v>1880</v>
      </c>
      <c r="CF95" s="611" t="s">
        <v>1880</v>
      </c>
      <c r="CG95" s="611" t="s">
        <v>1880</v>
      </c>
      <c r="CH95" s="611" t="s">
        <v>1880</v>
      </c>
      <c r="CI95" s="611" t="s">
        <v>1880</v>
      </c>
      <c r="CJ95" s="611" t="s">
        <v>1880</v>
      </c>
      <c r="CK95" s="611" t="s">
        <v>1880</v>
      </c>
      <c r="CL95" s="611" t="s">
        <v>1880</v>
      </c>
      <c r="CM95" s="611" t="s">
        <v>1880</v>
      </c>
      <c r="CN95" s="611" t="s">
        <v>1880</v>
      </c>
      <c r="CO95" s="611" t="s">
        <v>1880</v>
      </c>
      <c r="CP95" s="611" t="s">
        <v>1880</v>
      </c>
      <c r="CQ95" s="611" t="s">
        <v>1880</v>
      </c>
      <c r="CR95" s="611" t="s">
        <v>1880</v>
      </c>
      <c r="CS95" s="611" t="s">
        <v>1880</v>
      </c>
      <c r="CT95" s="611" t="s">
        <v>1880</v>
      </c>
      <c r="CU95" s="611" t="s">
        <v>1880</v>
      </c>
      <c r="CV95" s="611" t="s">
        <v>1880</v>
      </c>
      <c r="CW95" s="611" t="s">
        <v>1880</v>
      </c>
      <c r="CX95" s="611" t="s">
        <v>1880</v>
      </c>
      <c r="CY95" s="611" t="s">
        <v>1880</v>
      </c>
      <c r="CZ95" s="611" t="s">
        <v>1880</v>
      </c>
      <c r="DA95" s="611" t="s">
        <v>1880</v>
      </c>
      <c r="DB95" s="611" t="s">
        <v>1880</v>
      </c>
      <c r="DC95" s="611" t="s">
        <v>1880</v>
      </c>
      <c r="DD95" s="611" t="s">
        <v>1880</v>
      </c>
      <c r="DE95" s="611" t="s">
        <v>1880</v>
      </c>
      <c r="DF95" s="611" t="s">
        <v>1880</v>
      </c>
      <c r="DG95" s="611" t="s">
        <v>1880</v>
      </c>
      <c r="DH95" s="611" t="s">
        <v>1880</v>
      </c>
      <c r="DI95" s="611" t="s">
        <v>1880</v>
      </c>
      <c r="DJ95" s="611" t="s">
        <v>1880</v>
      </c>
      <c r="DK95" s="611" t="s">
        <v>1880</v>
      </c>
      <c r="DL95" s="611" t="s">
        <v>1880</v>
      </c>
      <c r="DM95" s="611" t="s">
        <v>1880</v>
      </c>
      <c r="DN95" s="611" t="s">
        <v>1880</v>
      </c>
      <c r="DP95" s="619" t="str">
        <f t="shared" si="39"/>
        <v>PCD_DPW3_RES4_DLY_S6</v>
      </c>
      <c r="DQ95" s="619" t="str">
        <f t="shared" si="39"/>
        <v>PCD_DPW3_RES4_DIR_S6</v>
      </c>
      <c r="DR95" s="619" t="str">
        <f t="shared" si="39"/>
        <v>PCD_DPW3_RES4_DSCR_S6</v>
      </c>
      <c r="DS95" s="619" t="str">
        <f t="shared" si="39"/>
        <v>PCD_DPW3_RES4_DCS_S6</v>
      </c>
      <c r="DT95" s="619" t="str">
        <f t="shared" si="39"/>
        <v>PCD_DPW3_RES4_DSPC_S6</v>
      </c>
      <c r="DU95" s="619" t="str">
        <f t="shared" si="39"/>
        <v>PCD_DPW3_RES4_DPP_S6</v>
      </c>
      <c r="DV95" s="619" t="str">
        <f t="shared" si="39"/>
        <v>PCD_DPW3_RES4_DTPI_S6</v>
      </c>
      <c r="DW95" s="619" t="str">
        <f t="shared" si="39"/>
        <v>PCD_DPW3_RES4_DCI_S6</v>
      </c>
      <c r="DX95" s="619" t="str">
        <f t="shared" si="39"/>
        <v>PCD_DPW3_RES4_DSI_S6</v>
      </c>
      <c r="DY95" s="619" t="str">
        <f t="shared" si="39"/>
        <v>PCD_DPW3_RES4_DER_S6</v>
      </c>
      <c r="DZ95" s="619" t="str">
        <f t="shared" si="38"/>
        <v>PCD_DPW3_RES4_RS_S6</v>
      </c>
      <c r="EA95" s="619" t="str">
        <f t="shared" si="38"/>
        <v>PCD_DPW3_RES4_DPLE_S6</v>
      </c>
    </row>
    <row r="96" spans="1:131" ht="15.75" thickBot="1" x14ac:dyDescent="0.25">
      <c r="A96" s="345"/>
      <c r="B96" s="401" t="str">
        <f t="shared" si="37"/>
        <v>TMS</v>
      </c>
      <c r="C96" s="59" t="s">
        <v>148</v>
      </c>
      <c r="D96" s="59" t="s">
        <v>306</v>
      </c>
      <c r="E96" s="108" t="str" cm="1">
        <f t="array" aca="1" ref="E96" ca="1">IFERROR(INDEX('[1]PCD List'!$AU$5:$BK$48,MARCH('DPW3'!$D96,'[1]PCD List'!$AR$5:$AR$48,0),MARCH('DPW3'!$B96,'[1]PCD List'!$AU$2:$BK$2,0)),"")</f>
        <v/>
      </c>
      <c r="F96" s="61" t="s">
        <v>1858</v>
      </c>
      <c r="G96" s="62" t="s">
        <v>1654</v>
      </c>
      <c r="H96" s="23" t="s">
        <v>68</v>
      </c>
      <c r="I96" s="246">
        <v>0</v>
      </c>
      <c r="K96" s="829"/>
      <c r="M96" s="248"/>
      <c r="N96" s="248"/>
      <c r="O96" s="606"/>
      <c r="P96" s="606"/>
      <c r="Q96" s="606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6"/>
      <c r="AV96" s="66"/>
      <c r="AW96" s="66"/>
      <c r="AX96" s="66"/>
      <c r="AY96" s="66"/>
      <c r="AZ96" s="66"/>
      <c r="BA96" s="442"/>
      <c r="BC96" s="637"/>
      <c r="BD96" s="606"/>
      <c r="BE96" s="65"/>
      <c r="BF96" s="65"/>
      <c r="BG96" s="65"/>
      <c r="BH96" s="65"/>
      <c r="BI96" s="65"/>
      <c r="BJ96" s="65"/>
      <c r="BK96" s="65"/>
      <c r="BL96" s="65"/>
      <c r="BM96" s="65"/>
      <c r="BN96" s="249"/>
      <c r="BU96" s="610" t="s">
        <v>1859</v>
      </c>
      <c r="BX96" s="302"/>
      <c r="BY96" t="s">
        <v>1861</v>
      </c>
      <c r="BZ96" s="620" t="s">
        <v>1881</v>
      </c>
      <c r="CA96" s="620" t="s">
        <v>1881</v>
      </c>
      <c r="CB96" s="620" t="s">
        <v>1881</v>
      </c>
      <c r="CC96" s="620" t="s">
        <v>1881</v>
      </c>
      <c r="CD96" s="620" t="s">
        <v>1881</v>
      </c>
      <c r="CE96" s="620" t="s">
        <v>1881</v>
      </c>
      <c r="CF96" s="620" t="s">
        <v>1881</v>
      </c>
      <c r="CG96" s="620" t="s">
        <v>1881</v>
      </c>
      <c r="CH96" s="620" t="s">
        <v>1881</v>
      </c>
      <c r="CI96" s="620" t="s">
        <v>1881</v>
      </c>
      <c r="CJ96" s="620" t="s">
        <v>1881</v>
      </c>
      <c r="CK96" s="620" t="s">
        <v>1881</v>
      </c>
      <c r="CL96" s="620" t="s">
        <v>1881</v>
      </c>
      <c r="CM96" s="620" t="s">
        <v>1881</v>
      </c>
      <c r="CN96" s="620" t="s">
        <v>1881</v>
      </c>
      <c r="CO96" s="620" t="s">
        <v>1881</v>
      </c>
      <c r="CP96" s="620" t="s">
        <v>1881</v>
      </c>
      <c r="CQ96" s="620" t="s">
        <v>1881</v>
      </c>
      <c r="CR96" s="620" t="s">
        <v>1881</v>
      </c>
      <c r="CS96" s="620" t="s">
        <v>1881</v>
      </c>
      <c r="CT96" s="620" t="s">
        <v>1881</v>
      </c>
      <c r="CU96" s="620" t="s">
        <v>1881</v>
      </c>
      <c r="CV96" s="620" t="s">
        <v>1881</v>
      </c>
      <c r="CW96" s="620" t="s">
        <v>1881</v>
      </c>
      <c r="CX96" s="620" t="s">
        <v>1881</v>
      </c>
      <c r="CY96" s="620" t="s">
        <v>1881</v>
      </c>
      <c r="CZ96" s="620" t="s">
        <v>1881</v>
      </c>
      <c r="DA96" s="620" t="s">
        <v>1881</v>
      </c>
      <c r="DB96" s="620" t="s">
        <v>1881</v>
      </c>
      <c r="DC96" s="620" t="s">
        <v>1881</v>
      </c>
      <c r="DD96" s="620" t="s">
        <v>1881</v>
      </c>
      <c r="DE96" s="620" t="s">
        <v>1881</v>
      </c>
      <c r="DF96" s="620" t="s">
        <v>1881</v>
      </c>
      <c r="DG96" s="620" t="s">
        <v>1881</v>
      </c>
      <c r="DH96" s="620" t="s">
        <v>1881</v>
      </c>
      <c r="DI96" s="620" t="s">
        <v>1881</v>
      </c>
      <c r="DJ96" s="620" t="s">
        <v>1881</v>
      </c>
      <c r="DK96" s="620" t="s">
        <v>1881</v>
      </c>
      <c r="DL96" s="620" t="s">
        <v>1881</v>
      </c>
      <c r="DM96" s="620" t="s">
        <v>1881</v>
      </c>
      <c r="DN96" s="620" t="s">
        <v>1881</v>
      </c>
      <c r="DP96" s="619" t="str">
        <f t="shared" si="39"/>
        <v>PCD_DPW3_RES4_DLY_S7</v>
      </c>
      <c r="DQ96" s="619" t="str">
        <f t="shared" si="39"/>
        <v>PCD_DPW3_RES4_DIR_S7</v>
      </c>
      <c r="DR96" s="619" t="str">
        <f t="shared" si="39"/>
        <v>PCD_DPW3_RES4_DSCR_S7</v>
      </c>
      <c r="DS96" s="619" t="str">
        <f t="shared" si="39"/>
        <v>PCD_DPW3_RES4_DCS_S7</v>
      </c>
      <c r="DT96" s="619" t="str">
        <f t="shared" si="39"/>
        <v>PCD_DPW3_RES4_DSPC_S7</v>
      </c>
      <c r="DU96" s="619" t="str">
        <f t="shared" si="39"/>
        <v>PCD_DPW3_RES4_DPP_S7</v>
      </c>
      <c r="DV96" s="619" t="str">
        <f t="shared" si="39"/>
        <v>PCD_DPW3_RES4_DTPI_S7</v>
      </c>
      <c r="DW96" s="619" t="str">
        <f t="shared" si="39"/>
        <v>PCD_DPW3_RES4_DCI_S7</v>
      </c>
      <c r="DX96" s="619" t="str">
        <f t="shared" si="39"/>
        <v>PCD_DPW3_RES4_DSI_S7</v>
      </c>
      <c r="DY96" s="619" t="str">
        <f t="shared" si="39"/>
        <v>PCD_DPW3_RES4_DER_S7</v>
      </c>
      <c r="DZ96" s="619" t="str">
        <f t="shared" si="38"/>
        <v>PCD_DPW3_RES4_RS_S7</v>
      </c>
      <c r="EA96" s="619" t="str">
        <f t="shared" si="38"/>
        <v>PCD_DPW3_RES4_DPLE_S7</v>
      </c>
    </row>
    <row r="97" spans="1:131" ht="15.75" thickBot="1" x14ac:dyDescent="0.25">
      <c r="A97" s="345"/>
      <c r="B97" s="572" t="str">
        <f t="shared" si="37"/>
        <v>TMS</v>
      </c>
      <c r="C97" s="643" t="s">
        <v>148</v>
      </c>
      <c r="D97" s="643" t="s">
        <v>306</v>
      </c>
      <c r="E97" s="640" t="str" cm="1">
        <f t="array" aca="1" ref="E97" ca="1">IFERROR(INDEX('[1]PCD List'!$AU$5:$BK$48,MARCH('DPW3'!$D97,'[1]PCD List'!$AR$5:$AR$48,0),MARCH('DPW3'!$B97,'[1]PCD List'!$AU$2:$BK$2,0)),"")</f>
        <v/>
      </c>
      <c r="F97" s="641" t="s">
        <v>1858</v>
      </c>
      <c r="G97" s="277" t="s">
        <v>1657</v>
      </c>
      <c r="H97" s="638" t="s">
        <v>68</v>
      </c>
      <c r="I97" s="642">
        <v>0</v>
      </c>
      <c r="K97" s="829"/>
      <c r="M97" s="280">
        <f>SUM( M89:M95)</f>
        <v>0</v>
      </c>
      <c r="N97" s="310">
        <f t="shared" ref="N97:BA97" si="40">SUM( N89:N95)</f>
        <v>0</v>
      </c>
      <c r="O97" s="281">
        <f t="shared" si="40"/>
        <v>0</v>
      </c>
      <c r="P97" s="281">
        <f t="shared" si="40"/>
        <v>0</v>
      </c>
      <c r="Q97" s="281">
        <f t="shared" si="40"/>
        <v>0</v>
      </c>
      <c r="R97" s="281">
        <f t="shared" si="40"/>
        <v>0</v>
      </c>
      <c r="S97" s="281">
        <f t="shared" si="40"/>
        <v>0</v>
      </c>
      <c r="T97" s="281">
        <f t="shared" si="40"/>
        <v>0</v>
      </c>
      <c r="U97" s="281">
        <f t="shared" si="40"/>
        <v>0</v>
      </c>
      <c r="V97" s="281">
        <f t="shared" si="40"/>
        <v>0</v>
      </c>
      <c r="W97" s="281">
        <f t="shared" si="40"/>
        <v>0</v>
      </c>
      <c r="X97" s="281">
        <f t="shared" si="40"/>
        <v>0</v>
      </c>
      <c r="Y97" s="281">
        <f t="shared" si="40"/>
        <v>0</v>
      </c>
      <c r="Z97" s="281">
        <f t="shared" si="40"/>
        <v>0</v>
      </c>
      <c r="AA97" s="281">
        <f t="shared" si="40"/>
        <v>0</v>
      </c>
      <c r="AB97" s="281">
        <f t="shared" si="40"/>
        <v>0</v>
      </c>
      <c r="AC97" s="281">
        <f t="shared" si="40"/>
        <v>0</v>
      </c>
      <c r="AD97" s="281">
        <f t="shared" si="40"/>
        <v>0</v>
      </c>
      <c r="AE97" s="281">
        <f t="shared" si="40"/>
        <v>0</v>
      </c>
      <c r="AF97" s="281">
        <f t="shared" si="40"/>
        <v>0</v>
      </c>
      <c r="AG97" s="281">
        <f t="shared" si="40"/>
        <v>0</v>
      </c>
      <c r="AH97" s="281">
        <f t="shared" si="40"/>
        <v>0</v>
      </c>
      <c r="AI97" s="281">
        <f t="shared" si="40"/>
        <v>0</v>
      </c>
      <c r="AJ97" s="281">
        <f t="shared" si="40"/>
        <v>0</v>
      </c>
      <c r="AK97" s="281">
        <f t="shared" si="40"/>
        <v>0</v>
      </c>
      <c r="AL97" s="281">
        <f t="shared" si="40"/>
        <v>0</v>
      </c>
      <c r="AM97" s="281">
        <f t="shared" si="40"/>
        <v>0</v>
      </c>
      <c r="AN97" s="281">
        <f t="shared" si="40"/>
        <v>0</v>
      </c>
      <c r="AO97" s="281">
        <f t="shared" si="40"/>
        <v>0</v>
      </c>
      <c r="AP97" s="281">
        <f t="shared" si="40"/>
        <v>0</v>
      </c>
      <c r="AQ97" s="281">
        <f t="shared" si="40"/>
        <v>0</v>
      </c>
      <c r="AR97" s="281">
        <f t="shared" si="40"/>
        <v>0</v>
      </c>
      <c r="AS97" s="281">
        <f t="shared" si="40"/>
        <v>0</v>
      </c>
      <c r="AT97" s="281">
        <f t="shared" si="40"/>
        <v>0</v>
      </c>
      <c r="AU97" s="281">
        <f t="shared" si="40"/>
        <v>0</v>
      </c>
      <c r="AV97" s="281">
        <f t="shared" si="40"/>
        <v>0</v>
      </c>
      <c r="AW97" s="281">
        <f t="shared" si="40"/>
        <v>0</v>
      </c>
      <c r="AX97" s="281">
        <f t="shared" si="40"/>
        <v>0</v>
      </c>
      <c r="AY97" s="281">
        <f t="shared" si="40"/>
        <v>0</v>
      </c>
      <c r="AZ97" s="281">
        <f t="shared" si="40"/>
        <v>0</v>
      </c>
      <c r="BA97" s="625">
        <f t="shared" si="40"/>
        <v>0</v>
      </c>
      <c r="BC97" s="282"/>
      <c r="BD97" s="283"/>
      <c r="BE97" s="283"/>
      <c r="BF97" s="283"/>
      <c r="BG97" s="283"/>
      <c r="BH97" s="283"/>
      <c r="BI97" s="283"/>
      <c r="BJ97" s="283"/>
      <c r="BK97" s="283"/>
      <c r="BL97" s="283"/>
      <c r="BM97" s="283"/>
      <c r="BN97" s="284"/>
      <c r="BU97" s="610" t="s">
        <v>1859</v>
      </c>
      <c r="BX97" s="302"/>
      <c r="BY97" t="s">
        <v>1861</v>
      </c>
      <c r="BZ97" s="626" t="s">
        <v>1882</v>
      </c>
      <c r="CA97" s="627" t="s">
        <v>1882</v>
      </c>
      <c r="CB97" s="628" t="s">
        <v>1882</v>
      </c>
      <c r="CC97" s="628" t="s">
        <v>1882</v>
      </c>
      <c r="CD97" s="628" t="s">
        <v>1882</v>
      </c>
      <c r="CE97" s="628" t="s">
        <v>1882</v>
      </c>
      <c r="CF97" s="628" t="s">
        <v>1882</v>
      </c>
      <c r="CG97" s="628" t="s">
        <v>1882</v>
      </c>
      <c r="CH97" s="628" t="s">
        <v>1882</v>
      </c>
      <c r="CI97" s="628" t="s">
        <v>1882</v>
      </c>
      <c r="CJ97" s="628" t="s">
        <v>1882</v>
      </c>
      <c r="CK97" s="628" t="s">
        <v>1882</v>
      </c>
      <c r="CL97" s="628" t="s">
        <v>1882</v>
      </c>
      <c r="CM97" s="628" t="s">
        <v>1882</v>
      </c>
      <c r="CN97" s="628" t="s">
        <v>1882</v>
      </c>
      <c r="CO97" s="628" t="s">
        <v>1882</v>
      </c>
      <c r="CP97" s="628" t="s">
        <v>1882</v>
      </c>
      <c r="CQ97" s="628" t="s">
        <v>1882</v>
      </c>
      <c r="CR97" s="628" t="s">
        <v>1882</v>
      </c>
      <c r="CS97" s="628" t="s">
        <v>1882</v>
      </c>
      <c r="CT97" s="628" t="s">
        <v>1882</v>
      </c>
      <c r="CU97" s="628" t="s">
        <v>1882</v>
      </c>
      <c r="CV97" s="628" t="s">
        <v>1882</v>
      </c>
      <c r="CW97" s="628" t="s">
        <v>1882</v>
      </c>
      <c r="CX97" s="628" t="s">
        <v>1882</v>
      </c>
      <c r="CY97" s="628" t="s">
        <v>1882</v>
      </c>
      <c r="CZ97" s="628" t="s">
        <v>1882</v>
      </c>
      <c r="DA97" s="628" t="s">
        <v>1882</v>
      </c>
      <c r="DB97" s="628" t="s">
        <v>1882</v>
      </c>
      <c r="DC97" s="628" t="s">
        <v>1882</v>
      </c>
      <c r="DD97" s="628" t="s">
        <v>1882</v>
      </c>
      <c r="DE97" s="628" t="s">
        <v>1882</v>
      </c>
      <c r="DF97" s="628" t="s">
        <v>1882</v>
      </c>
      <c r="DG97" s="628" t="s">
        <v>1882</v>
      </c>
      <c r="DH97" s="628" t="s">
        <v>1882</v>
      </c>
      <c r="DI97" s="628" t="s">
        <v>1882</v>
      </c>
      <c r="DJ97" s="628" t="s">
        <v>1882</v>
      </c>
      <c r="DK97" s="628" t="s">
        <v>1882</v>
      </c>
      <c r="DL97" s="628" t="s">
        <v>1882</v>
      </c>
      <c r="DM97" s="628" t="s">
        <v>1882</v>
      </c>
      <c r="DN97" s="629" t="s">
        <v>1882</v>
      </c>
      <c r="DP97" s="619" t="str">
        <f t="shared" si="39"/>
        <v>PCD_DPW3_RES4_DLY_ST</v>
      </c>
      <c r="DQ97" s="619" t="str">
        <f t="shared" si="39"/>
        <v>PCD_DPW3_RES4_DIR_ST</v>
      </c>
      <c r="DR97" s="619" t="str">
        <f t="shared" si="39"/>
        <v>PCD_DPW3_RES4_DSCR_ST</v>
      </c>
      <c r="DS97" s="619" t="str">
        <f t="shared" si="39"/>
        <v>PCD_DPW3_RES4_DCS_ST</v>
      </c>
      <c r="DT97" s="619" t="str">
        <f t="shared" si="39"/>
        <v>PCD_DPW3_RES4_DSPC_ST</v>
      </c>
      <c r="DU97" s="619" t="str">
        <f t="shared" si="39"/>
        <v>PCD_DPW3_RES4_DPP_ST</v>
      </c>
      <c r="DV97" s="619" t="str">
        <f t="shared" si="39"/>
        <v>PCD_DPW3_RES4_DTPI_ST</v>
      </c>
      <c r="DW97" s="619" t="str">
        <f t="shared" si="39"/>
        <v>PCD_DPW3_RES4_DCI_ST</v>
      </c>
      <c r="DX97" s="619" t="str">
        <f t="shared" si="39"/>
        <v>PCD_DPW3_RES4_DSI_ST</v>
      </c>
      <c r="DY97" s="619" t="str">
        <f t="shared" si="39"/>
        <v>PCD_DPW3_RES4_DER_ST</v>
      </c>
      <c r="DZ97" s="619" t="str">
        <f t="shared" si="38"/>
        <v>PCD_DPW3_RES4_RS_ST</v>
      </c>
      <c r="EA97" s="619" t="str">
        <f t="shared" si="38"/>
        <v>PCD_DPW3_RES4_DPLE_ST</v>
      </c>
    </row>
    <row r="98" spans="1:131" ht="29.25" thickBot="1" x14ac:dyDescent="0.25">
      <c r="A98" s="345"/>
      <c r="B98" s="371" t="str">
        <f xml:space="preserve"> B97</f>
        <v>TMS</v>
      </c>
      <c r="C98" s="55" t="s">
        <v>148</v>
      </c>
      <c r="D98" s="55" t="s">
        <v>306</v>
      </c>
      <c r="E98" s="488" t="str" cm="1">
        <f t="array" aca="1" ref="E98" ca="1">IFERROR(INDEX('[1]PCD List'!$AU$5:$BK$48,MARCH('DPW3'!$D98,'[1]PCD List'!$AR$5:$AR$48,0),MARCH('DPW3'!$B98,'[1]PCD List'!$AU$2:$BK$2,0)),"")</f>
        <v/>
      </c>
      <c r="F98" s="139" t="s">
        <v>1883</v>
      </c>
      <c r="G98" s="62" t="s">
        <v>1619</v>
      </c>
      <c r="H98" s="23" t="s">
        <v>68</v>
      </c>
      <c r="I98" s="246">
        <v>0</v>
      </c>
      <c r="K98" s="829">
        <v>0</v>
      </c>
      <c r="M98" s="248"/>
      <c r="N98" s="248"/>
      <c r="O98" s="606"/>
      <c r="P98" s="606"/>
      <c r="Q98" s="606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6"/>
      <c r="AV98" s="66"/>
      <c r="AW98" s="66"/>
      <c r="AX98" s="66"/>
      <c r="AY98" s="66"/>
      <c r="AZ98" s="66"/>
      <c r="BA98" s="249"/>
      <c r="BC98" s="637"/>
      <c r="BD98" s="606"/>
      <c r="BE98" s="65"/>
      <c r="BF98" s="65"/>
      <c r="BG98" s="65"/>
      <c r="BH98" s="65"/>
      <c r="BI98" s="65"/>
      <c r="BJ98" s="65"/>
      <c r="BK98" s="65"/>
      <c r="BL98" s="65"/>
      <c r="BM98" s="65"/>
      <c r="BN98" s="249"/>
      <c r="BU98" s="610" t="s">
        <v>1884</v>
      </c>
      <c r="BX98" s="302" t="s">
        <v>1885</v>
      </c>
      <c r="BY98" t="s">
        <v>1886</v>
      </c>
      <c r="BZ98" s="611" t="s">
        <v>1887</v>
      </c>
      <c r="CA98" s="611" t="s">
        <v>1887</v>
      </c>
      <c r="CB98" s="612" t="s">
        <v>1887</v>
      </c>
      <c r="CC98" s="612" t="s">
        <v>1887</v>
      </c>
      <c r="CD98" s="612" t="s">
        <v>1887</v>
      </c>
      <c r="CE98" s="613" t="s">
        <v>1887</v>
      </c>
      <c r="CF98" s="613" t="s">
        <v>1887</v>
      </c>
      <c r="CG98" s="613" t="s">
        <v>1887</v>
      </c>
      <c r="CH98" s="613" t="s">
        <v>1887</v>
      </c>
      <c r="CI98" s="613" t="s">
        <v>1887</v>
      </c>
      <c r="CJ98" s="613" t="s">
        <v>1887</v>
      </c>
      <c r="CK98" s="613" t="s">
        <v>1887</v>
      </c>
      <c r="CL98" s="613" t="s">
        <v>1887</v>
      </c>
      <c r="CM98" s="613" t="s">
        <v>1887</v>
      </c>
      <c r="CN98" s="613" t="s">
        <v>1887</v>
      </c>
      <c r="CO98" s="613" t="s">
        <v>1887</v>
      </c>
      <c r="CP98" s="613" t="s">
        <v>1887</v>
      </c>
      <c r="CQ98" s="613" t="s">
        <v>1887</v>
      </c>
      <c r="CR98" s="613" t="s">
        <v>1887</v>
      </c>
      <c r="CS98" s="613" t="s">
        <v>1887</v>
      </c>
      <c r="CT98" s="613" t="s">
        <v>1887</v>
      </c>
      <c r="CU98" s="613" t="s">
        <v>1887</v>
      </c>
      <c r="CV98" s="613" t="s">
        <v>1887</v>
      </c>
      <c r="CW98" s="613" t="s">
        <v>1887</v>
      </c>
      <c r="CX98" s="613" t="s">
        <v>1887</v>
      </c>
      <c r="CY98" s="613" t="s">
        <v>1887</v>
      </c>
      <c r="CZ98" s="613" t="s">
        <v>1887</v>
      </c>
      <c r="DA98" s="613" t="s">
        <v>1887</v>
      </c>
      <c r="DB98" s="613" t="s">
        <v>1887</v>
      </c>
      <c r="DC98" s="613" t="s">
        <v>1887</v>
      </c>
      <c r="DD98" s="613" t="s">
        <v>1887</v>
      </c>
      <c r="DE98" s="613" t="s">
        <v>1887</v>
      </c>
      <c r="DF98" s="613" t="s">
        <v>1887</v>
      </c>
      <c r="DG98" s="613" t="s">
        <v>1887</v>
      </c>
      <c r="DH98" s="614" t="s">
        <v>1887</v>
      </c>
      <c r="DI98" s="614" t="s">
        <v>1887</v>
      </c>
      <c r="DJ98" s="614" t="s">
        <v>1887</v>
      </c>
      <c r="DK98" s="614" t="s">
        <v>1887</v>
      </c>
      <c r="DL98" s="614" t="s">
        <v>1887</v>
      </c>
      <c r="DM98" s="614" t="s">
        <v>1887</v>
      </c>
      <c r="DN98" s="615" t="s">
        <v>1887</v>
      </c>
      <c r="DP98" s="302" t="s">
        <v>1888</v>
      </c>
      <c r="DQ98" s="254" t="s">
        <v>1889</v>
      </c>
      <c r="DR98" s="73" t="s">
        <v>1890</v>
      </c>
      <c r="DS98" s="73" t="s">
        <v>1891</v>
      </c>
      <c r="DT98" s="73" t="s">
        <v>1892</v>
      </c>
      <c r="DU98" s="73" t="s">
        <v>1893</v>
      </c>
      <c r="DV98" s="73" t="s">
        <v>1894</v>
      </c>
      <c r="DW98" s="73" t="s">
        <v>1895</v>
      </c>
      <c r="DX98" s="73" t="s">
        <v>1896</v>
      </c>
      <c r="DY98" s="73" t="s">
        <v>1897</v>
      </c>
      <c r="DZ98" s="73" t="s">
        <v>1898</v>
      </c>
      <c r="EA98" s="73" t="s">
        <v>1899</v>
      </c>
    </row>
    <row r="99" spans="1:131" ht="29.25" thickBot="1" x14ac:dyDescent="0.25">
      <c r="A99" s="345"/>
      <c r="B99" s="401" t="str">
        <f t="shared" ref="B99:B106" si="41" xml:space="preserve"> B98</f>
        <v>TMS</v>
      </c>
      <c r="C99" s="59" t="s">
        <v>148</v>
      </c>
      <c r="D99" s="59" t="s">
        <v>306</v>
      </c>
      <c r="E99" s="108" t="str" cm="1">
        <f t="array" aca="1" ref="E99" ca="1">IFERROR(INDEX('[1]PCD List'!$AU$5:$BK$48,MARCH('DPW3'!$D99,'[1]PCD List'!$AR$5:$AR$48,0),MARCH('DPW3'!$B99,'[1]PCD List'!$AU$2:$BK$2,0)),"")</f>
        <v/>
      </c>
      <c r="F99" s="61" t="s">
        <v>1883</v>
      </c>
      <c r="G99" s="62" t="s">
        <v>1636</v>
      </c>
      <c r="H99" s="23" t="s">
        <v>68</v>
      </c>
      <c r="I99" s="246">
        <v>0</v>
      </c>
      <c r="K99" s="829"/>
      <c r="M99" s="248">
        <v>0</v>
      </c>
      <c r="N99" s="248">
        <v>0</v>
      </c>
      <c r="O99" s="606">
        <v>0</v>
      </c>
      <c r="P99" s="606">
        <v>0</v>
      </c>
      <c r="Q99" s="606">
        <v>0</v>
      </c>
      <c r="R99" s="65">
        <v>0</v>
      </c>
      <c r="S99" s="65">
        <v>0</v>
      </c>
      <c r="T99" s="65">
        <v>0</v>
      </c>
      <c r="U99" s="65">
        <v>0</v>
      </c>
      <c r="V99" s="65">
        <v>0</v>
      </c>
      <c r="W99" s="65">
        <v>0</v>
      </c>
      <c r="X99" s="65">
        <v>0</v>
      </c>
      <c r="Y99" s="65">
        <v>0</v>
      </c>
      <c r="Z99" s="65">
        <v>0</v>
      </c>
      <c r="AA99" s="65">
        <v>0</v>
      </c>
      <c r="AB99" s="65">
        <v>0</v>
      </c>
      <c r="AC99" s="65">
        <v>0</v>
      </c>
      <c r="AD99" s="65">
        <v>0</v>
      </c>
      <c r="AE99" s="65">
        <v>0</v>
      </c>
      <c r="AF99" s="65">
        <v>0</v>
      </c>
      <c r="AG99" s="65">
        <v>0</v>
      </c>
      <c r="AH99" s="65">
        <v>0</v>
      </c>
      <c r="AI99" s="65">
        <v>0</v>
      </c>
      <c r="AJ99" s="65">
        <v>0</v>
      </c>
      <c r="AK99" s="65">
        <v>0</v>
      </c>
      <c r="AL99" s="65">
        <v>0</v>
      </c>
      <c r="AM99" s="65">
        <v>0</v>
      </c>
      <c r="AN99" s="65">
        <v>0</v>
      </c>
      <c r="AO99" s="65">
        <v>0</v>
      </c>
      <c r="AP99" s="65">
        <v>0</v>
      </c>
      <c r="AQ99" s="65">
        <v>0</v>
      </c>
      <c r="AR99" s="65">
        <v>0</v>
      </c>
      <c r="AS99" s="65">
        <v>0</v>
      </c>
      <c r="AT99" s="65">
        <v>0</v>
      </c>
      <c r="AU99" s="66">
        <v>0</v>
      </c>
      <c r="AV99" s="66">
        <v>0</v>
      </c>
      <c r="AW99" s="66">
        <v>0</v>
      </c>
      <c r="AX99" s="66">
        <v>0</v>
      </c>
      <c r="AY99" s="66">
        <v>0</v>
      </c>
      <c r="AZ99" s="66">
        <v>0</v>
      </c>
      <c r="BA99" s="249">
        <v>0</v>
      </c>
      <c r="BC99" s="637"/>
      <c r="BD99" s="606"/>
      <c r="BE99" s="65"/>
      <c r="BF99" s="65"/>
      <c r="BG99" s="65"/>
      <c r="BH99" s="65"/>
      <c r="BI99" s="65"/>
      <c r="BJ99" s="65"/>
      <c r="BK99" s="65"/>
      <c r="BL99" s="65"/>
      <c r="BM99" s="65"/>
      <c r="BN99" s="249"/>
      <c r="BU99" s="610" t="s">
        <v>1884</v>
      </c>
      <c r="BX99" s="302"/>
      <c r="BY99" t="s">
        <v>1886</v>
      </c>
      <c r="BZ99" s="611" t="s">
        <v>1900</v>
      </c>
      <c r="CA99" s="611" t="s">
        <v>1900</v>
      </c>
      <c r="CB99" s="611" t="s">
        <v>1900</v>
      </c>
      <c r="CC99" s="611" t="s">
        <v>1900</v>
      </c>
      <c r="CD99" s="611" t="s">
        <v>1900</v>
      </c>
      <c r="CE99" s="611" t="s">
        <v>1900</v>
      </c>
      <c r="CF99" s="611" t="s">
        <v>1900</v>
      </c>
      <c r="CG99" s="611" t="s">
        <v>1900</v>
      </c>
      <c r="CH99" s="611" t="s">
        <v>1900</v>
      </c>
      <c r="CI99" s="611" t="s">
        <v>1900</v>
      </c>
      <c r="CJ99" s="611" t="s">
        <v>1900</v>
      </c>
      <c r="CK99" s="611" t="s">
        <v>1900</v>
      </c>
      <c r="CL99" s="611" t="s">
        <v>1900</v>
      </c>
      <c r="CM99" s="611" t="s">
        <v>1900</v>
      </c>
      <c r="CN99" s="611" t="s">
        <v>1900</v>
      </c>
      <c r="CO99" s="611" t="s">
        <v>1900</v>
      </c>
      <c r="CP99" s="611" t="s">
        <v>1900</v>
      </c>
      <c r="CQ99" s="611" t="s">
        <v>1900</v>
      </c>
      <c r="CR99" s="611" t="s">
        <v>1900</v>
      </c>
      <c r="CS99" s="611" t="s">
        <v>1900</v>
      </c>
      <c r="CT99" s="611" t="s">
        <v>1900</v>
      </c>
      <c r="CU99" s="611" t="s">
        <v>1900</v>
      </c>
      <c r="CV99" s="611" t="s">
        <v>1900</v>
      </c>
      <c r="CW99" s="611" t="s">
        <v>1900</v>
      </c>
      <c r="CX99" s="611" t="s">
        <v>1900</v>
      </c>
      <c r="CY99" s="611" t="s">
        <v>1900</v>
      </c>
      <c r="CZ99" s="611" t="s">
        <v>1900</v>
      </c>
      <c r="DA99" s="611" t="s">
        <v>1900</v>
      </c>
      <c r="DB99" s="611" t="s">
        <v>1900</v>
      </c>
      <c r="DC99" s="611" t="s">
        <v>1900</v>
      </c>
      <c r="DD99" s="611" t="s">
        <v>1900</v>
      </c>
      <c r="DE99" s="611" t="s">
        <v>1900</v>
      </c>
      <c r="DF99" s="611" t="s">
        <v>1900</v>
      </c>
      <c r="DG99" s="611" t="s">
        <v>1900</v>
      </c>
      <c r="DH99" s="611" t="s">
        <v>1900</v>
      </c>
      <c r="DI99" s="611" t="s">
        <v>1900</v>
      </c>
      <c r="DJ99" s="611" t="s">
        <v>1900</v>
      </c>
      <c r="DK99" s="611" t="s">
        <v>1900</v>
      </c>
      <c r="DL99" s="611" t="s">
        <v>1900</v>
      </c>
      <c r="DM99" s="611" t="s">
        <v>1900</v>
      </c>
      <c r="DN99" s="611" t="s">
        <v>1900</v>
      </c>
      <c r="DP99" s="619" t="str">
        <f>DP$98&amp;$DO9</f>
        <v>PCD_DPW3_RES5_DLY_S1</v>
      </c>
      <c r="DQ99" s="619" t="str">
        <f t="shared" ref="DQ99:EA106" si="42">DQ$98&amp;$DO9</f>
        <v>PCD_DPW3_RES5_DIR_S1</v>
      </c>
      <c r="DR99" s="619" t="str">
        <f t="shared" si="42"/>
        <v>PCD_DPW3_RES5_DSCR_S1</v>
      </c>
      <c r="DS99" s="619" t="str">
        <f t="shared" si="42"/>
        <v>PCD_DPW3_RES5_DCS_S1</v>
      </c>
      <c r="DT99" s="619" t="str">
        <f t="shared" si="42"/>
        <v>PCD_DPW3_RES5_DSPC_S1</v>
      </c>
      <c r="DU99" s="619" t="str">
        <f t="shared" si="42"/>
        <v>PCD_DPW3_RES5_DPP_S1</v>
      </c>
      <c r="DV99" s="619" t="str">
        <f t="shared" si="42"/>
        <v>PCD_DPW3_RES5_DTPI_S1</v>
      </c>
      <c r="DW99" s="619" t="str">
        <f t="shared" si="42"/>
        <v>PCD_DPW3_RES5_DCI_S1</v>
      </c>
      <c r="DX99" s="619" t="str">
        <f t="shared" si="42"/>
        <v>PCD_DPW3_RES5_DSI_S1</v>
      </c>
      <c r="DY99" s="619" t="str">
        <f t="shared" si="42"/>
        <v>PCD_DPW3_RES5_DER_S1</v>
      </c>
      <c r="DZ99" s="619" t="str">
        <f t="shared" si="42"/>
        <v>PCD_DPW3_RES5_RS_S1</v>
      </c>
      <c r="EA99" s="619" t="str">
        <f t="shared" si="42"/>
        <v>PCD_DPW3_RES5_DPLE_S1</v>
      </c>
    </row>
    <row r="100" spans="1:131" ht="29.25" thickBot="1" x14ac:dyDescent="0.25">
      <c r="A100" s="345"/>
      <c r="B100" s="401" t="str">
        <f t="shared" si="41"/>
        <v>TMS</v>
      </c>
      <c r="C100" s="59" t="s">
        <v>148</v>
      </c>
      <c r="D100" s="59" t="s">
        <v>306</v>
      </c>
      <c r="E100" s="108" t="str" cm="1">
        <f t="array" aca="1" ref="E100" ca="1">IFERROR(INDEX('[1]PCD List'!$AU$5:$BK$48,MARCH('DPW3'!$D100,'[1]PCD List'!$AR$5:$AR$48,0),MARCH('DPW3'!$B100,'[1]PCD List'!$AU$2:$BK$2,0)),"")</f>
        <v/>
      </c>
      <c r="F100" s="61" t="s">
        <v>1883</v>
      </c>
      <c r="G100" s="62" t="s">
        <v>1639</v>
      </c>
      <c r="H100" s="23" t="s">
        <v>68</v>
      </c>
      <c r="I100" s="246">
        <v>0</v>
      </c>
      <c r="K100" s="829"/>
      <c r="M100" s="248">
        <v>0</v>
      </c>
      <c r="N100" s="248">
        <v>0</v>
      </c>
      <c r="O100" s="606">
        <v>0</v>
      </c>
      <c r="P100" s="606">
        <v>0</v>
      </c>
      <c r="Q100" s="606">
        <v>0</v>
      </c>
      <c r="R100" s="65">
        <v>0</v>
      </c>
      <c r="S100" s="65">
        <v>0</v>
      </c>
      <c r="T100" s="65">
        <v>0</v>
      </c>
      <c r="U100" s="65">
        <v>0</v>
      </c>
      <c r="V100" s="65">
        <v>0</v>
      </c>
      <c r="W100" s="65">
        <v>0</v>
      </c>
      <c r="X100" s="65">
        <v>0</v>
      </c>
      <c r="Y100" s="65">
        <v>0</v>
      </c>
      <c r="Z100" s="65">
        <v>0</v>
      </c>
      <c r="AA100" s="65">
        <v>0</v>
      </c>
      <c r="AB100" s="65">
        <v>0</v>
      </c>
      <c r="AC100" s="65">
        <v>0</v>
      </c>
      <c r="AD100" s="65">
        <v>0</v>
      </c>
      <c r="AE100" s="65">
        <v>0</v>
      </c>
      <c r="AF100" s="65">
        <v>0</v>
      </c>
      <c r="AG100" s="65">
        <v>0</v>
      </c>
      <c r="AH100" s="65">
        <v>0</v>
      </c>
      <c r="AI100" s="65">
        <v>0</v>
      </c>
      <c r="AJ100" s="65">
        <v>0</v>
      </c>
      <c r="AK100" s="65">
        <v>0</v>
      </c>
      <c r="AL100" s="65">
        <v>0</v>
      </c>
      <c r="AM100" s="65">
        <v>0</v>
      </c>
      <c r="AN100" s="65">
        <v>0</v>
      </c>
      <c r="AO100" s="65">
        <v>0</v>
      </c>
      <c r="AP100" s="65">
        <v>0</v>
      </c>
      <c r="AQ100" s="65">
        <v>0</v>
      </c>
      <c r="AR100" s="65">
        <v>0</v>
      </c>
      <c r="AS100" s="65">
        <v>0</v>
      </c>
      <c r="AT100" s="65">
        <v>0</v>
      </c>
      <c r="AU100" s="66">
        <v>0</v>
      </c>
      <c r="AV100" s="66">
        <v>0</v>
      </c>
      <c r="AW100" s="66">
        <v>0</v>
      </c>
      <c r="AX100" s="66">
        <v>0</v>
      </c>
      <c r="AY100" s="66">
        <v>0</v>
      </c>
      <c r="AZ100" s="66">
        <v>0</v>
      </c>
      <c r="BA100" s="249">
        <v>0</v>
      </c>
      <c r="BC100" s="637"/>
      <c r="BD100" s="606"/>
      <c r="BE100" s="65"/>
      <c r="BF100" s="65"/>
      <c r="BG100" s="65"/>
      <c r="BH100" s="65"/>
      <c r="BI100" s="65"/>
      <c r="BJ100" s="65"/>
      <c r="BK100" s="65"/>
      <c r="BL100" s="65"/>
      <c r="BM100" s="65"/>
      <c r="BN100" s="249"/>
      <c r="BU100" s="610" t="s">
        <v>1884</v>
      </c>
      <c r="BX100" s="302"/>
      <c r="BY100" t="s">
        <v>1886</v>
      </c>
      <c r="BZ100" s="611" t="s">
        <v>1901</v>
      </c>
      <c r="CA100" s="611" t="s">
        <v>1901</v>
      </c>
      <c r="CB100" s="611" t="s">
        <v>1901</v>
      </c>
      <c r="CC100" s="611" t="s">
        <v>1901</v>
      </c>
      <c r="CD100" s="611" t="s">
        <v>1901</v>
      </c>
      <c r="CE100" s="611" t="s">
        <v>1901</v>
      </c>
      <c r="CF100" s="611" t="s">
        <v>1901</v>
      </c>
      <c r="CG100" s="611" t="s">
        <v>1901</v>
      </c>
      <c r="CH100" s="611" t="s">
        <v>1901</v>
      </c>
      <c r="CI100" s="611" t="s">
        <v>1901</v>
      </c>
      <c r="CJ100" s="611" t="s">
        <v>1901</v>
      </c>
      <c r="CK100" s="611" t="s">
        <v>1901</v>
      </c>
      <c r="CL100" s="611" t="s">
        <v>1901</v>
      </c>
      <c r="CM100" s="611" t="s">
        <v>1901</v>
      </c>
      <c r="CN100" s="611" t="s">
        <v>1901</v>
      </c>
      <c r="CO100" s="611" t="s">
        <v>1901</v>
      </c>
      <c r="CP100" s="611" t="s">
        <v>1901</v>
      </c>
      <c r="CQ100" s="611" t="s">
        <v>1901</v>
      </c>
      <c r="CR100" s="611" t="s">
        <v>1901</v>
      </c>
      <c r="CS100" s="611" t="s">
        <v>1901</v>
      </c>
      <c r="CT100" s="611" t="s">
        <v>1901</v>
      </c>
      <c r="CU100" s="611" t="s">
        <v>1901</v>
      </c>
      <c r="CV100" s="611" t="s">
        <v>1901</v>
      </c>
      <c r="CW100" s="611" t="s">
        <v>1901</v>
      </c>
      <c r="CX100" s="611" t="s">
        <v>1901</v>
      </c>
      <c r="CY100" s="611" t="s">
        <v>1901</v>
      </c>
      <c r="CZ100" s="611" t="s">
        <v>1901</v>
      </c>
      <c r="DA100" s="611" t="s">
        <v>1901</v>
      </c>
      <c r="DB100" s="611" t="s">
        <v>1901</v>
      </c>
      <c r="DC100" s="611" t="s">
        <v>1901</v>
      </c>
      <c r="DD100" s="611" t="s">
        <v>1901</v>
      </c>
      <c r="DE100" s="611" t="s">
        <v>1901</v>
      </c>
      <c r="DF100" s="611" t="s">
        <v>1901</v>
      </c>
      <c r="DG100" s="611" t="s">
        <v>1901</v>
      </c>
      <c r="DH100" s="611" t="s">
        <v>1901</v>
      </c>
      <c r="DI100" s="611" t="s">
        <v>1901</v>
      </c>
      <c r="DJ100" s="611" t="s">
        <v>1901</v>
      </c>
      <c r="DK100" s="611" t="s">
        <v>1901</v>
      </c>
      <c r="DL100" s="611" t="s">
        <v>1901</v>
      </c>
      <c r="DM100" s="611" t="s">
        <v>1901</v>
      </c>
      <c r="DN100" s="611" t="s">
        <v>1901</v>
      </c>
      <c r="DP100" s="619" t="str">
        <f t="shared" ref="DP100:DY106" si="43">DP$98&amp;$DO10</f>
        <v>PCD_DPW3_RES5_DLY_S2</v>
      </c>
      <c r="DQ100" s="619" t="str">
        <f t="shared" si="43"/>
        <v>PCD_DPW3_RES5_DIR_S2</v>
      </c>
      <c r="DR100" s="619" t="str">
        <f t="shared" si="43"/>
        <v>PCD_DPW3_RES5_DSCR_S2</v>
      </c>
      <c r="DS100" s="619" t="str">
        <f t="shared" si="43"/>
        <v>PCD_DPW3_RES5_DCS_S2</v>
      </c>
      <c r="DT100" s="619" t="str">
        <f t="shared" si="43"/>
        <v>PCD_DPW3_RES5_DSPC_S2</v>
      </c>
      <c r="DU100" s="619" t="str">
        <f t="shared" si="43"/>
        <v>PCD_DPW3_RES5_DPP_S2</v>
      </c>
      <c r="DV100" s="619" t="str">
        <f t="shared" si="43"/>
        <v>PCD_DPW3_RES5_DTPI_S2</v>
      </c>
      <c r="DW100" s="619" t="str">
        <f t="shared" si="43"/>
        <v>PCD_DPW3_RES5_DCI_S2</v>
      </c>
      <c r="DX100" s="619" t="str">
        <f t="shared" si="43"/>
        <v>PCD_DPW3_RES5_DSI_S2</v>
      </c>
      <c r="DY100" s="619" t="str">
        <f t="shared" si="43"/>
        <v>PCD_DPW3_RES5_DER_S2</v>
      </c>
      <c r="DZ100" s="619" t="str">
        <f t="shared" si="42"/>
        <v>PCD_DPW3_RES5_RS_S2</v>
      </c>
      <c r="EA100" s="619" t="str">
        <f t="shared" si="42"/>
        <v>PCD_DPW3_RES5_DPLE_S2</v>
      </c>
    </row>
    <row r="101" spans="1:131" ht="29.25" thickBot="1" x14ac:dyDescent="0.25">
      <c r="A101" s="345"/>
      <c r="B101" s="401" t="str">
        <f t="shared" si="41"/>
        <v>TMS</v>
      </c>
      <c r="C101" s="59" t="s">
        <v>148</v>
      </c>
      <c r="D101" s="59" t="s">
        <v>306</v>
      </c>
      <c r="E101" s="108" t="str" cm="1">
        <f t="array" aca="1" ref="E101" ca="1">IFERROR(INDEX('[1]PCD List'!$AU$5:$BK$48,MARCH('DPW3'!$D101,'[1]PCD List'!$AR$5:$AR$48,0),MARCH('DPW3'!$B101,'[1]PCD List'!$AU$2:$BK$2,0)),"")</f>
        <v/>
      </c>
      <c r="F101" s="61" t="s">
        <v>1883</v>
      </c>
      <c r="G101" s="62" t="s">
        <v>1642</v>
      </c>
      <c r="H101" s="23" t="s">
        <v>68</v>
      </c>
      <c r="I101" s="246">
        <v>0</v>
      </c>
      <c r="K101" s="829"/>
      <c r="M101" s="248">
        <v>0</v>
      </c>
      <c r="N101" s="248">
        <v>0</v>
      </c>
      <c r="O101" s="606">
        <v>0</v>
      </c>
      <c r="P101" s="606">
        <v>0</v>
      </c>
      <c r="Q101" s="606">
        <v>0</v>
      </c>
      <c r="R101" s="65">
        <v>0</v>
      </c>
      <c r="S101" s="65">
        <v>0</v>
      </c>
      <c r="T101" s="65">
        <v>0</v>
      </c>
      <c r="U101" s="65">
        <v>0</v>
      </c>
      <c r="V101" s="65">
        <v>0</v>
      </c>
      <c r="W101" s="65">
        <v>0</v>
      </c>
      <c r="X101" s="65">
        <v>0</v>
      </c>
      <c r="Y101" s="65">
        <v>0</v>
      </c>
      <c r="Z101" s="65">
        <v>0</v>
      </c>
      <c r="AA101" s="65">
        <v>0</v>
      </c>
      <c r="AB101" s="65">
        <v>0</v>
      </c>
      <c r="AC101" s="65">
        <v>0</v>
      </c>
      <c r="AD101" s="65">
        <v>0</v>
      </c>
      <c r="AE101" s="65">
        <v>0</v>
      </c>
      <c r="AF101" s="65">
        <v>0</v>
      </c>
      <c r="AG101" s="65">
        <v>0</v>
      </c>
      <c r="AH101" s="65">
        <v>0</v>
      </c>
      <c r="AI101" s="65">
        <v>0</v>
      </c>
      <c r="AJ101" s="65">
        <v>0</v>
      </c>
      <c r="AK101" s="65">
        <v>0</v>
      </c>
      <c r="AL101" s="65">
        <v>0</v>
      </c>
      <c r="AM101" s="65">
        <v>0</v>
      </c>
      <c r="AN101" s="65">
        <v>0</v>
      </c>
      <c r="AO101" s="65">
        <v>0</v>
      </c>
      <c r="AP101" s="65">
        <v>0</v>
      </c>
      <c r="AQ101" s="65">
        <v>0</v>
      </c>
      <c r="AR101" s="65">
        <v>0</v>
      </c>
      <c r="AS101" s="65">
        <v>0</v>
      </c>
      <c r="AT101" s="65">
        <v>0</v>
      </c>
      <c r="AU101" s="66">
        <v>0</v>
      </c>
      <c r="AV101" s="66">
        <v>0</v>
      </c>
      <c r="AW101" s="66">
        <v>0</v>
      </c>
      <c r="AX101" s="66">
        <v>0</v>
      </c>
      <c r="AY101" s="66">
        <v>0</v>
      </c>
      <c r="AZ101" s="66">
        <v>0</v>
      </c>
      <c r="BA101" s="249">
        <v>0</v>
      </c>
      <c r="BC101" s="637"/>
      <c r="BD101" s="606"/>
      <c r="BE101" s="65"/>
      <c r="BF101" s="65"/>
      <c r="BG101" s="65"/>
      <c r="BH101" s="65"/>
      <c r="BI101" s="65"/>
      <c r="BJ101" s="65"/>
      <c r="BK101" s="65"/>
      <c r="BL101" s="65"/>
      <c r="BM101" s="65"/>
      <c r="BN101" s="249"/>
      <c r="BU101" s="610" t="s">
        <v>1884</v>
      </c>
      <c r="BX101" s="302"/>
      <c r="BY101" t="s">
        <v>1886</v>
      </c>
      <c r="BZ101" s="611" t="s">
        <v>1902</v>
      </c>
      <c r="CA101" s="611" t="s">
        <v>1902</v>
      </c>
      <c r="CB101" s="611" t="s">
        <v>1902</v>
      </c>
      <c r="CC101" s="611" t="s">
        <v>1902</v>
      </c>
      <c r="CD101" s="611" t="s">
        <v>1902</v>
      </c>
      <c r="CE101" s="611" t="s">
        <v>1902</v>
      </c>
      <c r="CF101" s="611" t="s">
        <v>1902</v>
      </c>
      <c r="CG101" s="611" t="s">
        <v>1902</v>
      </c>
      <c r="CH101" s="611" t="s">
        <v>1902</v>
      </c>
      <c r="CI101" s="611" t="s">
        <v>1902</v>
      </c>
      <c r="CJ101" s="611" t="s">
        <v>1902</v>
      </c>
      <c r="CK101" s="611" t="s">
        <v>1902</v>
      </c>
      <c r="CL101" s="611" t="s">
        <v>1902</v>
      </c>
      <c r="CM101" s="611" t="s">
        <v>1902</v>
      </c>
      <c r="CN101" s="611" t="s">
        <v>1902</v>
      </c>
      <c r="CO101" s="611" t="s">
        <v>1902</v>
      </c>
      <c r="CP101" s="611" t="s">
        <v>1902</v>
      </c>
      <c r="CQ101" s="611" t="s">
        <v>1902</v>
      </c>
      <c r="CR101" s="611" t="s">
        <v>1902</v>
      </c>
      <c r="CS101" s="611" t="s">
        <v>1902</v>
      </c>
      <c r="CT101" s="611" t="s">
        <v>1902</v>
      </c>
      <c r="CU101" s="611" t="s">
        <v>1902</v>
      </c>
      <c r="CV101" s="611" t="s">
        <v>1902</v>
      </c>
      <c r="CW101" s="611" t="s">
        <v>1902</v>
      </c>
      <c r="CX101" s="611" t="s">
        <v>1902</v>
      </c>
      <c r="CY101" s="611" t="s">
        <v>1902</v>
      </c>
      <c r="CZ101" s="611" t="s">
        <v>1902</v>
      </c>
      <c r="DA101" s="611" t="s">
        <v>1902</v>
      </c>
      <c r="DB101" s="611" t="s">
        <v>1902</v>
      </c>
      <c r="DC101" s="611" t="s">
        <v>1902</v>
      </c>
      <c r="DD101" s="611" t="s">
        <v>1902</v>
      </c>
      <c r="DE101" s="611" t="s">
        <v>1902</v>
      </c>
      <c r="DF101" s="611" t="s">
        <v>1902</v>
      </c>
      <c r="DG101" s="611" t="s">
        <v>1902</v>
      </c>
      <c r="DH101" s="611" t="s">
        <v>1902</v>
      </c>
      <c r="DI101" s="611" t="s">
        <v>1902</v>
      </c>
      <c r="DJ101" s="611" t="s">
        <v>1902</v>
      </c>
      <c r="DK101" s="611" t="s">
        <v>1902</v>
      </c>
      <c r="DL101" s="611" t="s">
        <v>1902</v>
      </c>
      <c r="DM101" s="611" t="s">
        <v>1902</v>
      </c>
      <c r="DN101" s="611" t="s">
        <v>1902</v>
      </c>
      <c r="DP101" s="619" t="str">
        <f t="shared" si="43"/>
        <v>PCD_DPW3_RES5_DLY_S3</v>
      </c>
      <c r="DQ101" s="619" t="str">
        <f t="shared" si="43"/>
        <v>PCD_DPW3_RES5_DIR_S3</v>
      </c>
      <c r="DR101" s="619" t="str">
        <f t="shared" si="43"/>
        <v>PCD_DPW3_RES5_DSCR_S3</v>
      </c>
      <c r="DS101" s="619" t="str">
        <f t="shared" si="43"/>
        <v>PCD_DPW3_RES5_DCS_S3</v>
      </c>
      <c r="DT101" s="619" t="str">
        <f t="shared" si="43"/>
        <v>PCD_DPW3_RES5_DSPC_S3</v>
      </c>
      <c r="DU101" s="619" t="str">
        <f t="shared" si="43"/>
        <v>PCD_DPW3_RES5_DPP_S3</v>
      </c>
      <c r="DV101" s="619" t="str">
        <f t="shared" si="43"/>
        <v>PCD_DPW3_RES5_DTPI_S3</v>
      </c>
      <c r="DW101" s="619" t="str">
        <f t="shared" si="43"/>
        <v>PCD_DPW3_RES5_DCI_S3</v>
      </c>
      <c r="DX101" s="619" t="str">
        <f t="shared" si="43"/>
        <v>PCD_DPW3_RES5_DSI_S3</v>
      </c>
      <c r="DY101" s="619" t="str">
        <f t="shared" si="43"/>
        <v>PCD_DPW3_RES5_DER_S3</v>
      </c>
      <c r="DZ101" s="619" t="str">
        <f t="shared" si="42"/>
        <v>PCD_DPW3_RES5_RS_S3</v>
      </c>
      <c r="EA101" s="619" t="str">
        <f t="shared" si="42"/>
        <v>PCD_DPW3_RES5_DPLE_S3</v>
      </c>
    </row>
    <row r="102" spans="1:131" ht="29.25" thickBot="1" x14ac:dyDescent="0.25">
      <c r="A102" s="345"/>
      <c r="B102" s="401" t="str">
        <f t="shared" si="41"/>
        <v>TMS</v>
      </c>
      <c r="C102" s="59" t="s">
        <v>148</v>
      </c>
      <c r="D102" s="59" t="s">
        <v>306</v>
      </c>
      <c r="E102" s="108" t="str" cm="1">
        <f t="array" aca="1" ref="E102" ca="1">IFERROR(INDEX('[1]PCD List'!$AU$5:$BK$48,MARCH('DPW3'!$D102,'[1]PCD List'!$AR$5:$AR$48,0),MARCH('DPW3'!$B102,'[1]PCD List'!$AU$2:$BK$2,0)),"")</f>
        <v/>
      </c>
      <c r="F102" s="61" t="s">
        <v>1883</v>
      </c>
      <c r="G102" s="62" t="s">
        <v>1645</v>
      </c>
      <c r="H102" s="23" t="s">
        <v>68</v>
      </c>
      <c r="I102" s="246">
        <v>0</v>
      </c>
      <c r="K102" s="829"/>
      <c r="M102" s="248">
        <v>0</v>
      </c>
      <c r="N102" s="248">
        <v>0</v>
      </c>
      <c r="O102" s="606">
        <v>0</v>
      </c>
      <c r="P102" s="606">
        <v>0</v>
      </c>
      <c r="Q102" s="606">
        <v>0</v>
      </c>
      <c r="R102" s="65">
        <v>0</v>
      </c>
      <c r="S102" s="65">
        <v>0</v>
      </c>
      <c r="T102" s="65">
        <v>0</v>
      </c>
      <c r="U102" s="65">
        <v>0</v>
      </c>
      <c r="V102" s="65">
        <v>0</v>
      </c>
      <c r="W102" s="65">
        <v>0</v>
      </c>
      <c r="X102" s="65">
        <v>0</v>
      </c>
      <c r="Y102" s="65">
        <v>0</v>
      </c>
      <c r="Z102" s="65">
        <v>0</v>
      </c>
      <c r="AA102" s="65">
        <v>0</v>
      </c>
      <c r="AB102" s="65">
        <v>0</v>
      </c>
      <c r="AC102" s="65">
        <v>0</v>
      </c>
      <c r="AD102" s="65">
        <v>0</v>
      </c>
      <c r="AE102" s="65">
        <v>0</v>
      </c>
      <c r="AF102" s="65">
        <v>0</v>
      </c>
      <c r="AG102" s="65">
        <v>0</v>
      </c>
      <c r="AH102" s="65">
        <v>0</v>
      </c>
      <c r="AI102" s="65">
        <v>0</v>
      </c>
      <c r="AJ102" s="65">
        <v>0</v>
      </c>
      <c r="AK102" s="65">
        <v>0</v>
      </c>
      <c r="AL102" s="65">
        <v>0</v>
      </c>
      <c r="AM102" s="65">
        <v>0</v>
      </c>
      <c r="AN102" s="65">
        <v>0</v>
      </c>
      <c r="AO102" s="65">
        <v>0</v>
      </c>
      <c r="AP102" s="65">
        <v>0</v>
      </c>
      <c r="AQ102" s="65">
        <v>0</v>
      </c>
      <c r="AR102" s="65">
        <v>0</v>
      </c>
      <c r="AS102" s="65">
        <v>0</v>
      </c>
      <c r="AT102" s="65">
        <v>0</v>
      </c>
      <c r="AU102" s="66">
        <v>0</v>
      </c>
      <c r="AV102" s="66">
        <v>0</v>
      </c>
      <c r="AW102" s="66">
        <v>0</v>
      </c>
      <c r="AX102" s="66">
        <v>0</v>
      </c>
      <c r="AY102" s="66">
        <v>0</v>
      </c>
      <c r="AZ102" s="66">
        <v>0</v>
      </c>
      <c r="BA102" s="249">
        <v>0</v>
      </c>
      <c r="BC102" s="637"/>
      <c r="BD102" s="606"/>
      <c r="BE102" s="65"/>
      <c r="BF102" s="65"/>
      <c r="BG102" s="65"/>
      <c r="BH102" s="65"/>
      <c r="BI102" s="65"/>
      <c r="BJ102" s="65"/>
      <c r="BK102" s="65"/>
      <c r="BL102" s="65"/>
      <c r="BM102" s="65"/>
      <c r="BN102" s="249"/>
      <c r="BU102" s="610" t="s">
        <v>1884</v>
      </c>
      <c r="BX102" s="302"/>
      <c r="BY102" t="s">
        <v>1886</v>
      </c>
      <c r="BZ102" s="611" t="s">
        <v>1903</v>
      </c>
      <c r="CA102" s="611" t="s">
        <v>1903</v>
      </c>
      <c r="CB102" s="611" t="s">
        <v>1903</v>
      </c>
      <c r="CC102" s="611" t="s">
        <v>1903</v>
      </c>
      <c r="CD102" s="611" t="s">
        <v>1903</v>
      </c>
      <c r="CE102" s="611" t="s">
        <v>1903</v>
      </c>
      <c r="CF102" s="611" t="s">
        <v>1903</v>
      </c>
      <c r="CG102" s="611" t="s">
        <v>1903</v>
      </c>
      <c r="CH102" s="611" t="s">
        <v>1903</v>
      </c>
      <c r="CI102" s="611" t="s">
        <v>1903</v>
      </c>
      <c r="CJ102" s="611" t="s">
        <v>1903</v>
      </c>
      <c r="CK102" s="611" t="s">
        <v>1903</v>
      </c>
      <c r="CL102" s="611" t="s">
        <v>1903</v>
      </c>
      <c r="CM102" s="611" t="s">
        <v>1903</v>
      </c>
      <c r="CN102" s="611" t="s">
        <v>1903</v>
      </c>
      <c r="CO102" s="611" t="s">
        <v>1903</v>
      </c>
      <c r="CP102" s="611" t="s">
        <v>1903</v>
      </c>
      <c r="CQ102" s="611" t="s">
        <v>1903</v>
      </c>
      <c r="CR102" s="611" t="s">
        <v>1903</v>
      </c>
      <c r="CS102" s="611" t="s">
        <v>1903</v>
      </c>
      <c r="CT102" s="611" t="s">
        <v>1903</v>
      </c>
      <c r="CU102" s="611" t="s">
        <v>1903</v>
      </c>
      <c r="CV102" s="611" t="s">
        <v>1903</v>
      </c>
      <c r="CW102" s="611" t="s">
        <v>1903</v>
      </c>
      <c r="CX102" s="611" t="s">
        <v>1903</v>
      </c>
      <c r="CY102" s="611" t="s">
        <v>1903</v>
      </c>
      <c r="CZ102" s="611" t="s">
        <v>1903</v>
      </c>
      <c r="DA102" s="611" t="s">
        <v>1903</v>
      </c>
      <c r="DB102" s="611" t="s">
        <v>1903</v>
      </c>
      <c r="DC102" s="611" t="s">
        <v>1903</v>
      </c>
      <c r="DD102" s="611" t="s">
        <v>1903</v>
      </c>
      <c r="DE102" s="611" t="s">
        <v>1903</v>
      </c>
      <c r="DF102" s="611" t="s">
        <v>1903</v>
      </c>
      <c r="DG102" s="611" t="s">
        <v>1903</v>
      </c>
      <c r="DH102" s="611" t="s">
        <v>1903</v>
      </c>
      <c r="DI102" s="611" t="s">
        <v>1903</v>
      </c>
      <c r="DJ102" s="611" t="s">
        <v>1903</v>
      </c>
      <c r="DK102" s="611" t="s">
        <v>1903</v>
      </c>
      <c r="DL102" s="611" t="s">
        <v>1903</v>
      </c>
      <c r="DM102" s="611" t="s">
        <v>1903</v>
      </c>
      <c r="DN102" s="611" t="s">
        <v>1903</v>
      </c>
      <c r="DP102" s="619" t="str">
        <f t="shared" si="43"/>
        <v>PCD_DPW3_RES5_DLY_S4</v>
      </c>
      <c r="DQ102" s="619" t="str">
        <f t="shared" si="43"/>
        <v>PCD_DPW3_RES5_DIR_S4</v>
      </c>
      <c r="DR102" s="619" t="str">
        <f t="shared" si="43"/>
        <v>PCD_DPW3_RES5_DSCR_S4</v>
      </c>
      <c r="DS102" s="619" t="str">
        <f t="shared" si="43"/>
        <v>PCD_DPW3_RES5_DCS_S4</v>
      </c>
      <c r="DT102" s="619" t="str">
        <f t="shared" si="43"/>
        <v>PCD_DPW3_RES5_DSPC_S4</v>
      </c>
      <c r="DU102" s="619" t="str">
        <f t="shared" si="43"/>
        <v>PCD_DPW3_RES5_DPP_S4</v>
      </c>
      <c r="DV102" s="619" t="str">
        <f t="shared" si="43"/>
        <v>PCD_DPW3_RES5_DTPI_S4</v>
      </c>
      <c r="DW102" s="619" t="str">
        <f t="shared" si="43"/>
        <v>PCD_DPW3_RES5_DCI_S4</v>
      </c>
      <c r="DX102" s="619" t="str">
        <f t="shared" si="43"/>
        <v>PCD_DPW3_RES5_DSI_S4</v>
      </c>
      <c r="DY102" s="619" t="str">
        <f t="shared" si="43"/>
        <v>PCD_DPW3_RES5_DER_S4</v>
      </c>
      <c r="DZ102" s="619" t="str">
        <f t="shared" si="42"/>
        <v>PCD_DPW3_RES5_RS_S4</v>
      </c>
      <c r="EA102" s="619" t="str">
        <f t="shared" si="42"/>
        <v>PCD_DPW3_RES5_DPLE_S4</v>
      </c>
    </row>
    <row r="103" spans="1:131" ht="29.25" thickBot="1" x14ac:dyDescent="0.25">
      <c r="A103" s="345"/>
      <c r="B103" s="401" t="str">
        <f t="shared" si="41"/>
        <v>TMS</v>
      </c>
      <c r="C103" s="59" t="s">
        <v>148</v>
      </c>
      <c r="D103" s="59" t="s">
        <v>306</v>
      </c>
      <c r="E103" s="108" t="str" cm="1">
        <f t="array" aca="1" ref="E103" ca="1">IFERROR(INDEX('[1]PCD List'!$AU$5:$BK$48,MARCH('DPW3'!$D103,'[1]PCD List'!$AR$5:$AR$48,0),MARCH('DPW3'!$B103,'[1]PCD List'!$AU$2:$BK$2,0)),"")</f>
        <v/>
      </c>
      <c r="F103" s="61" t="s">
        <v>1883</v>
      </c>
      <c r="G103" s="62" t="s">
        <v>1648</v>
      </c>
      <c r="H103" s="23" t="s">
        <v>68</v>
      </c>
      <c r="I103" s="246">
        <v>0</v>
      </c>
      <c r="K103" s="829"/>
      <c r="M103" s="248">
        <v>0</v>
      </c>
      <c r="N103" s="248">
        <v>0</v>
      </c>
      <c r="O103" s="606">
        <v>0</v>
      </c>
      <c r="P103" s="606">
        <v>0</v>
      </c>
      <c r="Q103" s="606">
        <v>0</v>
      </c>
      <c r="R103" s="65">
        <v>0</v>
      </c>
      <c r="S103" s="65">
        <v>0</v>
      </c>
      <c r="T103" s="65">
        <v>0</v>
      </c>
      <c r="U103" s="65">
        <v>0</v>
      </c>
      <c r="V103" s="65">
        <v>0</v>
      </c>
      <c r="W103" s="65">
        <v>0</v>
      </c>
      <c r="X103" s="65">
        <v>0</v>
      </c>
      <c r="Y103" s="65">
        <v>0</v>
      </c>
      <c r="Z103" s="65">
        <v>0</v>
      </c>
      <c r="AA103" s="65">
        <v>0</v>
      </c>
      <c r="AB103" s="65">
        <v>0</v>
      </c>
      <c r="AC103" s="65">
        <v>0</v>
      </c>
      <c r="AD103" s="65">
        <v>0</v>
      </c>
      <c r="AE103" s="65">
        <v>0</v>
      </c>
      <c r="AF103" s="65">
        <v>0</v>
      </c>
      <c r="AG103" s="65">
        <v>0</v>
      </c>
      <c r="AH103" s="65">
        <v>0</v>
      </c>
      <c r="AI103" s="65">
        <v>0</v>
      </c>
      <c r="AJ103" s="65">
        <v>0</v>
      </c>
      <c r="AK103" s="65">
        <v>0</v>
      </c>
      <c r="AL103" s="65">
        <v>0</v>
      </c>
      <c r="AM103" s="65">
        <v>0</v>
      </c>
      <c r="AN103" s="65">
        <v>0</v>
      </c>
      <c r="AO103" s="65">
        <v>0</v>
      </c>
      <c r="AP103" s="65">
        <v>0</v>
      </c>
      <c r="AQ103" s="65">
        <v>0</v>
      </c>
      <c r="AR103" s="65">
        <v>0</v>
      </c>
      <c r="AS103" s="65">
        <v>0</v>
      </c>
      <c r="AT103" s="65">
        <v>0</v>
      </c>
      <c r="AU103" s="66">
        <v>0</v>
      </c>
      <c r="AV103" s="66">
        <v>0</v>
      </c>
      <c r="AW103" s="66">
        <v>0</v>
      </c>
      <c r="AX103" s="66">
        <v>0</v>
      </c>
      <c r="AY103" s="66">
        <v>0</v>
      </c>
      <c r="AZ103" s="66">
        <v>0</v>
      </c>
      <c r="BA103" s="249">
        <v>0</v>
      </c>
      <c r="BC103" s="637"/>
      <c r="BD103" s="606"/>
      <c r="BE103" s="65"/>
      <c r="BF103" s="65"/>
      <c r="BG103" s="65"/>
      <c r="BH103" s="65"/>
      <c r="BI103" s="65"/>
      <c r="BJ103" s="65"/>
      <c r="BK103" s="65"/>
      <c r="BL103" s="65"/>
      <c r="BM103" s="65"/>
      <c r="BN103" s="249"/>
      <c r="BU103" s="610" t="s">
        <v>1884</v>
      </c>
      <c r="BX103" s="302"/>
      <c r="BY103" t="s">
        <v>1886</v>
      </c>
      <c r="BZ103" s="611" t="s">
        <v>1904</v>
      </c>
      <c r="CA103" s="611" t="s">
        <v>1904</v>
      </c>
      <c r="CB103" s="611" t="s">
        <v>1904</v>
      </c>
      <c r="CC103" s="611" t="s">
        <v>1904</v>
      </c>
      <c r="CD103" s="611" t="s">
        <v>1904</v>
      </c>
      <c r="CE103" s="611" t="s">
        <v>1904</v>
      </c>
      <c r="CF103" s="611" t="s">
        <v>1904</v>
      </c>
      <c r="CG103" s="611" t="s">
        <v>1904</v>
      </c>
      <c r="CH103" s="611" t="s">
        <v>1904</v>
      </c>
      <c r="CI103" s="611" t="s">
        <v>1904</v>
      </c>
      <c r="CJ103" s="611" t="s">
        <v>1904</v>
      </c>
      <c r="CK103" s="611" t="s">
        <v>1904</v>
      </c>
      <c r="CL103" s="611" t="s">
        <v>1904</v>
      </c>
      <c r="CM103" s="611" t="s">
        <v>1904</v>
      </c>
      <c r="CN103" s="611" t="s">
        <v>1904</v>
      </c>
      <c r="CO103" s="611" t="s">
        <v>1904</v>
      </c>
      <c r="CP103" s="611" t="s">
        <v>1904</v>
      </c>
      <c r="CQ103" s="611" t="s">
        <v>1904</v>
      </c>
      <c r="CR103" s="611" t="s">
        <v>1904</v>
      </c>
      <c r="CS103" s="611" t="s">
        <v>1904</v>
      </c>
      <c r="CT103" s="611" t="s">
        <v>1904</v>
      </c>
      <c r="CU103" s="611" t="s">
        <v>1904</v>
      </c>
      <c r="CV103" s="611" t="s">
        <v>1904</v>
      </c>
      <c r="CW103" s="611" t="s">
        <v>1904</v>
      </c>
      <c r="CX103" s="611" t="s">
        <v>1904</v>
      </c>
      <c r="CY103" s="611" t="s">
        <v>1904</v>
      </c>
      <c r="CZ103" s="611" t="s">
        <v>1904</v>
      </c>
      <c r="DA103" s="611" t="s">
        <v>1904</v>
      </c>
      <c r="DB103" s="611" t="s">
        <v>1904</v>
      </c>
      <c r="DC103" s="611" t="s">
        <v>1904</v>
      </c>
      <c r="DD103" s="611" t="s">
        <v>1904</v>
      </c>
      <c r="DE103" s="611" t="s">
        <v>1904</v>
      </c>
      <c r="DF103" s="611" t="s">
        <v>1904</v>
      </c>
      <c r="DG103" s="611" t="s">
        <v>1904</v>
      </c>
      <c r="DH103" s="611" t="s">
        <v>1904</v>
      </c>
      <c r="DI103" s="611" t="s">
        <v>1904</v>
      </c>
      <c r="DJ103" s="611" t="s">
        <v>1904</v>
      </c>
      <c r="DK103" s="611" t="s">
        <v>1904</v>
      </c>
      <c r="DL103" s="611" t="s">
        <v>1904</v>
      </c>
      <c r="DM103" s="611" t="s">
        <v>1904</v>
      </c>
      <c r="DN103" s="611" t="s">
        <v>1904</v>
      </c>
      <c r="DP103" s="619" t="str">
        <f t="shared" si="43"/>
        <v>PCD_DPW3_RES5_DLY_S5</v>
      </c>
      <c r="DQ103" s="619" t="str">
        <f t="shared" si="43"/>
        <v>PCD_DPW3_RES5_DIR_S5</v>
      </c>
      <c r="DR103" s="619" t="str">
        <f t="shared" si="43"/>
        <v>PCD_DPW3_RES5_DSCR_S5</v>
      </c>
      <c r="DS103" s="619" t="str">
        <f t="shared" si="43"/>
        <v>PCD_DPW3_RES5_DCS_S5</v>
      </c>
      <c r="DT103" s="619" t="str">
        <f t="shared" si="43"/>
        <v>PCD_DPW3_RES5_DSPC_S5</v>
      </c>
      <c r="DU103" s="619" t="str">
        <f t="shared" si="43"/>
        <v>PCD_DPW3_RES5_DPP_S5</v>
      </c>
      <c r="DV103" s="619" t="str">
        <f t="shared" si="43"/>
        <v>PCD_DPW3_RES5_DTPI_S5</v>
      </c>
      <c r="DW103" s="619" t="str">
        <f t="shared" si="43"/>
        <v>PCD_DPW3_RES5_DCI_S5</v>
      </c>
      <c r="DX103" s="619" t="str">
        <f t="shared" si="43"/>
        <v>PCD_DPW3_RES5_DSI_S5</v>
      </c>
      <c r="DY103" s="619" t="str">
        <f t="shared" si="43"/>
        <v>PCD_DPW3_RES5_DER_S5</v>
      </c>
      <c r="DZ103" s="619" t="str">
        <f t="shared" si="42"/>
        <v>PCD_DPW3_RES5_RS_S5</v>
      </c>
      <c r="EA103" s="619" t="str">
        <f t="shared" si="42"/>
        <v>PCD_DPW3_RES5_DPLE_S5</v>
      </c>
    </row>
    <row r="104" spans="1:131" ht="29.25" thickBot="1" x14ac:dyDescent="0.25">
      <c r="A104" s="345"/>
      <c r="B104" s="401" t="str">
        <f t="shared" si="41"/>
        <v>TMS</v>
      </c>
      <c r="C104" s="59" t="s">
        <v>148</v>
      </c>
      <c r="D104" s="59" t="s">
        <v>306</v>
      </c>
      <c r="E104" s="108" t="str" cm="1">
        <f t="array" aca="1" ref="E104" ca="1">IFERROR(INDEX('[1]PCD List'!$AU$5:$BK$48,MARCH('DPW3'!$D104,'[1]PCD List'!$AR$5:$AR$48,0),MARCH('DPW3'!$B104,'[1]PCD List'!$AU$2:$BK$2,0)),"")</f>
        <v/>
      </c>
      <c r="F104" s="61" t="s">
        <v>1883</v>
      </c>
      <c r="G104" s="62" t="s">
        <v>1651</v>
      </c>
      <c r="H104" s="23" t="s">
        <v>68</v>
      </c>
      <c r="I104" s="246">
        <v>0</v>
      </c>
      <c r="K104" s="829"/>
      <c r="M104" s="248">
        <v>0</v>
      </c>
      <c r="N104" s="248">
        <v>0</v>
      </c>
      <c r="O104" s="606">
        <v>0</v>
      </c>
      <c r="P104" s="606">
        <v>0</v>
      </c>
      <c r="Q104" s="606">
        <v>0</v>
      </c>
      <c r="R104" s="65">
        <v>0</v>
      </c>
      <c r="S104" s="65">
        <v>0</v>
      </c>
      <c r="T104" s="65">
        <v>0</v>
      </c>
      <c r="U104" s="65">
        <v>0</v>
      </c>
      <c r="V104" s="65">
        <v>0</v>
      </c>
      <c r="W104" s="65">
        <v>0</v>
      </c>
      <c r="X104" s="65">
        <v>0</v>
      </c>
      <c r="Y104" s="65">
        <v>0</v>
      </c>
      <c r="Z104" s="65">
        <v>0</v>
      </c>
      <c r="AA104" s="65">
        <v>0</v>
      </c>
      <c r="AB104" s="65">
        <v>0</v>
      </c>
      <c r="AC104" s="65">
        <v>0</v>
      </c>
      <c r="AD104" s="65">
        <v>0</v>
      </c>
      <c r="AE104" s="65">
        <v>0</v>
      </c>
      <c r="AF104" s="65">
        <v>0</v>
      </c>
      <c r="AG104" s="65">
        <v>0</v>
      </c>
      <c r="AH104" s="65">
        <v>0</v>
      </c>
      <c r="AI104" s="65">
        <v>0</v>
      </c>
      <c r="AJ104" s="65">
        <v>0</v>
      </c>
      <c r="AK104" s="65">
        <v>0</v>
      </c>
      <c r="AL104" s="65">
        <v>0</v>
      </c>
      <c r="AM104" s="65">
        <v>0</v>
      </c>
      <c r="AN104" s="65">
        <v>0</v>
      </c>
      <c r="AO104" s="65">
        <v>0</v>
      </c>
      <c r="AP104" s="65">
        <v>0</v>
      </c>
      <c r="AQ104" s="65">
        <v>0</v>
      </c>
      <c r="AR104" s="65">
        <v>0</v>
      </c>
      <c r="AS104" s="65">
        <v>0</v>
      </c>
      <c r="AT104" s="65">
        <v>0</v>
      </c>
      <c r="AU104" s="66">
        <v>0</v>
      </c>
      <c r="AV104" s="66">
        <v>0</v>
      </c>
      <c r="AW104" s="66">
        <v>0</v>
      </c>
      <c r="AX104" s="66">
        <v>0</v>
      </c>
      <c r="AY104" s="66">
        <v>0</v>
      </c>
      <c r="AZ104" s="66">
        <v>0</v>
      </c>
      <c r="BA104" s="249">
        <v>0</v>
      </c>
      <c r="BC104" s="637"/>
      <c r="BD104" s="606"/>
      <c r="BE104" s="65"/>
      <c r="BF104" s="65"/>
      <c r="BG104" s="65"/>
      <c r="BH104" s="65"/>
      <c r="BI104" s="65"/>
      <c r="BJ104" s="65"/>
      <c r="BK104" s="65"/>
      <c r="BL104" s="65"/>
      <c r="BM104" s="65"/>
      <c r="BN104" s="249"/>
      <c r="BU104" s="610" t="s">
        <v>1884</v>
      </c>
      <c r="BX104" s="302"/>
      <c r="BY104" t="s">
        <v>1886</v>
      </c>
      <c r="BZ104" s="611" t="s">
        <v>1905</v>
      </c>
      <c r="CA104" s="611" t="s">
        <v>1905</v>
      </c>
      <c r="CB104" s="611" t="s">
        <v>1905</v>
      </c>
      <c r="CC104" s="611" t="s">
        <v>1905</v>
      </c>
      <c r="CD104" s="611" t="s">
        <v>1905</v>
      </c>
      <c r="CE104" s="611" t="s">
        <v>1905</v>
      </c>
      <c r="CF104" s="611" t="s">
        <v>1905</v>
      </c>
      <c r="CG104" s="611" t="s">
        <v>1905</v>
      </c>
      <c r="CH104" s="611" t="s">
        <v>1905</v>
      </c>
      <c r="CI104" s="611" t="s">
        <v>1905</v>
      </c>
      <c r="CJ104" s="611" t="s">
        <v>1905</v>
      </c>
      <c r="CK104" s="611" t="s">
        <v>1905</v>
      </c>
      <c r="CL104" s="611" t="s">
        <v>1905</v>
      </c>
      <c r="CM104" s="611" t="s">
        <v>1905</v>
      </c>
      <c r="CN104" s="611" t="s">
        <v>1905</v>
      </c>
      <c r="CO104" s="611" t="s">
        <v>1905</v>
      </c>
      <c r="CP104" s="611" t="s">
        <v>1905</v>
      </c>
      <c r="CQ104" s="611" t="s">
        <v>1905</v>
      </c>
      <c r="CR104" s="611" t="s">
        <v>1905</v>
      </c>
      <c r="CS104" s="611" t="s">
        <v>1905</v>
      </c>
      <c r="CT104" s="611" t="s">
        <v>1905</v>
      </c>
      <c r="CU104" s="611" t="s">
        <v>1905</v>
      </c>
      <c r="CV104" s="611" t="s">
        <v>1905</v>
      </c>
      <c r="CW104" s="611" t="s">
        <v>1905</v>
      </c>
      <c r="CX104" s="611" t="s">
        <v>1905</v>
      </c>
      <c r="CY104" s="611" t="s">
        <v>1905</v>
      </c>
      <c r="CZ104" s="611" t="s">
        <v>1905</v>
      </c>
      <c r="DA104" s="611" t="s">
        <v>1905</v>
      </c>
      <c r="DB104" s="611" t="s">
        <v>1905</v>
      </c>
      <c r="DC104" s="611" t="s">
        <v>1905</v>
      </c>
      <c r="DD104" s="611" t="s">
        <v>1905</v>
      </c>
      <c r="DE104" s="611" t="s">
        <v>1905</v>
      </c>
      <c r="DF104" s="611" t="s">
        <v>1905</v>
      </c>
      <c r="DG104" s="611" t="s">
        <v>1905</v>
      </c>
      <c r="DH104" s="611" t="s">
        <v>1905</v>
      </c>
      <c r="DI104" s="611" t="s">
        <v>1905</v>
      </c>
      <c r="DJ104" s="611" t="s">
        <v>1905</v>
      </c>
      <c r="DK104" s="611" t="s">
        <v>1905</v>
      </c>
      <c r="DL104" s="611" t="s">
        <v>1905</v>
      </c>
      <c r="DM104" s="611" t="s">
        <v>1905</v>
      </c>
      <c r="DN104" s="611" t="s">
        <v>1905</v>
      </c>
      <c r="DP104" s="619" t="str">
        <f t="shared" si="43"/>
        <v>PCD_DPW3_RES5_DLY_S6</v>
      </c>
      <c r="DQ104" s="619" t="str">
        <f t="shared" si="43"/>
        <v>PCD_DPW3_RES5_DIR_S6</v>
      </c>
      <c r="DR104" s="619" t="str">
        <f t="shared" si="43"/>
        <v>PCD_DPW3_RES5_DSCR_S6</v>
      </c>
      <c r="DS104" s="619" t="str">
        <f t="shared" si="43"/>
        <v>PCD_DPW3_RES5_DCS_S6</v>
      </c>
      <c r="DT104" s="619" t="str">
        <f t="shared" si="43"/>
        <v>PCD_DPW3_RES5_DSPC_S6</v>
      </c>
      <c r="DU104" s="619" t="str">
        <f t="shared" si="43"/>
        <v>PCD_DPW3_RES5_DPP_S6</v>
      </c>
      <c r="DV104" s="619" t="str">
        <f t="shared" si="43"/>
        <v>PCD_DPW3_RES5_DTPI_S6</v>
      </c>
      <c r="DW104" s="619" t="str">
        <f t="shared" si="43"/>
        <v>PCD_DPW3_RES5_DCI_S6</v>
      </c>
      <c r="DX104" s="619" t="str">
        <f t="shared" si="43"/>
        <v>PCD_DPW3_RES5_DSI_S6</v>
      </c>
      <c r="DY104" s="619" t="str">
        <f t="shared" si="43"/>
        <v>PCD_DPW3_RES5_DER_S6</v>
      </c>
      <c r="DZ104" s="619" t="str">
        <f t="shared" si="42"/>
        <v>PCD_DPW3_RES5_RS_S6</v>
      </c>
      <c r="EA104" s="619" t="str">
        <f t="shared" si="42"/>
        <v>PCD_DPW3_RES5_DPLE_S6</v>
      </c>
    </row>
    <row r="105" spans="1:131" ht="29.25" thickBot="1" x14ac:dyDescent="0.25">
      <c r="A105" s="345"/>
      <c r="B105" s="401" t="str">
        <f t="shared" si="41"/>
        <v>TMS</v>
      </c>
      <c r="C105" s="59" t="s">
        <v>148</v>
      </c>
      <c r="D105" s="59" t="s">
        <v>306</v>
      </c>
      <c r="E105" s="108" t="str" cm="1">
        <f t="array" aca="1" ref="E105" ca="1">IFERROR(INDEX('[1]PCD List'!$AU$5:$BK$48,MARCH('DPW3'!$D105,'[1]PCD List'!$AR$5:$AR$48,0),MARCH('DPW3'!$B105,'[1]PCD List'!$AU$2:$BK$2,0)),"")</f>
        <v/>
      </c>
      <c r="F105" s="61" t="s">
        <v>1883</v>
      </c>
      <c r="G105" s="62" t="s">
        <v>1654</v>
      </c>
      <c r="H105" s="23" t="s">
        <v>68</v>
      </c>
      <c r="I105" s="246">
        <v>0</v>
      </c>
      <c r="K105" s="829"/>
      <c r="M105" s="248"/>
      <c r="N105" s="248"/>
      <c r="O105" s="606"/>
      <c r="P105" s="606"/>
      <c r="Q105" s="606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6"/>
      <c r="AV105" s="66"/>
      <c r="AW105" s="66"/>
      <c r="AX105" s="66"/>
      <c r="AY105" s="66"/>
      <c r="AZ105" s="66"/>
      <c r="BA105" s="442"/>
      <c r="BC105" s="637"/>
      <c r="BD105" s="606"/>
      <c r="BE105" s="65"/>
      <c r="BF105" s="65"/>
      <c r="BG105" s="65"/>
      <c r="BH105" s="65"/>
      <c r="BI105" s="65"/>
      <c r="BJ105" s="65"/>
      <c r="BK105" s="65"/>
      <c r="BL105" s="65"/>
      <c r="BM105" s="65"/>
      <c r="BN105" s="249"/>
      <c r="BU105" s="610" t="s">
        <v>1884</v>
      </c>
      <c r="BX105" s="302"/>
      <c r="BY105" t="s">
        <v>1886</v>
      </c>
      <c r="BZ105" s="620" t="s">
        <v>1906</v>
      </c>
      <c r="CA105" s="620" t="s">
        <v>1906</v>
      </c>
      <c r="CB105" s="620" t="s">
        <v>1906</v>
      </c>
      <c r="CC105" s="620" t="s">
        <v>1906</v>
      </c>
      <c r="CD105" s="620" t="s">
        <v>1906</v>
      </c>
      <c r="CE105" s="620" t="s">
        <v>1906</v>
      </c>
      <c r="CF105" s="620" t="s">
        <v>1906</v>
      </c>
      <c r="CG105" s="620" t="s">
        <v>1906</v>
      </c>
      <c r="CH105" s="620" t="s">
        <v>1906</v>
      </c>
      <c r="CI105" s="620" t="s">
        <v>1906</v>
      </c>
      <c r="CJ105" s="620" t="s">
        <v>1906</v>
      </c>
      <c r="CK105" s="620" t="s">
        <v>1906</v>
      </c>
      <c r="CL105" s="620" t="s">
        <v>1906</v>
      </c>
      <c r="CM105" s="620" t="s">
        <v>1906</v>
      </c>
      <c r="CN105" s="620" t="s">
        <v>1906</v>
      </c>
      <c r="CO105" s="620" t="s">
        <v>1906</v>
      </c>
      <c r="CP105" s="620" t="s">
        <v>1906</v>
      </c>
      <c r="CQ105" s="620" t="s">
        <v>1906</v>
      </c>
      <c r="CR105" s="620" t="s">
        <v>1906</v>
      </c>
      <c r="CS105" s="620" t="s">
        <v>1906</v>
      </c>
      <c r="CT105" s="620" t="s">
        <v>1906</v>
      </c>
      <c r="CU105" s="620" t="s">
        <v>1906</v>
      </c>
      <c r="CV105" s="620" t="s">
        <v>1906</v>
      </c>
      <c r="CW105" s="620" t="s">
        <v>1906</v>
      </c>
      <c r="CX105" s="620" t="s">
        <v>1906</v>
      </c>
      <c r="CY105" s="620" t="s">
        <v>1906</v>
      </c>
      <c r="CZ105" s="620" t="s">
        <v>1906</v>
      </c>
      <c r="DA105" s="620" t="s">
        <v>1906</v>
      </c>
      <c r="DB105" s="620" t="s">
        <v>1906</v>
      </c>
      <c r="DC105" s="620" t="s">
        <v>1906</v>
      </c>
      <c r="DD105" s="620" t="s">
        <v>1906</v>
      </c>
      <c r="DE105" s="620" t="s">
        <v>1906</v>
      </c>
      <c r="DF105" s="620" t="s">
        <v>1906</v>
      </c>
      <c r="DG105" s="620" t="s">
        <v>1906</v>
      </c>
      <c r="DH105" s="620" t="s">
        <v>1906</v>
      </c>
      <c r="DI105" s="620" t="s">
        <v>1906</v>
      </c>
      <c r="DJ105" s="620" t="s">
        <v>1906</v>
      </c>
      <c r="DK105" s="620" t="s">
        <v>1906</v>
      </c>
      <c r="DL105" s="620" t="s">
        <v>1906</v>
      </c>
      <c r="DM105" s="620" t="s">
        <v>1906</v>
      </c>
      <c r="DN105" s="620" t="s">
        <v>1906</v>
      </c>
      <c r="DP105" s="619" t="str">
        <f t="shared" si="43"/>
        <v>PCD_DPW3_RES5_DLY_S7</v>
      </c>
      <c r="DQ105" s="619" t="str">
        <f t="shared" si="43"/>
        <v>PCD_DPW3_RES5_DIR_S7</v>
      </c>
      <c r="DR105" s="619" t="str">
        <f t="shared" si="43"/>
        <v>PCD_DPW3_RES5_DSCR_S7</v>
      </c>
      <c r="DS105" s="619" t="str">
        <f t="shared" si="43"/>
        <v>PCD_DPW3_RES5_DCS_S7</v>
      </c>
      <c r="DT105" s="619" t="str">
        <f t="shared" si="43"/>
        <v>PCD_DPW3_RES5_DSPC_S7</v>
      </c>
      <c r="DU105" s="619" t="str">
        <f t="shared" si="43"/>
        <v>PCD_DPW3_RES5_DPP_S7</v>
      </c>
      <c r="DV105" s="619" t="str">
        <f t="shared" si="43"/>
        <v>PCD_DPW3_RES5_DTPI_S7</v>
      </c>
      <c r="DW105" s="619" t="str">
        <f t="shared" si="43"/>
        <v>PCD_DPW3_RES5_DCI_S7</v>
      </c>
      <c r="DX105" s="619" t="str">
        <f t="shared" si="43"/>
        <v>PCD_DPW3_RES5_DSI_S7</v>
      </c>
      <c r="DY105" s="619" t="str">
        <f t="shared" si="43"/>
        <v>PCD_DPW3_RES5_DER_S7</v>
      </c>
      <c r="DZ105" s="619" t="str">
        <f t="shared" si="42"/>
        <v>PCD_DPW3_RES5_RS_S7</v>
      </c>
      <c r="EA105" s="619" t="str">
        <f t="shared" si="42"/>
        <v>PCD_DPW3_RES5_DPLE_S7</v>
      </c>
    </row>
    <row r="106" spans="1:131" ht="29.25" thickBot="1" x14ac:dyDescent="0.25">
      <c r="A106" s="345"/>
      <c r="B106" s="572" t="str">
        <f t="shared" si="41"/>
        <v>TMS</v>
      </c>
      <c r="C106" s="643" t="s">
        <v>148</v>
      </c>
      <c r="D106" s="643" t="s">
        <v>306</v>
      </c>
      <c r="E106" s="640" t="str" cm="1">
        <f t="array" aca="1" ref="E106" ca="1">IFERROR(INDEX('[1]PCD List'!$AU$5:$BK$48,MARCH('DPW3'!$D106,'[1]PCD List'!$AR$5:$AR$48,0),MARCH('DPW3'!$B106,'[1]PCD List'!$AU$2:$BK$2,0)),"")</f>
        <v/>
      </c>
      <c r="F106" s="641" t="s">
        <v>1883</v>
      </c>
      <c r="G106" s="277" t="s">
        <v>1657</v>
      </c>
      <c r="H106" s="638" t="s">
        <v>68</v>
      </c>
      <c r="I106" s="642">
        <v>0</v>
      </c>
      <c r="K106" s="829"/>
      <c r="M106" s="280">
        <f>SUM( M98:M104)</f>
        <v>0</v>
      </c>
      <c r="N106" s="310">
        <f t="shared" ref="N106:BA106" si="44">SUM( N98:N104)</f>
        <v>0</v>
      </c>
      <c r="O106" s="281">
        <f t="shared" si="44"/>
        <v>0</v>
      </c>
      <c r="P106" s="281">
        <f t="shared" si="44"/>
        <v>0</v>
      </c>
      <c r="Q106" s="281">
        <f t="shared" si="44"/>
        <v>0</v>
      </c>
      <c r="R106" s="281">
        <f t="shared" si="44"/>
        <v>0</v>
      </c>
      <c r="S106" s="281">
        <f t="shared" si="44"/>
        <v>0</v>
      </c>
      <c r="T106" s="281">
        <f t="shared" si="44"/>
        <v>0</v>
      </c>
      <c r="U106" s="281">
        <f t="shared" si="44"/>
        <v>0</v>
      </c>
      <c r="V106" s="281">
        <f t="shared" si="44"/>
        <v>0</v>
      </c>
      <c r="W106" s="281">
        <f t="shared" si="44"/>
        <v>0</v>
      </c>
      <c r="X106" s="281">
        <f t="shared" si="44"/>
        <v>0</v>
      </c>
      <c r="Y106" s="281">
        <f t="shared" si="44"/>
        <v>0</v>
      </c>
      <c r="Z106" s="281">
        <f t="shared" si="44"/>
        <v>0</v>
      </c>
      <c r="AA106" s="281">
        <f t="shared" si="44"/>
        <v>0</v>
      </c>
      <c r="AB106" s="281">
        <f t="shared" si="44"/>
        <v>0</v>
      </c>
      <c r="AC106" s="281">
        <f t="shared" si="44"/>
        <v>0</v>
      </c>
      <c r="AD106" s="281">
        <f t="shared" si="44"/>
        <v>0</v>
      </c>
      <c r="AE106" s="281">
        <f t="shared" si="44"/>
        <v>0</v>
      </c>
      <c r="AF106" s="281">
        <f t="shared" si="44"/>
        <v>0</v>
      </c>
      <c r="AG106" s="281">
        <f t="shared" si="44"/>
        <v>0</v>
      </c>
      <c r="AH106" s="281">
        <f t="shared" si="44"/>
        <v>0</v>
      </c>
      <c r="AI106" s="281">
        <f t="shared" si="44"/>
        <v>0</v>
      </c>
      <c r="AJ106" s="281">
        <f t="shared" si="44"/>
        <v>0</v>
      </c>
      <c r="AK106" s="281">
        <f t="shared" si="44"/>
        <v>0</v>
      </c>
      <c r="AL106" s="281">
        <f t="shared" si="44"/>
        <v>0</v>
      </c>
      <c r="AM106" s="281">
        <f t="shared" si="44"/>
        <v>0</v>
      </c>
      <c r="AN106" s="281">
        <f t="shared" si="44"/>
        <v>0</v>
      </c>
      <c r="AO106" s="281">
        <f t="shared" si="44"/>
        <v>0</v>
      </c>
      <c r="AP106" s="281">
        <f t="shared" si="44"/>
        <v>0</v>
      </c>
      <c r="AQ106" s="281">
        <f t="shared" si="44"/>
        <v>0</v>
      </c>
      <c r="AR106" s="281">
        <f t="shared" si="44"/>
        <v>0</v>
      </c>
      <c r="AS106" s="281">
        <f t="shared" si="44"/>
        <v>0</v>
      </c>
      <c r="AT106" s="281">
        <f t="shared" si="44"/>
        <v>0</v>
      </c>
      <c r="AU106" s="281">
        <f t="shared" si="44"/>
        <v>0</v>
      </c>
      <c r="AV106" s="281">
        <f t="shared" si="44"/>
        <v>0</v>
      </c>
      <c r="AW106" s="281">
        <f t="shared" si="44"/>
        <v>0</v>
      </c>
      <c r="AX106" s="281">
        <f t="shared" si="44"/>
        <v>0</v>
      </c>
      <c r="AY106" s="281">
        <f t="shared" si="44"/>
        <v>0</v>
      </c>
      <c r="AZ106" s="281">
        <f t="shared" si="44"/>
        <v>0</v>
      </c>
      <c r="BA106" s="625">
        <f t="shared" si="44"/>
        <v>0</v>
      </c>
      <c r="BC106" s="282"/>
      <c r="BD106" s="283"/>
      <c r="BE106" s="283"/>
      <c r="BF106" s="283"/>
      <c r="BG106" s="283"/>
      <c r="BH106" s="283"/>
      <c r="BI106" s="283"/>
      <c r="BJ106" s="283"/>
      <c r="BK106" s="283"/>
      <c r="BL106" s="283"/>
      <c r="BM106" s="283"/>
      <c r="BN106" s="284"/>
      <c r="BU106" s="610" t="s">
        <v>1884</v>
      </c>
      <c r="BX106" s="302"/>
      <c r="BY106" t="s">
        <v>1886</v>
      </c>
      <c r="BZ106" s="626" t="s">
        <v>1907</v>
      </c>
      <c r="CA106" s="627" t="s">
        <v>1907</v>
      </c>
      <c r="CB106" s="628" t="s">
        <v>1907</v>
      </c>
      <c r="CC106" s="628" t="s">
        <v>1907</v>
      </c>
      <c r="CD106" s="628" t="s">
        <v>1907</v>
      </c>
      <c r="CE106" s="628" t="s">
        <v>1907</v>
      </c>
      <c r="CF106" s="628" t="s">
        <v>1907</v>
      </c>
      <c r="CG106" s="628" t="s">
        <v>1907</v>
      </c>
      <c r="CH106" s="628" t="s">
        <v>1907</v>
      </c>
      <c r="CI106" s="628" t="s">
        <v>1907</v>
      </c>
      <c r="CJ106" s="628" t="s">
        <v>1907</v>
      </c>
      <c r="CK106" s="628" t="s">
        <v>1907</v>
      </c>
      <c r="CL106" s="628" t="s">
        <v>1907</v>
      </c>
      <c r="CM106" s="628" t="s">
        <v>1907</v>
      </c>
      <c r="CN106" s="628" t="s">
        <v>1907</v>
      </c>
      <c r="CO106" s="628" t="s">
        <v>1907</v>
      </c>
      <c r="CP106" s="628" t="s">
        <v>1907</v>
      </c>
      <c r="CQ106" s="628" t="s">
        <v>1907</v>
      </c>
      <c r="CR106" s="628" t="s">
        <v>1907</v>
      </c>
      <c r="CS106" s="628" t="s">
        <v>1907</v>
      </c>
      <c r="CT106" s="628" t="s">
        <v>1907</v>
      </c>
      <c r="CU106" s="628" t="s">
        <v>1907</v>
      </c>
      <c r="CV106" s="628" t="s">
        <v>1907</v>
      </c>
      <c r="CW106" s="628" t="s">
        <v>1907</v>
      </c>
      <c r="CX106" s="628" t="s">
        <v>1907</v>
      </c>
      <c r="CY106" s="628" t="s">
        <v>1907</v>
      </c>
      <c r="CZ106" s="628" t="s">
        <v>1907</v>
      </c>
      <c r="DA106" s="628" t="s">
        <v>1907</v>
      </c>
      <c r="DB106" s="628" t="s">
        <v>1907</v>
      </c>
      <c r="DC106" s="628" t="s">
        <v>1907</v>
      </c>
      <c r="DD106" s="628" t="s">
        <v>1907</v>
      </c>
      <c r="DE106" s="628" t="s">
        <v>1907</v>
      </c>
      <c r="DF106" s="628" t="s">
        <v>1907</v>
      </c>
      <c r="DG106" s="628" t="s">
        <v>1907</v>
      </c>
      <c r="DH106" s="628" t="s">
        <v>1907</v>
      </c>
      <c r="DI106" s="628" t="s">
        <v>1907</v>
      </c>
      <c r="DJ106" s="628" t="s">
        <v>1907</v>
      </c>
      <c r="DK106" s="628" t="s">
        <v>1907</v>
      </c>
      <c r="DL106" s="628" t="s">
        <v>1907</v>
      </c>
      <c r="DM106" s="628" t="s">
        <v>1907</v>
      </c>
      <c r="DN106" s="629" t="s">
        <v>1907</v>
      </c>
      <c r="DP106" s="619" t="str">
        <f t="shared" si="43"/>
        <v>PCD_DPW3_RES5_DLY_ST</v>
      </c>
      <c r="DQ106" s="619" t="str">
        <f t="shared" si="43"/>
        <v>PCD_DPW3_RES5_DIR_ST</v>
      </c>
      <c r="DR106" s="619" t="str">
        <f t="shared" si="43"/>
        <v>PCD_DPW3_RES5_DSCR_ST</v>
      </c>
      <c r="DS106" s="619" t="str">
        <f t="shared" si="43"/>
        <v>PCD_DPW3_RES5_DCS_ST</v>
      </c>
      <c r="DT106" s="619" t="str">
        <f t="shared" si="43"/>
        <v>PCD_DPW3_RES5_DSPC_ST</v>
      </c>
      <c r="DU106" s="619" t="str">
        <f t="shared" si="43"/>
        <v>PCD_DPW3_RES5_DPP_ST</v>
      </c>
      <c r="DV106" s="619" t="str">
        <f t="shared" si="43"/>
        <v>PCD_DPW3_RES5_DTPI_ST</v>
      </c>
      <c r="DW106" s="619" t="str">
        <f t="shared" si="43"/>
        <v>PCD_DPW3_RES5_DCI_ST</v>
      </c>
      <c r="DX106" s="619" t="str">
        <f t="shared" si="43"/>
        <v>PCD_DPW3_RES5_DSI_ST</v>
      </c>
      <c r="DY106" s="619" t="str">
        <f t="shared" si="43"/>
        <v>PCD_DPW3_RES5_DER_ST</v>
      </c>
      <c r="DZ106" s="619" t="str">
        <f t="shared" si="42"/>
        <v>PCD_DPW3_RES5_RS_ST</v>
      </c>
      <c r="EA106" s="619" t="str">
        <f t="shared" si="42"/>
        <v>PCD_DPW3_RES5_DPLE_ST</v>
      </c>
    </row>
    <row r="107" spans="1:131" ht="29.25" thickBot="1" x14ac:dyDescent="0.25">
      <c r="A107" s="345"/>
      <c r="B107" s="371" t="str">
        <f xml:space="preserve"> B106</f>
        <v>TMS</v>
      </c>
      <c r="C107" s="55" t="s">
        <v>148</v>
      </c>
      <c r="D107" s="55" t="s">
        <v>306</v>
      </c>
      <c r="E107" s="488" t="str" cm="1">
        <f t="array" aca="1" ref="E107" ca="1">IFERROR(INDEX('[1]PCD List'!$AU$5:$BK$48,MARCH('DPW3'!$D107,'[1]PCD List'!$AR$5:$AR$48,0),MARCH('DPW3'!$B107,'[1]PCD List'!$AU$2:$BK$2,0)),"")</f>
        <v/>
      </c>
      <c r="F107" s="139" t="s">
        <v>1908</v>
      </c>
      <c r="G107" s="62" t="s">
        <v>1619</v>
      </c>
      <c r="H107" s="23" t="s">
        <v>68</v>
      </c>
      <c r="I107" s="246">
        <v>0</v>
      </c>
      <c r="K107" s="829">
        <v>0</v>
      </c>
      <c r="M107" s="248"/>
      <c r="N107" s="248"/>
      <c r="O107" s="606"/>
      <c r="P107" s="606"/>
      <c r="Q107" s="606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6"/>
      <c r="AV107" s="66"/>
      <c r="AW107" s="66"/>
      <c r="AX107" s="66"/>
      <c r="AY107" s="66"/>
      <c r="AZ107" s="66"/>
      <c r="BA107" s="249"/>
      <c r="BC107" s="637"/>
      <c r="BD107" s="606"/>
      <c r="BE107" s="65"/>
      <c r="BF107" s="65"/>
      <c r="BG107" s="65"/>
      <c r="BH107" s="65"/>
      <c r="BI107" s="65"/>
      <c r="BJ107" s="65"/>
      <c r="BK107" s="65"/>
      <c r="BL107" s="65"/>
      <c r="BM107" s="65"/>
      <c r="BN107" s="249"/>
      <c r="BU107" s="610" t="s">
        <v>1909</v>
      </c>
      <c r="BX107" s="302" t="s">
        <v>1910</v>
      </c>
      <c r="BY107" t="s">
        <v>1911</v>
      </c>
      <c r="BZ107" s="611" t="s">
        <v>1912</v>
      </c>
      <c r="CA107" s="611" t="s">
        <v>1912</v>
      </c>
      <c r="CB107" s="612" t="s">
        <v>1912</v>
      </c>
      <c r="CC107" s="612" t="s">
        <v>1912</v>
      </c>
      <c r="CD107" s="612" t="s">
        <v>1912</v>
      </c>
      <c r="CE107" s="613" t="s">
        <v>1912</v>
      </c>
      <c r="CF107" s="613" t="s">
        <v>1912</v>
      </c>
      <c r="CG107" s="613" t="s">
        <v>1912</v>
      </c>
      <c r="CH107" s="613" t="s">
        <v>1912</v>
      </c>
      <c r="CI107" s="613" t="s">
        <v>1912</v>
      </c>
      <c r="CJ107" s="613" t="s">
        <v>1912</v>
      </c>
      <c r="CK107" s="613" t="s">
        <v>1912</v>
      </c>
      <c r="CL107" s="613" t="s">
        <v>1912</v>
      </c>
      <c r="CM107" s="613" t="s">
        <v>1912</v>
      </c>
      <c r="CN107" s="613" t="s">
        <v>1912</v>
      </c>
      <c r="CO107" s="613" t="s">
        <v>1912</v>
      </c>
      <c r="CP107" s="613" t="s">
        <v>1912</v>
      </c>
      <c r="CQ107" s="613" t="s">
        <v>1912</v>
      </c>
      <c r="CR107" s="613" t="s">
        <v>1912</v>
      </c>
      <c r="CS107" s="613" t="s">
        <v>1912</v>
      </c>
      <c r="CT107" s="613" t="s">
        <v>1912</v>
      </c>
      <c r="CU107" s="613" t="s">
        <v>1912</v>
      </c>
      <c r="CV107" s="613" t="s">
        <v>1912</v>
      </c>
      <c r="CW107" s="613" t="s">
        <v>1912</v>
      </c>
      <c r="CX107" s="613" t="s">
        <v>1912</v>
      </c>
      <c r="CY107" s="613" t="s">
        <v>1912</v>
      </c>
      <c r="CZ107" s="613" t="s">
        <v>1912</v>
      </c>
      <c r="DA107" s="613" t="s">
        <v>1912</v>
      </c>
      <c r="DB107" s="613" t="s">
        <v>1912</v>
      </c>
      <c r="DC107" s="613" t="s">
        <v>1912</v>
      </c>
      <c r="DD107" s="613" t="s">
        <v>1912</v>
      </c>
      <c r="DE107" s="613" t="s">
        <v>1912</v>
      </c>
      <c r="DF107" s="613" t="s">
        <v>1912</v>
      </c>
      <c r="DG107" s="613" t="s">
        <v>1912</v>
      </c>
      <c r="DH107" s="614" t="s">
        <v>1912</v>
      </c>
      <c r="DI107" s="614" t="s">
        <v>1912</v>
      </c>
      <c r="DJ107" s="614" t="s">
        <v>1912</v>
      </c>
      <c r="DK107" s="614" t="s">
        <v>1912</v>
      </c>
      <c r="DL107" s="614" t="s">
        <v>1912</v>
      </c>
      <c r="DM107" s="614" t="s">
        <v>1912</v>
      </c>
      <c r="DN107" s="615" t="s">
        <v>1912</v>
      </c>
      <c r="DP107" s="302" t="s">
        <v>1913</v>
      </c>
      <c r="DQ107" s="254" t="s">
        <v>1914</v>
      </c>
      <c r="DR107" s="73" t="s">
        <v>1915</v>
      </c>
      <c r="DS107" s="73" t="s">
        <v>1916</v>
      </c>
      <c r="DT107" s="73" t="s">
        <v>1917</v>
      </c>
      <c r="DU107" s="73" t="s">
        <v>1918</v>
      </c>
      <c r="DV107" s="73" t="s">
        <v>1919</v>
      </c>
      <c r="DW107" s="73" t="s">
        <v>1920</v>
      </c>
      <c r="DX107" s="73" t="s">
        <v>1921</v>
      </c>
      <c r="DY107" s="73" t="s">
        <v>1922</v>
      </c>
      <c r="DZ107" s="73" t="s">
        <v>1923</v>
      </c>
      <c r="EA107" s="73" t="s">
        <v>1924</v>
      </c>
    </row>
    <row r="108" spans="1:131" ht="29.25" thickBot="1" x14ac:dyDescent="0.25">
      <c r="A108" s="345"/>
      <c r="B108" s="401" t="str">
        <f t="shared" ref="B108:B115" si="45" xml:space="preserve"> B107</f>
        <v>TMS</v>
      </c>
      <c r="C108" s="59" t="s">
        <v>148</v>
      </c>
      <c r="D108" s="59" t="s">
        <v>306</v>
      </c>
      <c r="E108" s="108" t="str" cm="1">
        <f t="array" aca="1" ref="E108" ca="1">IFERROR(INDEX('[1]PCD List'!$AU$5:$BK$48,MARCH('DPW3'!$D108,'[1]PCD List'!$AR$5:$AR$48,0),MARCH('DPW3'!$B108,'[1]PCD List'!$AU$2:$BK$2,0)),"")</f>
        <v/>
      </c>
      <c r="F108" s="61" t="s">
        <v>1908</v>
      </c>
      <c r="G108" s="62" t="s">
        <v>1636</v>
      </c>
      <c r="H108" s="23" t="s">
        <v>68</v>
      </c>
      <c r="I108" s="246">
        <v>0</v>
      </c>
      <c r="K108" s="829"/>
      <c r="M108" s="248">
        <v>0</v>
      </c>
      <c r="N108" s="248">
        <v>0</v>
      </c>
      <c r="O108" s="606">
        <v>0</v>
      </c>
      <c r="P108" s="606">
        <v>0</v>
      </c>
      <c r="Q108" s="606">
        <v>0</v>
      </c>
      <c r="R108" s="65">
        <v>0</v>
      </c>
      <c r="S108" s="65">
        <v>0</v>
      </c>
      <c r="T108" s="65">
        <v>0</v>
      </c>
      <c r="U108" s="65">
        <v>0</v>
      </c>
      <c r="V108" s="65">
        <v>0</v>
      </c>
      <c r="W108" s="65">
        <v>0</v>
      </c>
      <c r="X108" s="65">
        <v>0</v>
      </c>
      <c r="Y108" s="65">
        <v>0</v>
      </c>
      <c r="Z108" s="65">
        <v>0</v>
      </c>
      <c r="AA108" s="65">
        <v>0</v>
      </c>
      <c r="AB108" s="65">
        <v>0</v>
      </c>
      <c r="AC108" s="65">
        <v>0</v>
      </c>
      <c r="AD108" s="65">
        <v>0</v>
      </c>
      <c r="AE108" s="65">
        <v>0</v>
      </c>
      <c r="AF108" s="65">
        <v>0</v>
      </c>
      <c r="AG108" s="65">
        <v>0</v>
      </c>
      <c r="AH108" s="65">
        <v>0</v>
      </c>
      <c r="AI108" s="65">
        <v>0</v>
      </c>
      <c r="AJ108" s="65">
        <v>0</v>
      </c>
      <c r="AK108" s="65">
        <v>0</v>
      </c>
      <c r="AL108" s="65">
        <v>0</v>
      </c>
      <c r="AM108" s="65">
        <v>0</v>
      </c>
      <c r="AN108" s="65">
        <v>0</v>
      </c>
      <c r="AO108" s="65">
        <v>0</v>
      </c>
      <c r="AP108" s="65">
        <v>0</v>
      </c>
      <c r="AQ108" s="65">
        <v>0</v>
      </c>
      <c r="AR108" s="65">
        <v>0</v>
      </c>
      <c r="AS108" s="65">
        <v>0</v>
      </c>
      <c r="AT108" s="65">
        <v>0</v>
      </c>
      <c r="AU108" s="66">
        <v>0</v>
      </c>
      <c r="AV108" s="66">
        <v>0</v>
      </c>
      <c r="AW108" s="66">
        <v>0</v>
      </c>
      <c r="AX108" s="66">
        <v>0</v>
      </c>
      <c r="AY108" s="66">
        <v>0</v>
      </c>
      <c r="AZ108" s="66">
        <v>0</v>
      </c>
      <c r="BA108" s="249">
        <v>0</v>
      </c>
      <c r="BC108" s="637"/>
      <c r="BD108" s="606"/>
      <c r="BE108" s="65"/>
      <c r="BF108" s="65"/>
      <c r="BG108" s="65"/>
      <c r="BH108" s="65"/>
      <c r="BI108" s="65"/>
      <c r="BJ108" s="65"/>
      <c r="BK108" s="65"/>
      <c r="BL108" s="65"/>
      <c r="BM108" s="65"/>
      <c r="BN108" s="249"/>
      <c r="BU108" s="610" t="s">
        <v>1909</v>
      </c>
      <c r="BX108" s="302"/>
      <c r="BY108" t="s">
        <v>1911</v>
      </c>
      <c r="BZ108" s="611" t="s">
        <v>1925</v>
      </c>
      <c r="CA108" s="611" t="s">
        <v>1925</v>
      </c>
      <c r="CB108" s="611" t="s">
        <v>1925</v>
      </c>
      <c r="CC108" s="611" t="s">
        <v>1925</v>
      </c>
      <c r="CD108" s="611" t="s">
        <v>1925</v>
      </c>
      <c r="CE108" s="611" t="s">
        <v>1925</v>
      </c>
      <c r="CF108" s="611" t="s">
        <v>1925</v>
      </c>
      <c r="CG108" s="611" t="s">
        <v>1925</v>
      </c>
      <c r="CH108" s="611" t="s">
        <v>1925</v>
      </c>
      <c r="CI108" s="611" t="s">
        <v>1925</v>
      </c>
      <c r="CJ108" s="611" t="s">
        <v>1925</v>
      </c>
      <c r="CK108" s="611" t="s">
        <v>1925</v>
      </c>
      <c r="CL108" s="611" t="s">
        <v>1925</v>
      </c>
      <c r="CM108" s="611" t="s">
        <v>1925</v>
      </c>
      <c r="CN108" s="611" t="s">
        <v>1925</v>
      </c>
      <c r="CO108" s="611" t="s">
        <v>1925</v>
      </c>
      <c r="CP108" s="611" t="s">
        <v>1925</v>
      </c>
      <c r="CQ108" s="611" t="s">
        <v>1925</v>
      </c>
      <c r="CR108" s="611" t="s">
        <v>1925</v>
      </c>
      <c r="CS108" s="611" t="s">
        <v>1925</v>
      </c>
      <c r="CT108" s="611" t="s">
        <v>1925</v>
      </c>
      <c r="CU108" s="611" t="s">
        <v>1925</v>
      </c>
      <c r="CV108" s="611" t="s">
        <v>1925</v>
      </c>
      <c r="CW108" s="611" t="s">
        <v>1925</v>
      </c>
      <c r="CX108" s="611" t="s">
        <v>1925</v>
      </c>
      <c r="CY108" s="611" t="s">
        <v>1925</v>
      </c>
      <c r="CZ108" s="611" t="s">
        <v>1925</v>
      </c>
      <c r="DA108" s="611" t="s">
        <v>1925</v>
      </c>
      <c r="DB108" s="611" t="s">
        <v>1925</v>
      </c>
      <c r="DC108" s="611" t="s">
        <v>1925</v>
      </c>
      <c r="DD108" s="611" t="s">
        <v>1925</v>
      </c>
      <c r="DE108" s="611" t="s">
        <v>1925</v>
      </c>
      <c r="DF108" s="611" t="s">
        <v>1925</v>
      </c>
      <c r="DG108" s="611" t="s">
        <v>1925</v>
      </c>
      <c r="DH108" s="611" t="s">
        <v>1925</v>
      </c>
      <c r="DI108" s="611" t="s">
        <v>1925</v>
      </c>
      <c r="DJ108" s="611" t="s">
        <v>1925</v>
      </c>
      <c r="DK108" s="611" t="s">
        <v>1925</v>
      </c>
      <c r="DL108" s="611" t="s">
        <v>1925</v>
      </c>
      <c r="DM108" s="611" t="s">
        <v>1925</v>
      </c>
      <c r="DN108" s="611" t="s">
        <v>1925</v>
      </c>
      <c r="DP108" s="619" t="str">
        <f>DP$107&amp;$DO9</f>
        <v>PCD_DPW3_RES6_DLY_S1</v>
      </c>
      <c r="DQ108" s="619" t="str">
        <f t="shared" ref="DQ108:EA115" si="46">DQ$107&amp;$DO9</f>
        <v>PCD_DPW3_RES6_DIR_S1</v>
      </c>
      <c r="DR108" s="619" t="str">
        <f t="shared" si="46"/>
        <v>PCD_DPW3_RES6_DSCR_S1</v>
      </c>
      <c r="DS108" s="619" t="str">
        <f t="shared" si="46"/>
        <v>PCD_DPW3_RES6_DCS_S1</v>
      </c>
      <c r="DT108" s="619" t="str">
        <f t="shared" si="46"/>
        <v>PCD_DPW3_RES6_DSPC_S1</v>
      </c>
      <c r="DU108" s="619" t="str">
        <f t="shared" si="46"/>
        <v>PCD_DPW3_RES6_DPP_S1</v>
      </c>
      <c r="DV108" s="619" t="str">
        <f t="shared" si="46"/>
        <v>PCD_DPW3_RES6_DTPI_S1</v>
      </c>
      <c r="DW108" s="619" t="str">
        <f t="shared" si="46"/>
        <v>PCD_DPW3_RES6_DCI_S1</v>
      </c>
      <c r="DX108" s="619" t="str">
        <f t="shared" si="46"/>
        <v>PCD_DPW3_RES6_DSI_S1</v>
      </c>
      <c r="DY108" s="619" t="str">
        <f t="shared" si="46"/>
        <v>PCD_DPW3_RES6_DER_S1</v>
      </c>
      <c r="DZ108" s="619" t="str">
        <f t="shared" si="46"/>
        <v>PCD_DPW3_RES6_RS_S1</v>
      </c>
      <c r="EA108" s="619" t="str">
        <f t="shared" si="46"/>
        <v>PCD_DPW3_RES6_DPLE_S1</v>
      </c>
    </row>
    <row r="109" spans="1:131" ht="29.25" thickBot="1" x14ac:dyDescent="0.25">
      <c r="A109" s="345"/>
      <c r="B109" s="401" t="str">
        <f t="shared" si="45"/>
        <v>TMS</v>
      </c>
      <c r="C109" s="59" t="s">
        <v>148</v>
      </c>
      <c r="D109" s="59" t="s">
        <v>306</v>
      </c>
      <c r="E109" s="108" t="str" cm="1">
        <f t="array" aca="1" ref="E109" ca="1">IFERROR(INDEX('[1]PCD List'!$AU$5:$BK$48,MARCH('DPW3'!$D109,'[1]PCD List'!$AR$5:$AR$48,0),MARCH('DPW3'!$B109,'[1]PCD List'!$AU$2:$BK$2,0)),"")</f>
        <v/>
      </c>
      <c r="F109" s="61" t="s">
        <v>1908</v>
      </c>
      <c r="G109" s="62" t="s">
        <v>1639</v>
      </c>
      <c r="H109" s="23" t="s">
        <v>68</v>
      </c>
      <c r="I109" s="246">
        <v>0</v>
      </c>
      <c r="K109" s="829"/>
      <c r="M109" s="248">
        <v>0</v>
      </c>
      <c r="N109" s="248">
        <v>0</v>
      </c>
      <c r="O109" s="606">
        <v>0</v>
      </c>
      <c r="P109" s="606">
        <v>0</v>
      </c>
      <c r="Q109" s="606">
        <v>0</v>
      </c>
      <c r="R109" s="65">
        <v>0</v>
      </c>
      <c r="S109" s="65">
        <v>0</v>
      </c>
      <c r="T109" s="65">
        <v>0</v>
      </c>
      <c r="U109" s="65">
        <v>0</v>
      </c>
      <c r="V109" s="65">
        <v>0</v>
      </c>
      <c r="W109" s="65">
        <v>0</v>
      </c>
      <c r="X109" s="65">
        <v>0</v>
      </c>
      <c r="Y109" s="65">
        <v>0</v>
      </c>
      <c r="Z109" s="65">
        <v>0</v>
      </c>
      <c r="AA109" s="65">
        <v>0</v>
      </c>
      <c r="AB109" s="65">
        <v>0</v>
      </c>
      <c r="AC109" s="65">
        <v>0</v>
      </c>
      <c r="AD109" s="65">
        <v>0</v>
      </c>
      <c r="AE109" s="65">
        <v>0</v>
      </c>
      <c r="AF109" s="65">
        <v>0</v>
      </c>
      <c r="AG109" s="65">
        <v>0</v>
      </c>
      <c r="AH109" s="65">
        <v>0</v>
      </c>
      <c r="AI109" s="65">
        <v>0</v>
      </c>
      <c r="AJ109" s="65">
        <v>0</v>
      </c>
      <c r="AK109" s="65">
        <v>0</v>
      </c>
      <c r="AL109" s="65">
        <v>0</v>
      </c>
      <c r="AM109" s="65">
        <v>0</v>
      </c>
      <c r="AN109" s="65">
        <v>0</v>
      </c>
      <c r="AO109" s="65">
        <v>0</v>
      </c>
      <c r="AP109" s="65">
        <v>0</v>
      </c>
      <c r="AQ109" s="65">
        <v>0</v>
      </c>
      <c r="AR109" s="65">
        <v>0</v>
      </c>
      <c r="AS109" s="65">
        <v>0</v>
      </c>
      <c r="AT109" s="65">
        <v>0</v>
      </c>
      <c r="AU109" s="66">
        <v>0</v>
      </c>
      <c r="AV109" s="66">
        <v>0</v>
      </c>
      <c r="AW109" s="66">
        <v>0</v>
      </c>
      <c r="AX109" s="66">
        <v>0</v>
      </c>
      <c r="AY109" s="66">
        <v>0</v>
      </c>
      <c r="AZ109" s="66">
        <v>0</v>
      </c>
      <c r="BA109" s="249">
        <v>0</v>
      </c>
      <c r="BC109" s="637"/>
      <c r="BD109" s="606"/>
      <c r="BE109" s="65"/>
      <c r="BF109" s="65"/>
      <c r="BG109" s="65"/>
      <c r="BH109" s="65"/>
      <c r="BI109" s="65"/>
      <c r="BJ109" s="65"/>
      <c r="BK109" s="65"/>
      <c r="BL109" s="65"/>
      <c r="BM109" s="65"/>
      <c r="BN109" s="249"/>
      <c r="BU109" s="610" t="s">
        <v>1909</v>
      </c>
      <c r="BX109" s="302"/>
      <c r="BY109" t="s">
        <v>1911</v>
      </c>
      <c r="BZ109" s="611" t="s">
        <v>1926</v>
      </c>
      <c r="CA109" s="611" t="s">
        <v>1926</v>
      </c>
      <c r="CB109" s="611" t="s">
        <v>1926</v>
      </c>
      <c r="CC109" s="611" t="s">
        <v>1926</v>
      </c>
      <c r="CD109" s="611" t="s">
        <v>1926</v>
      </c>
      <c r="CE109" s="611" t="s">
        <v>1926</v>
      </c>
      <c r="CF109" s="611" t="s">
        <v>1926</v>
      </c>
      <c r="CG109" s="611" t="s">
        <v>1926</v>
      </c>
      <c r="CH109" s="611" t="s">
        <v>1926</v>
      </c>
      <c r="CI109" s="611" t="s">
        <v>1926</v>
      </c>
      <c r="CJ109" s="611" t="s">
        <v>1926</v>
      </c>
      <c r="CK109" s="611" t="s">
        <v>1926</v>
      </c>
      <c r="CL109" s="611" t="s">
        <v>1926</v>
      </c>
      <c r="CM109" s="611" t="s">
        <v>1926</v>
      </c>
      <c r="CN109" s="611" t="s">
        <v>1926</v>
      </c>
      <c r="CO109" s="611" t="s">
        <v>1926</v>
      </c>
      <c r="CP109" s="611" t="s">
        <v>1926</v>
      </c>
      <c r="CQ109" s="611" t="s">
        <v>1926</v>
      </c>
      <c r="CR109" s="611" t="s">
        <v>1926</v>
      </c>
      <c r="CS109" s="611" t="s">
        <v>1926</v>
      </c>
      <c r="CT109" s="611" t="s">
        <v>1926</v>
      </c>
      <c r="CU109" s="611" t="s">
        <v>1926</v>
      </c>
      <c r="CV109" s="611" t="s">
        <v>1926</v>
      </c>
      <c r="CW109" s="611" t="s">
        <v>1926</v>
      </c>
      <c r="CX109" s="611" t="s">
        <v>1926</v>
      </c>
      <c r="CY109" s="611" t="s">
        <v>1926</v>
      </c>
      <c r="CZ109" s="611" t="s">
        <v>1926</v>
      </c>
      <c r="DA109" s="611" t="s">
        <v>1926</v>
      </c>
      <c r="DB109" s="611" t="s">
        <v>1926</v>
      </c>
      <c r="DC109" s="611" t="s">
        <v>1926</v>
      </c>
      <c r="DD109" s="611" t="s">
        <v>1926</v>
      </c>
      <c r="DE109" s="611" t="s">
        <v>1926</v>
      </c>
      <c r="DF109" s="611" t="s">
        <v>1926</v>
      </c>
      <c r="DG109" s="611" t="s">
        <v>1926</v>
      </c>
      <c r="DH109" s="611" t="s">
        <v>1926</v>
      </c>
      <c r="DI109" s="611" t="s">
        <v>1926</v>
      </c>
      <c r="DJ109" s="611" t="s">
        <v>1926</v>
      </c>
      <c r="DK109" s="611" t="s">
        <v>1926</v>
      </c>
      <c r="DL109" s="611" t="s">
        <v>1926</v>
      </c>
      <c r="DM109" s="611" t="s">
        <v>1926</v>
      </c>
      <c r="DN109" s="611" t="s">
        <v>1926</v>
      </c>
      <c r="DP109" s="619" t="str">
        <f t="shared" ref="DP109:DY115" si="47">DP$107&amp;$DO10</f>
        <v>PCD_DPW3_RES6_DLY_S2</v>
      </c>
      <c r="DQ109" s="619" t="str">
        <f t="shared" si="47"/>
        <v>PCD_DPW3_RES6_DIR_S2</v>
      </c>
      <c r="DR109" s="619" t="str">
        <f t="shared" si="47"/>
        <v>PCD_DPW3_RES6_DSCR_S2</v>
      </c>
      <c r="DS109" s="619" t="str">
        <f t="shared" si="47"/>
        <v>PCD_DPW3_RES6_DCS_S2</v>
      </c>
      <c r="DT109" s="619" t="str">
        <f t="shared" si="47"/>
        <v>PCD_DPW3_RES6_DSPC_S2</v>
      </c>
      <c r="DU109" s="619" t="str">
        <f t="shared" si="47"/>
        <v>PCD_DPW3_RES6_DPP_S2</v>
      </c>
      <c r="DV109" s="619" t="str">
        <f t="shared" si="47"/>
        <v>PCD_DPW3_RES6_DTPI_S2</v>
      </c>
      <c r="DW109" s="619" t="str">
        <f t="shared" si="47"/>
        <v>PCD_DPW3_RES6_DCI_S2</v>
      </c>
      <c r="DX109" s="619" t="str">
        <f t="shared" si="47"/>
        <v>PCD_DPW3_RES6_DSI_S2</v>
      </c>
      <c r="DY109" s="619" t="str">
        <f t="shared" si="47"/>
        <v>PCD_DPW3_RES6_DER_S2</v>
      </c>
      <c r="DZ109" s="619" t="str">
        <f t="shared" si="46"/>
        <v>PCD_DPW3_RES6_RS_S2</v>
      </c>
      <c r="EA109" s="619" t="str">
        <f t="shared" si="46"/>
        <v>PCD_DPW3_RES6_DPLE_S2</v>
      </c>
    </row>
    <row r="110" spans="1:131" ht="29.25" thickBot="1" x14ac:dyDescent="0.25">
      <c r="A110" s="345"/>
      <c r="B110" s="401" t="str">
        <f t="shared" si="45"/>
        <v>TMS</v>
      </c>
      <c r="C110" s="59" t="s">
        <v>148</v>
      </c>
      <c r="D110" s="59" t="s">
        <v>306</v>
      </c>
      <c r="E110" s="108" t="str" cm="1">
        <f t="array" aca="1" ref="E110" ca="1">IFERROR(INDEX('[1]PCD List'!$AU$5:$BK$48,MARCH('DPW3'!$D110,'[1]PCD List'!$AR$5:$AR$48,0),MARCH('DPW3'!$B110,'[1]PCD List'!$AU$2:$BK$2,0)),"")</f>
        <v/>
      </c>
      <c r="F110" s="61" t="s">
        <v>1908</v>
      </c>
      <c r="G110" s="62" t="s">
        <v>1642</v>
      </c>
      <c r="H110" s="23" t="s">
        <v>68</v>
      </c>
      <c r="I110" s="246">
        <v>0</v>
      </c>
      <c r="K110" s="829"/>
      <c r="M110" s="248">
        <v>0</v>
      </c>
      <c r="N110" s="248">
        <v>0</v>
      </c>
      <c r="O110" s="606">
        <v>0</v>
      </c>
      <c r="P110" s="606">
        <v>0</v>
      </c>
      <c r="Q110" s="606">
        <v>0</v>
      </c>
      <c r="R110" s="65">
        <v>0</v>
      </c>
      <c r="S110" s="65">
        <v>0</v>
      </c>
      <c r="T110" s="65">
        <v>0</v>
      </c>
      <c r="U110" s="65">
        <v>0</v>
      </c>
      <c r="V110" s="65">
        <v>0</v>
      </c>
      <c r="W110" s="65">
        <v>0</v>
      </c>
      <c r="X110" s="65">
        <v>0</v>
      </c>
      <c r="Y110" s="65">
        <v>0</v>
      </c>
      <c r="Z110" s="65">
        <v>0</v>
      </c>
      <c r="AA110" s="65">
        <v>0</v>
      </c>
      <c r="AB110" s="65">
        <v>0</v>
      </c>
      <c r="AC110" s="65">
        <v>0</v>
      </c>
      <c r="AD110" s="65">
        <v>0</v>
      </c>
      <c r="AE110" s="65">
        <v>0</v>
      </c>
      <c r="AF110" s="65">
        <v>0</v>
      </c>
      <c r="AG110" s="65">
        <v>0</v>
      </c>
      <c r="AH110" s="65">
        <v>0</v>
      </c>
      <c r="AI110" s="65">
        <v>0</v>
      </c>
      <c r="AJ110" s="65">
        <v>0</v>
      </c>
      <c r="AK110" s="65">
        <v>0</v>
      </c>
      <c r="AL110" s="65">
        <v>0</v>
      </c>
      <c r="AM110" s="65">
        <v>0</v>
      </c>
      <c r="AN110" s="65">
        <v>0</v>
      </c>
      <c r="AO110" s="65">
        <v>0</v>
      </c>
      <c r="AP110" s="65">
        <v>0</v>
      </c>
      <c r="AQ110" s="65">
        <v>0</v>
      </c>
      <c r="AR110" s="65">
        <v>0</v>
      </c>
      <c r="AS110" s="65">
        <v>0</v>
      </c>
      <c r="AT110" s="65">
        <v>0</v>
      </c>
      <c r="AU110" s="66">
        <v>0</v>
      </c>
      <c r="AV110" s="66">
        <v>0</v>
      </c>
      <c r="AW110" s="66">
        <v>0</v>
      </c>
      <c r="AX110" s="66">
        <v>0</v>
      </c>
      <c r="AY110" s="66">
        <v>0</v>
      </c>
      <c r="AZ110" s="66">
        <v>0</v>
      </c>
      <c r="BA110" s="249">
        <v>0</v>
      </c>
      <c r="BC110" s="637"/>
      <c r="BD110" s="606"/>
      <c r="BE110" s="65"/>
      <c r="BF110" s="65"/>
      <c r="BG110" s="65"/>
      <c r="BH110" s="65"/>
      <c r="BI110" s="65"/>
      <c r="BJ110" s="65"/>
      <c r="BK110" s="65"/>
      <c r="BL110" s="65"/>
      <c r="BM110" s="65"/>
      <c r="BN110" s="249"/>
      <c r="BU110" s="610" t="s">
        <v>1909</v>
      </c>
      <c r="BX110" s="302"/>
      <c r="BY110" t="s">
        <v>1911</v>
      </c>
      <c r="BZ110" s="611" t="s">
        <v>1927</v>
      </c>
      <c r="CA110" s="611" t="s">
        <v>1927</v>
      </c>
      <c r="CB110" s="611" t="s">
        <v>1927</v>
      </c>
      <c r="CC110" s="611" t="s">
        <v>1927</v>
      </c>
      <c r="CD110" s="611" t="s">
        <v>1927</v>
      </c>
      <c r="CE110" s="611" t="s">
        <v>1927</v>
      </c>
      <c r="CF110" s="611" t="s">
        <v>1927</v>
      </c>
      <c r="CG110" s="611" t="s">
        <v>1927</v>
      </c>
      <c r="CH110" s="611" t="s">
        <v>1927</v>
      </c>
      <c r="CI110" s="611" t="s">
        <v>1927</v>
      </c>
      <c r="CJ110" s="611" t="s">
        <v>1927</v>
      </c>
      <c r="CK110" s="611" t="s">
        <v>1927</v>
      </c>
      <c r="CL110" s="611" t="s">
        <v>1927</v>
      </c>
      <c r="CM110" s="611" t="s">
        <v>1927</v>
      </c>
      <c r="CN110" s="611" t="s">
        <v>1927</v>
      </c>
      <c r="CO110" s="611" t="s">
        <v>1927</v>
      </c>
      <c r="CP110" s="611" t="s">
        <v>1927</v>
      </c>
      <c r="CQ110" s="611" t="s">
        <v>1927</v>
      </c>
      <c r="CR110" s="611" t="s">
        <v>1927</v>
      </c>
      <c r="CS110" s="611" t="s">
        <v>1927</v>
      </c>
      <c r="CT110" s="611" t="s">
        <v>1927</v>
      </c>
      <c r="CU110" s="611" t="s">
        <v>1927</v>
      </c>
      <c r="CV110" s="611" t="s">
        <v>1927</v>
      </c>
      <c r="CW110" s="611" t="s">
        <v>1927</v>
      </c>
      <c r="CX110" s="611" t="s">
        <v>1927</v>
      </c>
      <c r="CY110" s="611" t="s">
        <v>1927</v>
      </c>
      <c r="CZ110" s="611" t="s">
        <v>1927</v>
      </c>
      <c r="DA110" s="611" t="s">
        <v>1927</v>
      </c>
      <c r="DB110" s="611" t="s">
        <v>1927</v>
      </c>
      <c r="DC110" s="611" t="s">
        <v>1927</v>
      </c>
      <c r="DD110" s="611" t="s">
        <v>1927</v>
      </c>
      <c r="DE110" s="611" t="s">
        <v>1927</v>
      </c>
      <c r="DF110" s="611" t="s">
        <v>1927</v>
      </c>
      <c r="DG110" s="611" t="s">
        <v>1927</v>
      </c>
      <c r="DH110" s="611" t="s">
        <v>1927</v>
      </c>
      <c r="DI110" s="611" t="s">
        <v>1927</v>
      </c>
      <c r="DJ110" s="611" t="s">
        <v>1927</v>
      </c>
      <c r="DK110" s="611" t="s">
        <v>1927</v>
      </c>
      <c r="DL110" s="611" t="s">
        <v>1927</v>
      </c>
      <c r="DM110" s="611" t="s">
        <v>1927</v>
      </c>
      <c r="DN110" s="611" t="s">
        <v>1927</v>
      </c>
      <c r="DP110" s="619" t="str">
        <f t="shared" si="47"/>
        <v>PCD_DPW3_RES6_DLY_S3</v>
      </c>
      <c r="DQ110" s="619" t="str">
        <f t="shared" si="47"/>
        <v>PCD_DPW3_RES6_DIR_S3</v>
      </c>
      <c r="DR110" s="619" t="str">
        <f t="shared" si="47"/>
        <v>PCD_DPW3_RES6_DSCR_S3</v>
      </c>
      <c r="DS110" s="619" t="str">
        <f t="shared" si="47"/>
        <v>PCD_DPW3_RES6_DCS_S3</v>
      </c>
      <c r="DT110" s="619" t="str">
        <f t="shared" si="47"/>
        <v>PCD_DPW3_RES6_DSPC_S3</v>
      </c>
      <c r="DU110" s="619" t="str">
        <f t="shared" si="47"/>
        <v>PCD_DPW3_RES6_DPP_S3</v>
      </c>
      <c r="DV110" s="619" t="str">
        <f t="shared" si="47"/>
        <v>PCD_DPW3_RES6_DTPI_S3</v>
      </c>
      <c r="DW110" s="619" t="str">
        <f t="shared" si="47"/>
        <v>PCD_DPW3_RES6_DCI_S3</v>
      </c>
      <c r="DX110" s="619" t="str">
        <f t="shared" si="47"/>
        <v>PCD_DPW3_RES6_DSI_S3</v>
      </c>
      <c r="DY110" s="619" t="str">
        <f t="shared" si="47"/>
        <v>PCD_DPW3_RES6_DER_S3</v>
      </c>
      <c r="DZ110" s="619" t="str">
        <f t="shared" si="46"/>
        <v>PCD_DPW3_RES6_RS_S3</v>
      </c>
      <c r="EA110" s="619" t="str">
        <f t="shared" si="46"/>
        <v>PCD_DPW3_RES6_DPLE_S3</v>
      </c>
    </row>
    <row r="111" spans="1:131" ht="29.25" thickBot="1" x14ac:dyDescent="0.25">
      <c r="A111" s="345"/>
      <c r="B111" s="401" t="str">
        <f t="shared" si="45"/>
        <v>TMS</v>
      </c>
      <c r="C111" s="59" t="s">
        <v>148</v>
      </c>
      <c r="D111" s="59" t="s">
        <v>306</v>
      </c>
      <c r="E111" s="108" t="str" cm="1">
        <f t="array" aca="1" ref="E111" ca="1">IFERROR(INDEX('[1]PCD List'!$AU$5:$BK$48,MARCH('DPW3'!$D111,'[1]PCD List'!$AR$5:$AR$48,0),MARCH('DPW3'!$B111,'[1]PCD List'!$AU$2:$BK$2,0)),"")</f>
        <v/>
      </c>
      <c r="F111" s="61" t="s">
        <v>1908</v>
      </c>
      <c r="G111" s="62" t="s">
        <v>1645</v>
      </c>
      <c r="H111" s="23" t="s">
        <v>68</v>
      </c>
      <c r="I111" s="246">
        <v>0</v>
      </c>
      <c r="K111" s="829"/>
      <c r="M111" s="248">
        <v>0</v>
      </c>
      <c r="N111" s="248">
        <v>0</v>
      </c>
      <c r="O111" s="606">
        <v>0</v>
      </c>
      <c r="P111" s="606">
        <v>0</v>
      </c>
      <c r="Q111" s="606">
        <v>0</v>
      </c>
      <c r="R111" s="65">
        <v>0</v>
      </c>
      <c r="S111" s="65">
        <v>0</v>
      </c>
      <c r="T111" s="65">
        <v>0</v>
      </c>
      <c r="U111" s="65">
        <v>0</v>
      </c>
      <c r="V111" s="65">
        <v>0</v>
      </c>
      <c r="W111" s="65">
        <v>0</v>
      </c>
      <c r="X111" s="65">
        <v>0</v>
      </c>
      <c r="Y111" s="65">
        <v>0</v>
      </c>
      <c r="Z111" s="65">
        <v>0</v>
      </c>
      <c r="AA111" s="65">
        <v>0</v>
      </c>
      <c r="AB111" s="65">
        <v>0</v>
      </c>
      <c r="AC111" s="65">
        <v>0</v>
      </c>
      <c r="AD111" s="65">
        <v>0</v>
      </c>
      <c r="AE111" s="65">
        <v>0</v>
      </c>
      <c r="AF111" s="65">
        <v>0</v>
      </c>
      <c r="AG111" s="65">
        <v>0</v>
      </c>
      <c r="AH111" s="65">
        <v>0</v>
      </c>
      <c r="AI111" s="65">
        <v>0</v>
      </c>
      <c r="AJ111" s="65">
        <v>0</v>
      </c>
      <c r="AK111" s="65">
        <v>0</v>
      </c>
      <c r="AL111" s="65">
        <v>0</v>
      </c>
      <c r="AM111" s="65">
        <v>0</v>
      </c>
      <c r="AN111" s="65">
        <v>0</v>
      </c>
      <c r="AO111" s="65">
        <v>0</v>
      </c>
      <c r="AP111" s="65">
        <v>0</v>
      </c>
      <c r="AQ111" s="65">
        <v>0</v>
      </c>
      <c r="AR111" s="65">
        <v>0</v>
      </c>
      <c r="AS111" s="65">
        <v>0</v>
      </c>
      <c r="AT111" s="65">
        <v>0</v>
      </c>
      <c r="AU111" s="66">
        <v>0</v>
      </c>
      <c r="AV111" s="66">
        <v>0</v>
      </c>
      <c r="AW111" s="66">
        <v>0</v>
      </c>
      <c r="AX111" s="66">
        <v>0</v>
      </c>
      <c r="AY111" s="66">
        <v>0</v>
      </c>
      <c r="AZ111" s="66">
        <v>0</v>
      </c>
      <c r="BA111" s="249">
        <v>0</v>
      </c>
      <c r="BC111" s="637"/>
      <c r="BD111" s="606"/>
      <c r="BE111" s="65"/>
      <c r="BF111" s="65"/>
      <c r="BG111" s="65"/>
      <c r="BH111" s="65"/>
      <c r="BI111" s="65"/>
      <c r="BJ111" s="65"/>
      <c r="BK111" s="65"/>
      <c r="BL111" s="65"/>
      <c r="BM111" s="65"/>
      <c r="BN111" s="249"/>
      <c r="BU111" s="610" t="s">
        <v>1909</v>
      </c>
      <c r="BX111" s="302"/>
      <c r="BY111" t="s">
        <v>1911</v>
      </c>
      <c r="BZ111" s="611" t="s">
        <v>1928</v>
      </c>
      <c r="CA111" s="611" t="s">
        <v>1928</v>
      </c>
      <c r="CB111" s="611" t="s">
        <v>1928</v>
      </c>
      <c r="CC111" s="611" t="s">
        <v>1928</v>
      </c>
      <c r="CD111" s="611" t="s">
        <v>1928</v>
      </c>
      <c r="CE111" s="611" t="s">
        <v>1928</v>
      </c>
      <c r="CF111" s="611" t="s">
        <v>1928</v>
      </c>
      <c r="CG111" s="611" t="s">
        <v>1928</v>
      </c>
      <c r="CH111" s="611" t="s">
        <v>1928</v>
      </c>
      <c r="CI111" s="611" t="s">
        <v>1928</v>
      </c>
      <c r="CJ111" s="611" t="s">
        <v>1928</v>
      </c>
      <c r="CK111" s="611" t="s">
        <v>1928</v>
      </c>
      <c r="CL111" s="611" t="s">
        <v>1928</v>
      </c>
      <c r="CM111" s="611" t="s">
        <v>1928</v>
      </c>
      <c r="CN111" s="611" t="s">
        <v>1928</v>
      </c>
      <c r="CO111" s="611" t="s">
        <v>1928</v>
      </c>
      <c r="CP111" s="611" t="s">
        <v>1928</v>
      </c>
      <c r="CQ111" s="611" t="s">
        <v>1928</v>
      </c>
      <c r="CR111" s="611" t="s">
        <v>1928</v>
      </c>
      <c r="CS111" s="611" t="s">
        <v>1928</v>
      </c>
      <c r="CT111" s="611" t="s">
        <v>1928</v>
      </c>
      <c r="CU111" s="611" t="s">
        <v>1928</v>
      </c>
      <c r="CV111" s="611" t="s">
        <v>1928</v>
      </c>
      <c r="CW111" s="611" t="s">
        <v>1928</v>
      </c>
      <c r="CX111" s="611" t="s">
        <v>1928</v>
      </c>
      <c r="CY111" s="611" t="s">
        <v>1928</v>
      </c>
      <c r="CZ111" s="611" t="s">
        <v>1928</v>
      </c>
      <c r="DA111" s="611" t="s">
        <v>1928</v>
      </c>
      <c r="DB111" s="611" t="s">
        <v>1928</v>
      </c>
      <c r="DC111" s="611" t="s">
        <v>1928</v>
      </c>
      <c r="DD111" s="611" t="s">
        <v>1928</v>
      </c>
      <c r="DE111" s="611" t="s">
        <v>1928</v>
      </c>
      <c r="DF111" s="611" t="s">
        <v>1928</v>
      </c>
      <c r="DG111" s="611" t="s">
        <v>1928</v>
      </c>
      <c r="DH111" s="611" t="s">
        <v>1928</v>
      </c>
      <c r="DI111" s="611" t="s">
        <v>1928</v>
      </c>
      <c r="DJ111" s="611" t="s">
        <v>1928</v>
      </c>
      <c r="DK111" s="611" t="s">
        <v>1928</v>
      </c>
      <c r="DL111" s="611" t="s">
        <v>1928</v>
      </c>
      <c r="DM111" s="611" t="s">
        <v>1928</v>
      </c>
      <c r="DN111" s="611" t="s">
        <v>1928</v>
      </c>
      <c r="DP111" s="619" t="str">
        <f t="shared" si="47"/>
        <v>PCD_DPW3_RES6_DLY_S4</v>
      </c>
      <c r="DQ111" s="619" t="str">
        <f t="shared" si="47"/>
        <v>PCD_DPW3_RES6_DIR_S4</v>
      </c>
      <c r="DR111" s="619" t="str">
        <f t="shared" si="47"/>
        <v>PCD_DPW3_RES6_DSCR_S4</v>
      </c>
      <c r="DS111" s="619" t="str">
        <f t="shared" si="47"/>
        <v>PCD_DPW3_RES6_DCS_S4</v>
      </c>
      <c r="DT111" s="619" t="str">
        <f t="shared" si="47"/>
        <v>PCD_DPW3_RES6_DSPC_S4</v>
      </c>
      <c r="DU111" s="619" t="str">
        <f t="shared" si="47"/>
        <v>PCD_DPW3_RES6_DPP_S4</v>
      </c>
      <c r="DV111" s="619" t="str">
        <f t="shared" si="47"/>
        <v>PCD_DPW3_RES6_DTPI_S4</v>
      </c>
      <c r="DW111" s="619" t="str">
        <f t="shared" si="47"/>
        <v>PCD_DPW3_RES6_DCI_S4</v>
      </c>
      <c r="DX111" s="619" t="str">
        <f t="shared" si="47"/>
        <v>PCD_DPW3_RES6_DSI_S4</v>
      </c>
      <c r="DY111" s="619" t="str">
        <f t="shared" si="47"/>
        <v>PCD_DPW3_RES6_DER_S4</v>
      </c>
      <c r="DZ111" s="619" t="str">
        <f t="shared" si="46"/>
        <v>PCD_DPW3_RES6_RS_S4</v>
      </c>
      <c r="EA111" s="619" t="str">
        <f t="shared" si="46"/>
        <v>PCD_DPW3_RES6_DPLE_S4</v>
      </c>
    </row>
    <row r="112" spans="1:131" ht="29.25" thickBot="1" x14ac:dyDescent="0.25">
      <c r="A112" s="345"/>
      <c r="B112" s="401" t="str">
        <f t="shared" si="45"/>
        <v>TMS</v>
      </c>
      <c r="C112" s="59" t="s">
        <v>148</v>
      </c>
      <c r="D112" s="59" t="s">
        <v>306</v>
      </c>
      <c r="E112" s="108" t="str" cm="1">
        <f t="array" aca="1" ref="E112" ca="1">IFERROR(INDEX('[1]PCD List'!$AU$5:$BK$48,MARCH('DPW3'!$D112,'[1]PCD List'!$AR$5:$AR$48,0),MARCH('DPW3'!$B112,'[1]PCD List'!$AU$2:$BK$2,0)),"")</f>
        <v/>
      </c>
      <c r="F112" s="61" t="s">
        <v>1908</v>
      </c>
      <c r="G112" s="62" t="s">
        <v>1648</v>
      </c>
      <c r="H112" s="23" t="s">
        <v>68</v>
      </c>
      <c r="I112" s="246">
        <v>0</v>
      </c>
      <c r="K112" s="829"/>
      <c r="M112" s="248">
        <v>0</v>
      </c>
      <c r="N112" s="248">
        <v>0</v>
      </c>
      <c r="O112" s="606">
        <v>0</v>
      </c>
      <c r="P112" s="606">
        <v>0</v>
      </c>
      <c r="Q112" s="606">
        <v>0</v>
      </c>
      <c r="R112" s="65">
        <v>0</v>
      </c>
      <c r="S112" s="65">
        <v>0</v>
      </c>
      <c r="T112" s="65">
        <v>0</v>
      </c>
      <c r="U112" s="65">
        <v>0</v>
      </c>
      <c r="V112" s="65">
        <v>0</v>
      </c>
      <c r="W112" s="65">
        <v>0</v>
      </c>
      <c r="X112" s="65">
        <v>0</v>
      </c>
      <c r="Y112" s="65">
        <v>0</v>
      </c>
      <c r="Z112" s="65">
        <v>0</v>
      </c>
      <c r="AA112" s="65">
        <v>0</v>
      </c>
      <c r="AB112" s="65">
        <v>0</v>
      </c>
      <c r="AC112" s="65">
        <v>0</v>
      </c>
      <c r="AD112" s="65">
        <v>0</v>
      </c>
      <c r="AE112" s="65">
        <v>0</v>
      </c>
      <c r="AF112" s="65">
        <v>0</v>
      </c>
      <c r="AG112" s="65">
        <v>0</v>
      </c>
      <c r="AH112" s="65">
        <v>0</v>
      </c>
      <c r="AI112" s="65">
        <v>0</v>
      </c>
      <c r="AJ112" s="65">
        <v>0</v>
      </c>
      <c r="AK112" s="65">
        <v>0</v>
      </c>
      <c r="AL112" s="65">
        <v>0</v>
      </c>
      <c r="AM112" s="65">
        <v>0</v>
      </c>
      <c r="AN112" s="65">
        <v>0</v>
      </c>
      <c r="AO112" s="65">
        <v>0</v>
      </c>
      <c r="AP112" s="65">
        <v>0</v>
      </c>
      <c r="AQ112" s="65">
        <v>0</v>
      </c>
      <c r="AR112" s="65">
        <v>0</v>
      </c>
      <c r="AS112" s="65">
        <v>0</v>
      </c>
      <c r="AT112" s="65">
        <v>0</v>
      </c>
      <c r="AU112" s="66">
        <v>0</v>
      </c>
      <c r="AV112" s="66">
        <v>0</v>
      </c>
      <c r="AW112" s="66">
        <v>0</v>
      </c>
      <c r="AX112" s="66">
        <v>0</v>
      </c>
      <c r="AY112" s="66">
        <v>0</v>
      </c>
      <c r="AZ112" s="66">
        <v>0</v>
      </c>
      <c r="BA112" s="249">
        <v>0</v>
      </c>
      <c r="BC112" s="637"/>
      <c r="BD112" s="606"/>
      <c r="BE112" s="65"/>
      <c r="BF112" s="65"/>
      <c r="BG112" s="65"/>
      <c r="BH112" s="65"/>
      <c r="BI112" s="65"/>
      <c r="BJ112" s="65"/>
      <c r="BK112" s="65"/>
      <c r="BL112" s="65"/>
      <c r="BM112" s="65"/>
      <c r="BN112" s="249"/>
      <c r="BU112" s="610" t="s">
        <v>1909</v>
      </c>
      <c r="BX112" s="302"/>
      <c r="BY112" t="s">
        <v>1911</v>
      </c>
      <c r="BZ112" s="611" t="s">
        <v>1929</v>
      </c>
      <c r="CA112" s="611" t="s">
        <v>1929</v>
      </c>
      <c r="CB112" s="611" t="s">
        <v>1929</v>
      </c>
      <c r="CC112" s="611" t="s">
        <v>1929</v>
      </c>
      <c r="CD112" s="611" t="s">
        <v>1929</v>
      </c>
      <c r="CE112" s="611" t="s">
        <v>1929</v>
      </c>
      <c r="CF112" s="611" t="s">
        <v>1929</v>
      </c>
      <c r="CG112" s="611" t="s">
        <v>1929</v>
      </c>
      <c r="CH112" s="611" t="s">
        <v>1929</v>
      </c>
      <c r="CI112" s="611" t="s">
        <v>1929</v>
      </c>
      <c r="CJ112" s="611" t="s">
        <v>1929</v>
      </c>
      <c r="CK112" s="611" t="s">
        <v>1929</v>
      </c>
      <c r="CL112" s="611" t="s">
        <v>1929</v>
      </c>
      <c r="CM112" s="611" t="s">
        <v>1929</v>
      </c>
      <c r="CN112" s="611" t="s">
        <v>1929</v>
      </c>
      <c r="CO112" s="611" t="s">
        <v>1929</v>
      </c>
      <c r="CP112" s="611" t="s">
        <v>1929</v>
      </c>
      <c r="CQ112" s="611" t="s">
        <v>1929</v>
      </c>
      <c r="CR112" s="611" t="s">
        <v>1929</v>
      </c>
      <c r="CS112" s="611" t="s">
        <v>1929</v>
      </c>
      <c r="CT112" s="611" t="s">
        <v>1929</v>
      </c>
      <c r="CU112" s="611" t="s">
        <v>1929</v>
      </c>
      <c r="CV112" s="611" t="s">
        <v>1929</v>
      </c>
      <c r="CW112" s="611" t="s">
        <v>1929</v>
      </c>
      <c r="CX112" s="611" t="s">
        <v>1929</v>
      </c>
      <c r="CY112" s="611" t="s">
        <v>1929</v>
      </c>
      <c r="CZ112" s="611" t="s">
        <v>1929</v>
      </c>
      <c r="DA112" s="611" t="s">
        <v>1929</v>
      </c>
      <c r="DB112" s="611" t="s">
        <v>1929</v>
      </c>
      <c r="DC112" s="611" t="s">
        <v>1929</v>
      </c>
      <c r="DD112" s="611" t="s">
        <v>1929</v>
      </c>
      <c r="DE112" s="611" t="s">
        <v>1929</v>
      </c>
      <c r="DF112" s="611" t="s">
        <v>1929</v>
      </c>
      <c r="DG112" s="611" t="s">
        <v>1929</v>
      </c>
      <c r="DH112" s="611" t="s">
        <v>1929</v>
      </c>
      <c r="DI112" s="611" t="s">
        <v>1929</v>
      </c>
      <c r="DJ112" s="611" t="s">
        <v>1929</v>
      </c>
      <c r="DK112" s="611" t="s">
        <v>1929</v>
      </c>
      <c r="DL112" s="611" t="s">
        <v>1929</v>
      </c>
      <c r="DM112" s="611" t="s">
        <v>1929</v>
      </c>
      <c r="DN112" s="611" t="s">
        <v>1929</v>
      </c>
      <c r="DP112" s="619" t="str">
        <f t="shared" si="47"/>
        <v>PCD_DPW3_RES6_DLY_S5</v>
      </c>
      <c r="DQ112" s="619" t="str">
        <f t="shared" si="47"/>
        <v>PCD_DPW3_RES6_DIR_S5</v>
      </c>
      <c r="DR112" s="619" t="str">
        <f t="shared" si="47"/>
        <v>PCD_DPW3_RES6_DSCR_S5</v>
      </c>
      <c r="DS112" s="619" t="str">
        <f t="shared" si="47"/>
        <v>PCD_DPW3_RES6_DCS_S5</v>
      </c>
      <c r="DT112" s="619" t="str">
        <f t="shared" si="47"/>
        <v>PCD_DPW3_RES6_DSPC_S5</v>
      </c>
      <c r="DU112" s="619" t="str">
        <f t="shared" si="47"/>
        <v>PCD_DPW3_RES6_DPP_S5</v>
      </c>
      <c r="DV112" s="619" t="str">
        <f t="shared" si="47"/>
        <v>PCD_DPW3_RES6_DTPI_S5</v>
      </c>
      <c r="DW112" s="619" t="str">
        <f t="shared" si="47"/>
        <v>PCD_DPW3_RES6_DCI_S5</v>
      </c>
      <c r="DX112" s="619" t="str">
        <f t="shared" si="47"/>
        <v>PCD_DPW3_RES6_DSI_S5</v>
      </c>
      <c r="DY112" s="619" t="str">
        <f t="shared" si="47"/>
        <v>PCD_DPW3_RES6_DER_S5</v>
      </c>
      <c r="DZ112" s="619" t="str">
        <f t="shared" si="46"/>
        <v>PCD_DPW3_RES6_RS_S5</v>
      </c>
      <c r="EA112" s="619" t="str">
        <f t="shared" si="46"/>
        <v>PCD_DPW3_RES6_DPLE_S5</v>
      </c>
    </row>
    <row r="113" spans="1:131" ht="29.25" thickBot="1" x14ac:dyDescent="0.25">
      <c r="A113" s="345"/>
      <c r="B113" s="401" t="str">
        <f t="shared" si="45"/>
        <v>TMS</v>
      </c>
      <c r="C113" s="59" t="s">
        <v>148</v>
      </c>
      <c r="D113" s="59" t="s">
        <v>306</v>
      </c>
      <c r="E113" s="108" t="str" cm="1">
        <f t="array" aca="1" ref="E113" ca="1">IFERROR(INDEX('[1]PCD List'!$AU$5:$BK$48,MARCH('DPW3'!$D113,'[1]PCD List'!$AR$5:$AR$48,0),MARCH('DPW3'!$B113,'[1]PCD List'!$AU$2:$BK$2,0)),"")</f>
        <v/>
      </c>
      <c r="F113" s="61" t="s">
        <v>1908</v>
      </c>
      <c r="G113" s="62" t="s">
        <v>1651</v>
      </c>
      <c r="H113" s="23" t="s">
        <v>68</v>
      </c>
      <c r="I113" s="246">
        <v>0</v>
      </c>
      <c r="K113" s="829"/>
      <c r="M113" s="248">
        <v>0</v>
      </c>
      <c r="N113" s="248">
        <v>0</v>
      </c>
      <c r="O113" s="606">
        <v>0</v>
      </c>
      <c r="P113" s="606">
        <v>0</v>
      </c>
      <c r="Q113" s="606">
        <v>0</v>
      </c>
      <c r="R113" s="65">
        <v>0</v>
      </c>
      <c r="S113" s="65">
        <v>0</v>
      </c>
      <c r="T113" s="65">
        <v>0</v>
      </c>
      <c r="U113" s="65">
        <v>0</v>
      </c>
      <c r="V113" s="65">
        <v>0</v>
      </c>
      <c r="W113" s="65">
        <v>0</v>
      </c>
      <c r="X113" s="65">
        <v>0</v>
      </c>
      <c r="Y113" s="65">
        <v>0</v>
      </c>
      <c r="Z113" s="65">
        <v>0</v>
      </c>
      <c r="AA113" s="65">
        <v>0</v>
      </c>
      <c r="AB113" s="65">
        <v>0</v>
      </c>
      <c r="AC113" s="65">
        <v>0</v>
      </c>
      <c r="AD113" s="65">
        <v>0</v>
      </c>
      <c r="AE113" s="65">
        <v>0</v>
      </c>
      <c r="AF113" s="65">
        <v>0</v>
      </c>
      <c r="AG113" s="65">
        <v>0</v>
      </c>
      <c r="AH113" s="65">
        <v>0</v>
      </c>
      <c r="AI113" s="65">
        <v>0</v>
      </c>
      <c r="AJ113" s="65">
        <v>0</v>
      </c>
      <c r="AK113" s="65">
        <v>0</v>
      </c>
      <c r="AL113" s="65">
        <v>0</v>
      </c>
      <c r="AM113" s="65">
        <v>0</v>
      </c>
      <c r="AN113" s="65">
        <v>0</v>
      </c>
      <c r="AO113" s="65">
        <v>0</v>
      </c>
      <c r="AP113" s="65">
        <v>0</v>
      </c>
      <c r="AQ113" s="65">
        <v>0</v>
      </c>
      <c r="AR113" s="65">
        <v>0</v>
      </c>
      <c r="AS113" s="65">
        <v>0</v>
      </c>
      <c r="AT113" s="65">
        <v>0</v>
      </c>
      <c r="AU113" s="66">
        <v>0</v>
      </c>
      <c r="AV113" s="66">
        <v>0</v>
      </c>
      <c r="AW113" s="66">
        <v>0</v>
      </c>
      <c r="AX113" s="66">
        <v>0</v>
      </c>
      <c r="AY113" s="66">
        <v>0</v>
      </c>
      <c r="AZ113" s="66">
        <v>0</v>
      </c>
      <c r="BA113" s="249">
        <v>0</v>
      </c>
      <c r="BC113" s="637"/>
      <c r="BD113" s="606"/>
      <c r="BE113" s="65"/>
      <c r="BF113" s="65"/>
      <c r="BG113" s="65"/>
      <c r="BH113" s="65"/>
      <c r="BI113" s="65"/>
      <c r="BJ113" s="65"/>
      <c r="BK113" s="65"/>
      <c r="BL113" s="65"/>
      <c r="BM113" s="65"/>
      <c r="BN113" s="249"/>
      <c r="BU113" s="610" t="s">
        <v>1909</v>
      </c>
      <c r="BX113" s="302"/>
      <c r="BY113" t="s">
        <v>1911</v>
      </c>
      <c r="BZ113" s="611" t="s">
        <v>1930</v>
      </c>
      <c r="CA113" s="611" t="s">
        <v>1930</v>
      </c>
      <c r="CB113" s="611" t="s">
        <v>1930</v>
      </c>
      <c r="CC113" s="611" t="s">
        <v>1930</v>
      </c>
      <c r="CD113" s="611" t="s">
        <v>1930</v>
      </c>
      <c r="CE113" s="611" t="s">
        <v>1930</v>
      </c>
      <c r="CF113" s="611" t="s">
        <v>1930</v>
      </c>
      <c r="CG113" s="611" t="s">
        <v>1930</v>
      </c>
      <c r="CH113" s="611" t="s">
        <v>1930</v>
      </c>
      <c r="CI113" s="611" t="s">
        <v>1930</v>
      </c>
      <c r="CJ113" s="611" t="s">
        <v>1930</v>
      </c>
      <c r="CK113" s="611" t="s">
        <v>1930</v>
      </c>
      <c r="CL113" s="611" t="s">
        <v>1930</v>
      </c>
      <c r="CM113" s="611" t="s">
        <v>1930</v>
      </c>
      <c r="CN113" s="611" t="s">
        <v>1930</v>
      </c>
      <c r="CO113" s="611" t="s">
        <v>1930</v>
      </c>
      <c r="CP113" s="611" t="s">
        <v>1930</v>
      </c>
      <c r="CQ113" s="611" t="s">
        <v>1930</v>
      </c>
      <c r="CR113" s="611" t="s">
        <v>1930</v>
      </c>
      <c r="CS113" s="611" t="s">
        <v>1930</v>
      </c>
      <c r="CT113" s="611" t="s">
        <v>1930</v>
      </c>
      <c r="CU113" s="611" t="s">
        <v>1930</v>
      </c>
      <c r="CV113" s="611" t="s">
        <v>1930</v>
      </c>
      <c r="CW113" s="611" t="s">
        <v>1930</v>
      </c>
      <c r="CX113" s="611" t="s">
        <v>1930</v>
      </c>
      <c r="CY113" s="611" t="s">
        <v>1930</v>
      </c>
      <c r="CZ113" s="611" t="s">
        <v>1930</v>
      </c>
      <c r="DA113" s="611" t="s">
        <v>1930</v>
      </c>
      <c r="DB113" s="611" t="s">
        <v>1930</v>
      </c>
      <c r="DC113" s="611" t="s">
        <v>1930</v>
      </c>
      <c r="DD113" s="611" t="s">
        <v>1930</v>
      </c>
      <c r="DE113" s="611" t="s">
        <v>1930</v>
      </c>
      <c r="DF113" s="611" t="s">
        <v>1930</v>
      </c>
      <c r="DG113" s="611" t="s">
        <v>1930</v>
      </c>
      <c r="DH113" s="611" t="s">
        <v>1930</v>
      </c>
      <c r="DI113" s="611" t="s">
        <v>1930</v>
      </c>
      <c r="DJ113" s="611" t="s">
        <v>1930</v>
      </c>
      <c r="DK113" s="611" t="s">
        <v>1930</v>
      </c>
      <c r="DL113" s="611" t="s">
        <v>1930</v>
      </c>
      <c r="DM113" s="611" t="s">
        <v>1930</v>
      </c>
      <c r="DN113" s="611" t="s">
        <v>1930</v>
      </c>
      <c r="DP113" s="619" t="str">
        <f t="shared" si="47"/>
        <v>PCD_DPW3_RES6_DLY_S6</v>
      </c>
      <c r="DQ113" s="619" t="str">
        <f t="shared" si="47"/>
        <v>PCD_DPW3_RES6_DIR_S6</v>
      </c>
      <c r="DR113" s="619" t="str">
        <f t="shared" si="47"/>
        <v>PCD_DPW3_RES6_DSCR_S6</v>
      </c>
      <c r="DS113" s="619" t="str">
        <f t="shared" si="47"/>
        <v>PCD_DPW3_RES6_DCS_S6</v>
      </c>
      <c r="DT113" s="619" t="str">
        <f t="shared" si="47"/>
        <v>PCD_DPW3_RES6_DSPC_S6</v>
      </c>
      <c r="DU113" s="619" t="str">
        <f t="shared" si="47"/>
        <v>PCD_DPW3_RES6_DPP_S6</v>
      </c>
      <c r="DV113" s="619" t="str">
        <f t="shared" si="47"/>
        <v>PCD_DPW3_RES6_DTPI_S6</v>
      </c>
      <c r="DW113" s="619" t="str">
        <f t="shared" si="47"/>
        <v>PCD_DPW3_RES6_DCI_S6</v>
      </c>
      <c r="DX113" s="619" t="str">
        <f t="shared" si="47"/>
        <v>PCD_DPW3_RES6_DSI_S6</v>
      </c>
      <c r="DY113" s="619" t="str">
        <f t="shared" si="47"/>
        <v>PCD_DPW3_RES6_DER_S6</v>
      </c>
      <c r="DZ113" s="619" t="str">
        <f t="shared" si="46"/>
        <v>PCD_DPW3_RES6_RS_S6</v>
      </c>
      <c r="EA113" s="619" t="str">
        <f t="shared" si="46"/>
        <v>PCD_DPW3_RES6_DPLE_S6</v>
      </c>
    </row>
    <row r="114" spans="1:131" ht="29.25" thickBot="1" x14ac:dyDescent="0.25">
      <c r="A114" s="345"/>
      <c r="B114" s="401" t="str">
        <f t="shared" si="45"/>
        <v>TMS</v>
      </c>
      <c r="C114" s="59" t="s">
        <v>148</v>
      </c>
      <c r="D114" s="59" t="s">
        <v>306</v>
      </c>
      <c r="E114" s="108" t="str" cm="1">
        <f t="array" aca="1" ref="E114" ca="1">IFERROR(INDEX('[1]PCD List'!$AU$5:$BK$48,MARCH('DPW3'!$D114,'[1]PCD List'!$AR$5:$AR$48,0),MARCH('DPW3'!$B114,'[1]PCD List'!$AU$2:$BK$2,0)),"")</f>
        <v/>
      </c>
      <c r="F114" s="61" t="s">
        <v>1908</v>
      </c>
      <c r="G114" s="62" t="s">
        <v>1654</v>
      </c>
      <c r="H114" s="23" t="s">
        <v>68</v>
      </c>
      <c r="I114" s="246">
        <v>0</v>
      </c>
      <c r="K114" s="829"/>
      <c r="M114" s="248"/>
      <c r="N114" s="248"/>
      <c r="O114" s="606"/>
      <c r="P114" s="606"/>
      <c r="Q114" s="606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6"/>
      <c r="AV114" s="66"/>
      <c r="AW114" s="66"/>
      <c r="AX114" s="66"/>
      <c r="AY114" s="66"/>
      <c r="AZ114" s="66"/>
      <c r="BA114" s="442"/>
      <c r="BC114" s="637"/>
      <c r="BD114" s="606"/>
      <c r="BE114" s="65"/>
      <c r="BF114" s="65"/>
      <c r="BG114" s="65"/>
      <c r="BH114" s="65"/>
      <c r="BI114" s="65"/>
      <c r="BJ114" s="65"/>
      <c r="BK114" s="65"/>
      <c r="BL114" s="65"/>
      <c r="BM114" s="65"/>
      <c r="BN114" s="249"/>
      <c r="BU114" s="610" t="s">
        <v>1909</v>
      </c>
      <c r="BX114" s="302"/>
      <c r="BY114" t="s">
        <v>1911</v>
      </c>
      <c r="BZ114" s="620" t="s">
        <v>1931</v>
      </c>
      <c r="CA114" s="620" t="s">
        <v>1931</v>
      </c>
      <c r="CB114" s="620" t="s">
        <v>1931</v>
      </c>
      <c r="CC114" s="620" t="s">
        <v>1931</v>
      </c>
      <c r="CD114" s="620" t="s">
        <v>1931</v>
      </c>
      <c r="CE114" s="620" t="s">
        <v>1931</v>
      </c>
      <c r="CF114" s="620" t="s">
        <v>1931</v>
      </c>
      <c r="CG114" s="620" t="s">
        <v>1931</v>
      </c>
      <c r="CH114" s="620" t="s">
        <v>1931</v>
      </c>
      <c r="CI114" s="620" t="s">
        <v>1931</v>
      </c>
      <c r="CJ114" s="620" t="s">
        <v>1931</v>
      </c>
      <c r="CK114" s="620" t="s">
        <v>1931</v>
      </c>
      <c r="CL114" s="620" t="s">
        <v>1931</v>
      </c>
      <c r="CM114" s="620" t="s">
        <v>1931</v>
      </c>
      <c r="CN114" s="620" t="s">
        <v>1931</v>
      </c>
      <c r="CO114" s="620" t="s">
        <v>1931</v>
      </c>
      <c r="CP114" s="620" t="s">
        <v>1931</v>
      </c>
      <c r="CQ114" s="620" t="s">
        <v>1931</v>
      </c>
      <c r="CR114" s="620" t="s">
        <v>1931</v>
      </c>
      <c r="CS114" s="620" t="s">
        <v>1931</v>
      </c>
      <c r="CT114" s="620" t="s">
        <v>1931</v>
      </c>
      <c r="CU114" s="620" t="s">
        <v>1931</v>
      </c>
      <c r="CV114" s="620" t="s">
        <v>1931</v>
      </c>
      <c r="CW114" s="620" t="s">
        <v>1931</v>
      </c>
      <c r="CX114" s="620" t="s">
        <v>1931</v>
      </c>
      <c r="CY114" s="620" t="s">
        <v>1931</v>
      </c>
      <c r="CZ114" s="620" t="s">
        <v>1931</v>
      </c>
      <c r="DA114" s="620" t="s">
        <v>1931</v>
      </c>
      <c r="DB114" s="620" t="s">
        <v>1931</v>
      </c>
      <c r="DC114" s="620" t="s">
        <v>1931</v>
      </c>
      <c r="DD114" s="620" t="s">
        <v>1931</v>
      </c>
      <c r="DE114" s="620" t="s">
        <v>1931</v>
      </c>
      <c r="DF114" s="620" t="s">
        <v>1931</v>
      </c>
      <c r="DG114" s="620" t="s">
        <v>1931</v>
      </c>
      <c r="DH114" s="620" t="s">
        <v>1931</v>
      </c>
      <c r="DI114" s="620" t="s">
        <v>1931</v>
      </c>
      <c r="DJ114" s="620" t="s">
        <v>1931</v>
      </c>
      <c r="DK114" s="620" t="s">
        <v>1931</v>
      </c>
      <c r="DL114" s="620" t="s">
        <v>1931</v>
      </c>
      <c r="DM114" s="620" t="s">
        <v>1931</v>
      </c>
      <c r="DN114" s="620" t="s">
        <v>1931</v>
      </c>
      <c r="DP114" s="619" t="str">
        <f t="shared" si="47"/>
        <v>PCD_DPW3_RES6_DLY_S7</v>
      </c>
      <c r="DQ114" s="619" t="str">
        <f t="shared" si="47"/>
        <v>PCD_DPW3_RES6_DIR_S7</v>
      </c>
      <c r="DR114" s="619" t="str">
        <f t="shared" si="47"/>
        <v>PCD_DPW3_RES6_DSCR_S7</v>
      </c>
      <c r="DS114" s="619" t="str">
        <f t="shared" si="47"/>
        <v>PCD_DPW3_RES6_DCS_S7</v>
      </c>
      <c r="DT114" s="619" t="str">
        <f t="shared" si="47"/>
        <v>PCD_DPW3_RES6_DSPC_S7</v>
      </c>
      <c r="DU114" s="619" t="str">
        <f t="shared" si="47"/>
        <v>PCD_DPW3_RES6_DPP_S7</v>
      </c>
      <c r="DV114" s="619" t="str">
        <f t="shared" si="47"/>
        <v>PCD_DPW3_RES6_DTPI_S7</v>
      </c>
      <c r="DW114" s="619" t="str">
        <f t="shared" si="47"/>
        <v>PCD_DPW3_RES6_DCI_S7</v>
      </c>
      <c r="DX114" s="619" t="str">
        <f t="shared" si="47"/>
        <v>PCD_DPW3_RES6_DSI_S7</v>
      </c>
      <c r="DY114" s="619" t="str">
        <f t="shared" si="47"/>
        <v>PCD_DPW3_RES6_DER_S7</v>
      </c>
      <c r="DZ114" s="619" t="str">
        <f t="shared" si="46"/>
        <v>PCD_DPW3_RES6_RS_S7</v>
      </c>
      <c r="EA114" s="619" t="str">
        <f t="shared" si="46"/>
        <v>PCD_DPW3_RES6_DPLE_S7</v>
      </c>
    </row>
    <row r="115" spans="1:131" ht="29.25" thickBot="1" x14ac:dyDescent="0.25">
      <c r="A115" s="345"/>
      <c r="B115" s="572" t="str">
        <f t="shared" si="45"/>
        <v>TMS</v>
      </c>
      <c r="C115" s="643" t="s">
        <v>148</v>
      </c>
      <c r="D115" s="643" t="s">
        <v>306</v>
      </c>
      <c r="E115" s="640" t="str" cm="1">
        <f t="array" aca="1" ref="E115" ca="1">IFERROR(INDEX('[1]PCD List'!$AU$5:$BK$48,MARCH('DPW3'!$D115,'[1]PCD List'!$AR$5:$AR$48,0),MARCH('DPW3'!$B115,'[1]PCD List'!$AU$2:$BK$2,0)),"")</f>
        <v/>
      </c>
      <c r="F115" s="641" t="s">
        <v>1908</v>
      </c>
      <c r="G115" s="277" t="s">
        <v>1657</v>
      </c>
      <c r="H115" s="638" t="s">
        <v>68</v>
      </c>
      <c r="I115" s="642">
        <v>0</v>
      </c>
      <c r="K115" s="829"/>
      <c r="M115" s="280">
        <f>SUM( M107:M113)</f>
        <v>0</v>
      </c>
      <c r="N115" s="310">
        <f t="shared" ref="N115:BA115" si="48">SUM( N107:N113)</f>
        <v>0</v>
      </c>
      <c r="O115" s="281">
        <f t="shared" si="48"/>
        <v>0</v>
      </c>
      <c r="P115" s="281">
        <f t="shared" si="48"/>
        <v>0</v>
      </c>
      <c r="Q115" s="281">
        <f t="shared" si="48"/>
        <v>0</v>
      </c>
      <c r="R115" s="281">
        <f t="shared" si="48"/>
        <v>0</v>
      </c>
      <c r="S115" s="281">
        <f t="shared" si="48"/>
        <v>0</v>
      </c>
      <c r="T115" s="281">
        <f t="shared" si="48"/>
        <v>0</v>
      </c>
      <c r="U115" s="281">
        <f t="shared" si="48"/>
        <v>0</v>
      </c>
      <c r="V115" s="281">
        <f t="shared" si="48"/>
        <v>0</v>
      </c>
      <c r="W115" s="281">
        <f t="shared" si="48"/>
        <v>0</v>
      </c>
      <c r="X115" s="281">
        <f t="shared" si="48"/>
        <v>0</v>
      </c>
      <c r="Y115" s="281">
        <f t="shared" si="48"/>
        <v>0</v>
      </c>
      <c r="Z115" s="281">
        <f t="shared" si="48"/>
        <v>0</v>
      </c>
      <c r="AA115" s="281">
        <f t="shared" si="48"/>
        <v>0</v>
      </c>
      <c r="AB115" s="281">
        <f t="shared" si="48"/>
        <v>0</v>
      </c>
      <c r="AC115" s="281">
        <f t="shared" si="48"/>
        <v>0</v>
      </c>
      <c r="AD115" s="281">
        <f t="shared" si="48"/>
        <v>0</v>
      </c>
      <c r="AE115" s="281">
        <f t="shared" si="48"/>
        <v>0</v>
      </c>
      <c r="AF115" s="281">
        <f t="shared" si="48"/>
        <v>0</v>
      </c>
      <c r="AG115" s="281">
        <f t="shared" si="48"/>
        <v>0</v>
      </c>
      <c r="AH115" s="281">
        <f t="shared" si="48"/>
        <v>0</v>
      </c>
      <c r="AI115" s="281">
        <f t="shared" si="48"/>
        <v>0</v>
      </c>
      <c r="AJ115" s="281">
        <f t="shared" si="48"/>
        <v>0</v>
      </c>
      <c r="AK115" s="281">
        <f t="shared" si="48"/>
        <v>0</v>
      </c>
      <c r="AL115" s="281">
        <f t="shared" si="48"/>
        <v>0</v>
      </c>
      <c r="AM115" s="281">
        <f t="shared" si="48"/>
        <v>0</v>
      </c>
      <c r="AN115" s="281">
        <f t="shared" si="48"/>
        <v>0</v>
      </c>
      <c r="AO115" s="281">
        <f t="shared" si="48"/>
        <v>0</v>
      </c>
      <c r="AP115" s="281">
        <f t="shared" si="48"/>
        <v>0</v>
      </c>
      <c r="AQ115" s="281">
        <f t="shared" si="48"/>
        <v>0</v>
      </c>
      <c r="AR115" s="281">
        <f t="shared" si="48"/>
        <v>0</v>
      </c>
      <c r="AS115" s="281">
        <f t="shared" si="48"/>
        <v>0</v>
      </c>
      <c r="AT115" s="281">
        <f t="shared" si="48"/>
        <v>0</v>
      </c>
      <c r="AU115" s="281">
        <f t="shared" si="48"/>
        <v>0</v>
      </c>
      <c r="AV115" s="281">
        <f t="shared" si="48"/>
        <v>0</v>
      </c>
      <c r="AW115" s="281">
        <f t="shared" si="48"/>
        <v>0</v>
      </c>
      <c r="AX115" s="281">
        <f t="shared" si="48"/>
        <v>0</v>
      </c>
      <c r="AY115" s="281">
        <f t="shared" si="48"/>
        <v>0</v>
      </c>
      <c r="AZ115" s="281">
        <f t="shared" si="48"/>
        <v>0</v>
      </c>
      <c r="BA115" s="625">
        <f t="shared" si="48"/>
        <v>0</v>
      </c>
      <c r="BC115" s="282"/>
      <c r="BD115" s="283"/>
      <c r="BE115" s="283"/>
      <c r="BF115" s="283"/>
      <c r="BG115" s="283"/>
      <c r="BH115" s="283"/>
      <c r="BI115" s="283"/>
      <c r="BJ115" s="283"/>
      <c r="BK115" s="283"/>
      <c r="BL115" s="283"/>
      <c r="BM115" s="283"/>
      <c r="BN115" s="284"/>
      <c r="BU115" s="610" t="s">
        <v>1909</v>
      </c>
      <c r="BX115" s="302"/>
      <c r="BY115" t="s">
        <v>1911</v>
      </c>
      <c r="BZ115" s="626" t="s">
        <v>1932</v>
      </c>
      <c r="CA115" s="627" t="s">
        <v>1932</v>
      </c>
      <c r="CB115" s="628" t="s">
        <v>1932</v>
      </c>
      <c r="CC115" s="628" t="s">
        <v>1932</v>
      </c>
      <c r="CD115" s="628" t="s">
        <v>1932</v>
      </c>
      <c r="CE115" s="628" t="s">
        <v>1932</v>
      </c>
      <c r="CF115" s="628" t="s">
        <v>1932</v>
      </c>
      <c r="CG115" s="628" t="s">
        <v>1932</v>
      </c>
      <c r="CH115" s="628" t="s">
        <v>1932</v>
      </c>
      <c r="CI115" s="628" t="s">
        <v>1932</v>
      </c>
      <c r="CJ115" s="628" t="s">
        <v>1932</v>
      </c>
      <c r="CK115" s="628" t="s">
        <v>1932</v>
      </c>
      <c r="CL115" s="628" t="s">
        <v>1932</v>
      </c>
      <c r="CM115" s="628" t="s">
        <v>1932</v>
      </c>
      <c r="CN115" s="628" t="s">
        <v>1932</v>
      </c>
      <c r="CO115" s="628" t="s">
        <v>1932</v>
      </c>
      <c r="CP115" s="628" t="s">
        <v>1932</v>
      </c>
      <c r="CQ115" s="628" t="s">
        <v>1932</v>
      </c>
      <c r="CR115" s="628" t="s">
        <v>1932</v>
      </c>
      <c r="CS115" s="628" t="s">
        <v>1932</v>
      </c>
      <c r="CT115" s="628" t="s">
        <v>1932</v>
      </c>
      <c r="CU115" s="628" t="s">
        <v>1932</v>
      </c>
      <c r="CV115" s="628" t="s">
        <v>1932</v>
      </c>
      <c r="CW115" s="628" t="s">
        <v>1932</v>
      </c>
      <c r="CX115" s="628" t="s">
        <v>1932</v>
      </c>
      <c r="CY115" s="628" t="s">
        <v>1932</v>
      </c>
      <c r="CZ115" s="628" t="s">
        <v>1932</v>
      </c>
      <c r="DA115" s="628" t="s">
        <v>1932</v>
      </c>
      <c r="DB115" s="628" t="s">
        <v>1932</v>
      </c>
      <c r="DC115" s="628" t="s">
        <v>1932</v>
      </c>
      <c r="DD115" s="628" t="s">
        <v>1932</v>
      </c>
      <c r="DE115" s="628" t="s">
        <v>1932</v>
      </c>
      <c r="DF115" s="628" t="s">
        <v>1932</v>
      </c>
      <c r="DG115" s="628" t="s">
        <v>1932</v>
      </c>
      <c r="DH115" s="628" t="s">
        <v>1932</v>
      </c>
      <c r="DI115" s="628" t="s">
        <v>1932</v>
      </c>
      <c r="DJ115" s="628" t="s">
        <v>1932</v>
      </c>
      <c r="DK115" s="628" t="s">
        <v>1932</v>
      </c>
      <c r="DL115" s="628" t="s">
        <v>1932</v>
      </c>
      <c r="DM115" s="628" t="s">
        <v>1932</v>
      </c>
      <c r="DN115" s="629" t="s">
        <v>1932</v>
      </c>
      <c r="DP115" s="619" t="str">
        <f t="shared" si="47"/>
        <v>PCD_DPW3_RES6_DLY_ST</v>
      </c>
      <c r="DQ115" s="619" t="str">
        <f t="shared" si="47"/>
        <v>PCD_DPW3_RES6_DIR_ST</v>
      </c>
      <c r="DR115" s="619" t="str">
        <f t="shared" si="47"/>
        <v>PCD_DPW3_RES6_DSCR_ST</v>
      </c>
      <c r="DS115" s="619" t="str">
        <f t="shared" si="47"/>
        <v>PCD_DPW3_RES6_DCS_ST</v>
      </c>
      <c r="DT115" s="619" t="str">
        <f t="shared" si="47"/>
        <v>PCD_DPW3_RES6_DSPC_ST</v>
      </c>
      <c r="DU115" s="619" t="str">
        <f t="shared" si="47"/>
        <v>PCD_DPW3_RES6_DPP_ST</v>
      </c>
      <c r="DV115" s="619" t="str">
        <f t="shared" si="47"/>
        <v>PCD_DPW3_RES6_DTPI_ST</v>
      </c>
      <c r="DW115" s="619" t="str">
        <f t="shared" si="47"/>
        <v>PCD_DPW3_RES6_DCI_ST</v>
      </c>
      <c r="DX115" s="619" t="str">
        <f t="shared" si="47"/>
        <v>PCD_DPW3_RES6_DSI_ST</v>
      </c>
      <c r="DY115" s="619" t="str">
        <f t="shared" si="47"/>
        <v>PCD_DPW3_RES6_DER_ST</v>
      </c>
      <c r="DZ115" s="619" t="str">
        <f t="shared" si="46"/>
        <v>PCD_DPW3_RES6_RS_ST</v>
      </c>
      <c r="EA115" s="619" t="str">
        <f t="shared" si="46"/>
        <v>PCD_DPW3_RES6_DPLE_ST</v>
      </c>
    </row>
    <row r="116" spans="1:131" ht="29.25" thickBot="1" x14ac:dyDescent="0.25">
      <c r="A116" s="345"/>
      <c r="B116" s="371" t="str">
        <f xml:space="preserve"> B115</f>
        <v>TMS</v>
      </c>
      <c r="C116" s="55" t="s">
        <v>148</v>
      </c>
      <c r="D116" s="55" t="s">
        <v>351</v>
      </c>
      <c r="E116" s="488" t="str" cm="1">
        <f t="array" aca="1" ref="E116" ca="1">IFERROR(INDEX('[1]PCD List'!$AU$5:$BK$48,MARCH('DPW3'!$D116,'[1]PCD List'!$AR$5:$AR$48,0),MARCH('DPW3'!$B116,'[1]PCD List'!$AU$2:$BK$2,0)),"")</f>
        <v/>
      </c>
      <c r="F116" s="139" t="s">
        <v>1933</v>
      </c>
      <c r="G116" s="62" t="s">
        <v>1619</v>
      </c>
      <c r="H116" s="23" t="s">
        <v>68</v>
      </c>
      <c r="I116" s="246">
        <v>0</v>
      </c>
      <c r="K116" s="829">
        <v>0</v>
      </c>
      <c r="M116" s="248"/>
      <c r="N116" s="248"/>
      <c r="O116" s="606"/>
      <c r="P116" s="606"/>
      <c r="Q116" s="606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6"/>
      <c r="AV116" s="66"/>
      <c r="AW116" s="66"/>
      <c r="AX116" s="66"/>
      <c r="AY116" s="66"/>
      <c r="AZ116" s="66"/>
      <c r="BA116" s="249"/>
      <c r="BC116" s="637"/>
      <c r="BD116" s="606"/>
      <c r="BE116" s="65"/>
      <c r="BF116" s="65"/>
      <c r="BG116" s="65"/>
      <c r="BH116" s="65"/>
      <c r="BI116" s="65"/>
      <c r="BJ116" s="65"/>
      <c r="BK116" s="65"/>
      <c r="BL116" s="65"/>
      <c r="BM116" s="65"/>
      <c r="BN116" s="249"/>
      <c r="BU116" s="610" t="s">
        <v>1934</v>
      </c>
      <c r="BX116" s="302" t="s">
        <v>1935</v>
      </c>
      <c r="BY116" t="s">
        <v>1936</v>
      </c>
      <c r="BZ116" s="611" t="s">
        <v>1937</v>
      </c>
      <c r="CA116" s="611" t="s">
        <v>1937</v>
      </c>
      <c r="CB116" s="612" t="s">
        <v>1937</v>
      </c>
      <c r="CC116" s="612" t="s">
        <v>1937</v>
      </c>
      <c r="CD116" s="612" t="s">
        <v>1937</v>
      </c>
      <c r="CE116" s="613" t="s">
        <v>1937</v>
      </c>
      <c r="CF116" s="613" t="s">
        <v>1937</v>
      </c>
      <c r="CG116" s="613" t="s">
        <v>1937</v>
      </c>
      <c r="CH116" s="613" t="s">
        <v>1937</v>
      </c>
      <c r="CI116" s="613" t="s">
        <v>1937</v>
      </c>
      <c r="CJ116" s="613" t="s">
        <v>1937</v>
      </c>
      <c r="CK116" s="613" t="s">
        <v>1937</v>
      </c>
      <c r="CL116" s="613" t="s">
        <v>1937</v>
      </c>
      <c r="CM116" s="613" t="s">
        <v>1937</v>
      </c>
      <c r="CN116" s="613" t="s">
        <v>1937</v>
      </c>
      <c r="CO116" s="613" t="s">
        <v>1937</v>
      </c>
      <c r="CP116" s="613" t="s">
        <v>1937</v>
      </c>
      <c r="CQ116" s="613" t="s">
        <v>1937</v>
      </c>
      <c r="CR116" s="613" t="s">
        <v>1937</v>
      </c>
      <c r="CS116" s="613" t="s">
        <v>1937</v>
      </c>
      <c r="CT116" s="613" t="s">
        <v>1937</v>
      </c>
      <c r="CU116" s="613" t="s">
        <v>1937</v>
      </c>
      <c r="CV116" s="613" t="s">
        <v>1937</v>
      </c>
      <c r="CW116" s="613" t="s">
        <v>1937</v>
      </c>
      <c r="CX116" s="613" t="s">
        <v>1937</v>
      </c>
      <c r="CY116" s="613" t="s">
        <v>1937</v>
      </c>
      <c r="CZ116" s="613" t="s">
        <v>1937</v>
      </c>
      <c r="DA116" s="613" t="s">
        <v>1937</v>
      </c>
      <c r="DB116" s="613" t="s">
        <v>1937</v>
      </c>
      <c r="DC116" s="613" t="s">
        <v>1937</v>
      </c>
      <c r="DD116" s="613" t="s">
        <v>1937</v>
      </c>
      <c r="DE116" s="613" t="s">
        <v>1937</v>
      </c>
      <c r="DF116" s="613" t="s">
        <v>1937</v>
      </c>
      <c r="DG116" s="613" t="s">
        <v>1937</v>
      </c>
      <c r="DH116" s="614" t="s">
        <v>1937</v>
      </c>
      <c r="DI116" s="614" t="s">
        <v>1937</v>
      </c>
      <c r="DJ116" s="614" t="s">
        <v>1937</v>
      </c>
      <c r="DK116" s="614" t="s">
        <v>1937</v>
      </c>
      <c r="DL116" s="614" t="s">
        <v>1937</v>
      </c>
      <c r="DM116" s="614" t="s">
        <v>1937</v>
      </c>
      <c r="DN116" s="615" t="s">
        <v>1937</v>
      </c>
      <c r="DP116" s="302" t="s">
        <v>1938</v>
      </c>
      <c r="DQ116" s="254" t="s">
        <v>1939</v>
      </c>
      <c r="DR116" s="73" t="s">
        <v>1940</v>
      </c>
      <c r="DS116" s="73" t="s">
        <v>1941</v>
      </c>
      <c r="DT116" s="73" t="s">
        <v>1942</v>
      </c>
      <c r="DU116" s="73" t="s">
        <v>1943</v>
      </c>
      <c r="DV116" s="73" t="s">
        <v>1944</v>
      </c>
      <c r="DW116" s="73" t="s">
        <v>1945</v>
      </c>
      <c r="DX116" s="73" t="s">
        <v>1946</v>
      </c>
      <c r="DY116" s="73" t="s">
        <v>1947</v>
      </c>
      <c r="DZ116" s="73" t="s">
        <v>1948</v>
      </c>
      <c r="EA116" s="73" t="s">
        <v>1949</v>
      </c>
    </row>
    <row r="117" spans="1:131" ht="29.25" thickBot="1" x14ac:dyDescent="0.25">
      <c r="A117" s="345"/>
      <c r="B117" s="401" t="str">
        <f t="shared" ref="B117:B124" si="49" xml:space="preserve"> B116</f>
        <v>TMS</v>
      </c>
      <c r="C117" s="59" t="s">
        <v>148</v>
      </c>
      <c r="D117" s="59" t="s">
        <v>351</v>
      </c>
      <c r="E117" s="108" t="str" cm="1">
        <f t="array" aca="1" ref="E117" ca="1">IFERROR(INDEX('[1]PCD List'!$AU$5:$BK$48,MARCH('DPW3'!$D117,'[1]PCD List'!$AR$5:$AR$48,0),MARCH('DPW3'!$B117,'[1]PCD List'!$AU$2:$BK$2,0)),"")</f>
        <v/>
      </c>
      <c r="F117" s="61" t="s">
        <v>1933</v>
      </c>
      <c r="G117" s="62" t="s">
        <v>1636</v>
      </c>
      <c r="H117" s="23" t="s">
        <v>68</v>
      </c>
      <c r="I117" s="246">
        <v>0</v>
      </c>
      <c r="K117" s="829"/>
      <c r="M117" s="248">
        <v>0</v>
      </c>
      <c r="N117" s="248">
        <v>0</v>
      </c>
      <c r="O117" s="606">
        <v>0</v>
      </c>
      <c r="P117" s="606">
        <v>0</v>
      </c>
      <c r="Q117" s="606">
        <v>0</v>
      </c>
      <c r="R117" s="65">
        <v>0</v>
      </c>
      <c r="S117" s="65">
        <v>0</v>
      </c>
      <c r="T117" s="65">
        <v>0</v>
      </c>
      <c r="U117" s="65">
        <v>0</v>
      </c>
      <c r="V117" s="65">
        <v>0</v>
      </c>
      <c r="W117" s="65">
        <v>0</v>
      </c>
      <c r="X117" s="65">
        <v>0</v>
      </c>
      <c r="Y117" s="65">
        <v>0</v>
      </c>
      <c r="Z117" s="65">
        <v>0</v>
      </c>
      <c r="AA117" s="65">
        <v>0</v>
      </c>
      <c r="AB117" s="65">
        <v>0</v>
      </c>
      <c r="AC117" s="65">
        <v>0</v>
      </c>
      <c r="AD117" s="65">
        <v>0</v>
      </c>
      <c r="AE117" s="65">
        <v>0</v>
      </c>
      <c r="AF117" s="65">
        <v>0</v>
      </c>
      <c r="AG117" s="65">
        <v>0</v>
      </c>
      <c r="AH117" s="65">
        <v>0</v>
      </c>
      <c r="AI117" s="65">
        <v>0</v>
      </c>
      <c r="AJ117" s="65">
        <v>0</v>
      </c>
      <c r="AK117" s="65">
        <v>0</v>
      </c>
      <c r="AL117" s="65">
        <v>0</v>
      </c>
      <c r="AM117" s="65">
        <v>0</v>
      </c>
      <c r="AN117" s="65">
        <v>0</v>
      </c>
      <c r="AO117" s="65">
        <v>0</v>
      </c>
      <c r="AP117" s="65">
        <v>0</v>
      </c>
      <c r="AQ117" s="65">
        <v>0</v>
      </c>
      <c r="AR117" s="65">
        <v>0</v>
      </c>
      <c r="AS117" s="65">
        <v>0</v>
      </c>
      <c r="AT117" s="65">
        <v>0</v>
      </c>
      <c r="AU117" s="66">
        <v>0</v>
      </c>
      <c r="AV117" s="66">
        <v>0</v>
      </c>
      <c r="AW117" s="66">
        <v>0</v>
      </c>
      <c r="AX117" s="66">
        <v>0</v>
      </c>
      <c r="AY117" s="66">
        <v>0</v>
      </c>
      <c r="AZ117" s="66">
        <v>0</v>
      </c>
      <c r="BA117" s="249">
        <v>0</v>
      </c>
      <c r="BC117" s="637"/>
      <c r="BD117" s="606"/>
      <c r="BE117" s="65"/>
      <c r="BF117" s="65"/>
      <c r="BG117" s="65"/>
      <c r="BH117" s="65"/>
      <c r="BI117" s="65"/>
      <c r="BJ117" s="65"/>
      <c r="BK117" s="65"/>
      <c r="BL117" s="65"/>
      <c r="BM117" s="65"/>
      <c r="BN117" s="249"/>
      <c r="BU117" s="610" t="s">
        <v>1934</v>
      </c>
      <c r="BX117" s="302"/>
      <c r="BY117" t="s">
        <v>1936</v>
      </c>
      <c r="BZ117" s="611" t="s">
        <v>1950</v>
      </c>
      <c r="CA117" s="611" t="s">
        <v>1950</v>
      </c>
      <c r="CB117" s="611" t="s">
        <v>1950</v>
      </c>
      <c r="CC117" s="611" t="s">
        <v>1950</v>
      </c>
      <c r="CD117" s="611" t="s">
        <v>1950</v>
      </c>
      <c r="CE117" s="611" t="s">
        <v>1950</v>
      </c>
      <c r="CF117" s="611" t="s">
        <v>1950</v>
      </c>
      <c r="CG117" s="611" t="s">
        <v>1950</v>
      </c>
      <c r="CH117" s="611" t="s">
        <v>1950</v>
      </c>
      <c r="CI117" s="611" t="s">
        <v>1950</v>
      </c>
      <c r="CJ117" s="611" t="s">
        <v>1950</v>
      </c>
      <c r="CK117" s="611" t="s">
        <v>1950</v>
      </c>
      <c r="CL117" s="611" t="s">
        <v>1950</v>
      </c>
      <c r="CM117" s="611" t="s">
        <v>1950</v>
      </c>
      <c r="CN117" s="611" t="s">
        <v>1950</v>
      </c>
      <c r="CO117" s="611" t="s">
        <v>1950</v>
      </c>
      <c r="CP117" s="611" t="s">
        <v>1950</v>
      </c>
      <c r="CQ117" s="611" t="s">
        <v>1950</v>
      </c>
      <c r="CR117" s="611" t="s">
        <v>1950</v>
      </c>
      <c r="CS117" s="611" t="s">
        <v>1950</v>
      </c>
      <c r="CT117" s="611" t="s">
        <v>1950</v>
      </c>
      <c r="CU117" s="611" t="s">
        <v>1950</v>
      </c>
      <c r="CV117" s="611" t="s">
        <v>1950</v>
      </c>
      <c r="CW117" s="611" t="s">
        <v>1950</v>
      </c>
      <c r="CX117" s="611" t="s">
        <v>1950</v>
      </c>
      <c r="CY117" s="611" t="s">
        <v>1950</v>
      </c>
      <c r="CZ117" s="611" t="s">
        <v>1950</v>
      </c>
      <c r="DA117" s="611" t="s">
        <v>1950</v>
      </c>
      <c r="DB117" s="611" t="s">
        <v>1950</v>
      </c>
      <c r="DC117" s="611" t="s">
        <v>1950</v>
      </c>
      <c r="DD117" s="611" t="s">
        <v>1950</v>
      </c>
      <c r="DE117" s="611" t="s">
        <v>1950</v>
      </c>
      <c r="DF117" s="611" t="s">
        <v>1950</v>
      </c>
      <c r="DG117" s="611" t="s">
        <v>1950</v>
      </c>
      <c r="DH117" s="611" t="s">
        <v>1950</v>
      </c>
      <c r="DI117" s="611" t="s">
        <v>1950</v>
      </c>
      <c r="DJ117" s="611" t="s">
        <v>1950</v>
      </c>
      <c r="DK117" s="611" t="s">
        <v>1950</v>
      </c>
      <c r="DL117" s="611" t="s">
        <v>1950</v>
      </c>
      <c r="DM117" s="611" t="s">
        <v>1950</v>
      </c>
      <c r="DN117" s="611" t="s">
        <v>1950</v>
      </c>
      <c r="DP117" s="619" t="str">
        <f>DP$116&amp;$DO9</f>
        <v>PCD_DPW3_RES7_DLY_S1</v>
      </c>
      <c r="DQ117" s="619" t="str">
        <f t="shared" ref="DQ117:EA124" si="50">DQ$116&amp;$DO9</f>
        <v>PCD_DPW3_RES7_DIR_S1</v>
      </c>
      <c r="DR117" s="619" t="str">
        <f t="shared" si="50"/>
        <v>PCD_DPW3_RES7_DSCR_S1</v>
      </c>
      <c r="DS117" s="619" t="str">
        <f t="shared" si="50"/>
        <v>PCD_DPW3_RES7_DCS_S1</v>
      </c>
      <c r="DT117" s="619" t="str">
        <f t="shared" si="50"/>
        <v>PCD_DPW3_RES7_DSPC_S1</v>
      </c>
      <c r="DU117" s="619" t="str">
        <f t="shared" si="50"/>
        <v>PCD_DPW3_RES7_DPP_S1</v>
      </c>
      <c r="DV117" s="619" t="str">
        <f t="shared" si="50"/>
        <v>PCD_DPW3_RES7_DTPI_S1</v>
      </c>
      <c r="DW117" s="619" t="str">
        <f t="shared" si="50"/>
        <v>PCD_DPW3_RES7_DCI_S1</v>
      </c>
      <c r="DX117" s="619" t="str">
        <f t="shared" si="50"/>
        <v>PCD_DPW3_RES7_DSI_S1</v>
      </c>
      <c r="DY117" s="619" t="str">
        <f t="shared" si="50"/>
        <v>PCD_DPW3_RES7_DER_S1</v>
      </c>
      <c r="DZ117" s="619" t="str">
        <f t="shared" si="50"/>
        <v>PCD_DPW3_RES7_RS_S1</v>
      </c>
      <c r="EA117" s="619" t="str">
        <f t="shared" si="50"/>
        <v>PCD_DPW3_RES7_DPLE_S1</v>
      </c>
    </row>
    <row r="118" spans="1:131" ht="29.25" thickBot="1" x14ac:dyDescent="0.25">
      <c r="A118" s="345"/>
      <c r="B118" s="401" t="str">
        <f t="shared" si="49"/>
        <v>TMS</v>
      </c>
      <c r="C118" s="59" t="s">
        <v>148</v>
      </c>
      <c r="D118" s="59" t="s">
        <v>351</v>
      </c>
      <c r="E118" s="108" t="str" cm="1">
        <f t="array" aca="1" ref="E118" ca="1">IFERROR(INDEX('[1]PCD List'!$AU$5:$BK$48,MARCH('DPW3'!$D118,'[1]PCD List'!$AR$5:$AR$48,0),MARCH('DPW3'!$B118,'[1]PCD List'!$AU$2:$BK$2,0)),"")</f>
        <v/>
      </c>
      <c r="F118" s="61" t="s">
        <v>1933</v>
      </c>
      <c r="G118" s="62" t="s">
        <v>1639</v>
      </c>
      <c r="H118" s="23" t="s">
        <v>68</v>
      </c>
      <c r="I118" s="246">
        <v>0</v>
      </c>
      <c r="K118" s="829"/>
      <c r="M118" s="248">
        <v>0</v>
      </c>
      <c r="N118" s="248">
        <v>0</v>
      </c>
      <c r="O118" s="606">
        <v>0</v>
      </c>
      <c r="P118" s="606">
        <v>0</v>
      </c>
      <c r="Q118" s="606">
        <v>0</v>
      </c>
      <c r="R118" s="65">
        <v>0</v>
      </c>
      <c r="S118" s="65">
        <v>0</v>
      </c>
      <c r="T118" s="65">
        <v>0</v>
      </c>
      <c r="U118" s="65">
        <v>0</v>
      </c>
      <c r="V118" s="65">
        <v>0</v>
      </c>
      <c r="W118" s="65">
        <v>0</v>
      </c>
      <c r="X118" s="65">
        <v>0</v>
      </c>
      <c r="Y118" s="65">
        <v>0</v>
      </c>
      <c r="Z118" s="65">
        <v>0</v>
      </c>
      <c r="AA118" s="65">
        <v>0</v>
      </c>
      <c r="AB118" s="65">
        <v>0</v>
      </c>
      <c r="AC118" s="65">
        <v>0</v>
      </c>
      <c r="AD118" s="65">
        <v>0</v>
      </c>
      <c r="AE118" s="65">
        <v>0</v>
      </c>
      <c r="AF118" s="65">
        <v>0</v>
      </c>
      <c r="AG118" s="65">
        <v>0</v>
      </c>
      <c r="AH118" s="65">
        <v>0</v>
      </c>
      <c r="AI118" s="65">
        <v>0</v>
      </c>
      <c r="AJ118" s="65">
        <v>0</v>
      </c>
      <c r="AK118" s="65">
        <v>0</v>
      </c>
      <c r="AL118" s="65">
        <v>0</v>
      </c>
      <c r="AM118" s="65">
        <v>0</v>
      </c>
      <c r="AN118" s="65">
        <v>0</v>
      </c>
      <c r="AO118" s="65">
        <v>0</v>
      </c>
      <c r="AP118" s="65">
        <v>0</v>
      </c>
      <c r="AQ118" s="65">
        <v>0</v>
      </c>
      <c r="AR118" s="65">
        <v>0</v>
      </c>
      <c r="AS118" s="65">
        <v>0</v>
      </c>
      <c r="AT118" s="65">
        <v>0</v>
      </c>
      <c r="AU118" s="66">
        <v>0</v>
      </c>
      <c r="AV118" s="66">
        <v>0</v>
      </c>
      <c r="AW118" s="66">
        <v>0</v>
      </c>
      <c r="AX118" s="66">
        <v>0</v>
      </c>
      <c r="AY118" s="66">
        <v>0</v>
      </c>
      <c r="AZ118" s="66">
        <v>0</v>
      </c>
      <c r="BA118" s="249">
        <v>0</v>
      </c>
      <c r="BC118" s="637"/>
      <c r="BD118" s="606"/>
      <c r="BE118" s="65"/>
      <c r="BF118" s="65"/>
      <c r="BG118" s="65"/>
      <c r="BH118" s="65"/>
      <c r="BI118" s="65"/>
      <c r="BJ118" s="65"/>
      <c r="BK118" s="65"/>
      <c r="BL118" s="65"/>
      <c r="BM118" s="65"/>
      <c r="BN118" s="249"/>
      <c r="BU118" s="610" t="s">
        <v>1934</v>
      </c>
      <c r="BX118" s="302"/>
      <c r="BY118" t="s">
        <v>1936</v>
      </c>
      <c r="BZ118" s="611" t="s">
        <v>1951</v>
      </c>
      <c r="CA118" s="611" t="s">
        <v>1951</v>
      </c>
      <c r="CB118" s="611" t="s">
        <v>1951</v>
      </c>
      <c r="CC118" s="611" t="s">
        <v>1951</v>
      </c>
      <c r="CD118" s="611" t="s">
        <v>1951</v>
      </c>
      <c r="CE118" s="611" t="s">
        <v>1951</v>
      </c>
      <c r="CF118" s="611" t="s">
        <v>1951</v>
      </c>
      <c r="CG118" s="611" t="s">
        <v>1951</v>
      </c>
      <c r="CH118" s="611" t="s">
        <v>1951</v>
      </c>
      <c r="CI118" s="611" t="s">
        <v>1951</v>
      </c>
      <c r="CJ118" s="611" t="s">
        <v>1951</v>
      </c>
      <c r="CK118" s="611" t="s">
        <v>1951</v>
      </c>
      <c r="CL118" s="611" t="s">
        <v>1951</v>
      </c>
      <c r="CM118" s="611" t="s">
        <v>1951</v>
      </c>
      <c r="CN118" s="611" t="s">
        <v>1951</v>
      </c>
      <c r="CO118" s="611" t="s">
        <v>1951</v>
      </c>
      <c r="CP118" s="611" t="s">
        <v>1951</v>
      </c>
      <c r="CQ118" s="611" t="s">
        <v>1951</v>
      </c>
      <c r="CR118" s="611" t="s">
        <v>1951</v>
      </c>
      <c r="CS118" s="611" t="s">
        <v>1951</v>
      </c>
      <c r="CT118" s="611" t="s">
        <v>1951</v>
      </c>
      <c r="CU118" s="611" t="s">
        <v>1951</v>
      </c>
      <c r="CV118" s="611" t="s">
        <v>1951</v>
      </c>
      <c r="CW118" s="611" t="s">
        <v>1951</v>
      </c>
      <c r="CX118" s="611" t="s">
        <v>1951</v>
      </c>
      <c r="CY118" s="611" t="s">
        <v>1951</v>
      </c>
      <c r="CZ118" s="611" t="s">
        <v>1951</v>
      </c>
      <c r="DA118" s="611" t="s">
        <v>1951</v>
      </c>
      <c r="DB118" s="611" t="s">
        <v>1951</v>
      </c>
      <c r="DC118" s="611" t="s">
        <v>1951</v>
      </c>
      <c r="DD118" s="611" t="s">
        <v>1951</v>
      </c>
      <c r="DE118" s="611" t="s">
        <v>1951</v>
      </c>
      <c r="DF118" s="611" t="s">
        <v>1951</v>
      </c>
      <c r="DG118" s="611" t="s">
        <v>1951</v>
      </c>
      <c r="DH118" s="611" t="s">
        <v>1951</v>
      </c>
      <c r="DI118" s="611" t="s">
        <v>1951</v>
      </c>
      <c r="DJ118" s="611" t="s">
        <v>1951</v>
      </c>
      <c r="DK118" s="611" t="s">
        <v>1951</v>
      </c>
      <c r="DL118" s="611" t="s">
        <v>1951</v>
      </c>
      <c r="DM118" s="611" t="s">
        <v>1951</v>
      </c>
      <c r="DN118" s="611" t="s">
        <v>1951</v>
      </c>
      <c r="DP118" s="619" t="str">
        <f t="shared" ref="DP118:DY124" si="51">DP$116&amp;$DO10</f>
        <v>PCD_DPW3_RES7_DLY_S2</v>
      </c>
      <c r="DQ118" s="619" t="str">
        <f t="shared" si="51"/>
        <v>PCD_DPW3_RES7_DIR_S2</v>
      </c>
      <c r="DR118" s="619" t="str">
        <f t="shared" si="51"/>
        <v>PCD_DPW3_RES7_DSCR_S2</v>
      </c>
      <c r="DS118" s="619" t="str">
        <f t="shared" si="51"/>
        <v>PCD_DPW3_RES7_DCS_S2</v>
      </c>
      <c r="DT118" s="619" t="str">
        <f t="shared" si="51"/>
        <v>PCD_DPW3_RES7_DSPC_S2</v>
      </c>
      <c r="DU118" s="619" t="str">
        <f t="shared" si="51"/>
        <v>PCD_DPW3_RES7_DPP_S2</v>
      </c>
      <c r="DV118" s="619" t="str">
        <f t="shared" si="51"/>
        <v>PCD_DPW3_RES7_DTPI_S2</v>
      </c>
      <c r="DW118" s="619" t="str">
        <f t="shared" si="51"/>
        <v>PCD_DPW3_RES7_DCI_S2</v>
      </c>
      <c r="DX118" s="619" t="str">
        <f t="shared" si="51"/>
        <v>PCD_DPW3_RES7_DSI_S2</v>
      </c>
      <c r="DY118" s="619" t="str">
        <f t="shared" si="51"/>
        <v>PCD_DPW3_RES7_DER_S2</v>
      </c>
      <c r="DZ118" s="619" t="str">
        <f t="shared" si="50"/>
        <v>PCD_DPW3_RES7_RS_S2</v>
      </c>
      <c r="EA118" s="619" t="str">
        <f t="shared" si="50"/>
        <v>PCD_DPW3_RES7_DPLE_S2</v>
      </c>
    </row>
    <row r="119" spans="1:131" ht="29.25" thickBot="1" x14ac:dyDescent="0.25">
      <c r="A119" s="345"/>
      <c r="B119" s="401" t="str">
        <f t="shared" si="49"/>
        <v>TMS</v>
      </c>
      <c r="C119" s="59" t="s">
        <v>148</v>
      </c>
      <c r="D119" s="59" t="s">
        <v>351</v>
      </c>
      <c r="E119" s="108" t="str" cm="1">
        <f t="array" aca="1" ref="E119" ca="1">IFERROR(INDEX('[1]PCD List'!$AU$5:$BK$48,MARCH('DPW3'!$D119,'[1]PCD List'!$AR$5:$AR$48,0),MARCH('DPW3'!$B119,'[1]PCD List'!$AU$2:$BK$2,0)),"")</f>
        <v/>
      </c>
      <c r="F119" s="61" t="s">
        <v>1933</v>
      </c>
      <c r="G119" s="62" t="s">
        <v>1642</v>
      </c>
      <c r="H119" s="23" t="s">
        <v>68</v>
      </c>
      <c r="I119" s="246">
        <v>0</v>
      </c>
      <c r="K119" s="829"/>
      <c r="M119" s="248">
        <v>0</v>
      </c>
      <c r="N119" s="248">
        <v>0</v>
      </c>
      <c r="O119" s="606">
        <v>0</v>
      </c>
      <c r="P119" s="606">
        <v>0</v>
      </c>
      <c r="Q119" s="606">
        <v>0</v>
      </c>
      <c r="R119" s="65">
        <v>0</v>
      </c>
      <c r="S119" s="65">
        <v>0</v>
      </c>
      <c r="T119" s="65">
        <v>0</v>
      </c>
      <c r="U119" s="65">
        <v>0</v>
      </c>
      <c r="V119" s="65">
        <v>0</v>
      </c>
      <c r="W119" s="65">
        <v>0</v>
      </c>
      <c r="X119" s="65">
        <v>0</v>
      </c>
      <c r="Y119" s="65">
        <v>0</v>
      </c>
      <c r="Z119" s="65">
        <v>0</v>
      </c>
      <c r="AA119" s="65">
        <v>0</v>
      </c>
      <c r="AB119" s="65">
        <v>0</v>
      </c>
      <c r="AC119" s="65">
        <v>0</v>
      </c>
      <c r="AD119" s="65">
        <v>0</v>
      </c>
      <c r="AE119" s="65">
        <v>0</v>
      </c>
      <c r="AF119" s="65">
        <v>0</v>
      </c>
      <c r="AG119" s="65">
        <v>0</v>
      </c>
      <c r="AH119" s="65">
        <v>0</v>
      </c>
      <c r="AI119" s="65">
        <v>0</v>
      </c>
      <c r="AJ119" s="65">
        <v>0</v>
      </c>
      <c r="AK119" s="65">
        <v>0</v>
      </c>
      <c r="AL119" s="65">
        <v>0</v>
      </c>
      <c r="AM119" s="65">
        <v>0</v>
      </c>
      <c r="AN119" s="65">
        <v>0</v>
      </c>
      <c r="AO119" s="65">
        <v>0</v>
      </c>
      <c r="AP119" s="65">
        <v>0</v>
      </c>
      <c r="AQ119" s="65">
        <v>0</v>
      </c>
      <c r="AR119" s="65">
        <v>0</v>
      </c>
      <c r="AS119" s="65">
        <v>0</v>
      </c>
      <c r="AT119" s="65">
        <v>0</v>
      </c>
      <c r="AU119" s="66">
        <v>0</v>
      </c>
      <c r="AV119" s="66">
        <v>0</v>
      </c>
      <c r="AW119" s="66">
        <v>0</v>
      </c>
      <c r="AX119" s="66">
        <v>0</v>
      </c>
      <c r="AY119" s="66">
        <v>0</v>
      </c>
      <c r="AZ119" s="66">
        <v>0</v>
      </c>
      <c r="BA119" s="249">
        <v>0</v>
      </c>
      <c r="BC119" s="637"/>
      <c r="BD119" s="606"/>
      <c r="BE119" s="65"/>
      <c r="BF119" s="65"/>
      <c r="BG119" s="65"/>
      <c r="BH119" s="65"/>
      <c r="BI119" s="65"/>
      <c r="BJ119" s="65"/>
      <c r="BK119" s="65"/>
      <c r="BL119" s="65"/>
      <c r="BM119" s="65"/>
      <c r="BN119" s="249"/>
      <c r="BU119" s="610" t="s">
        <v>1934</v>
      </c>
      <c r="BX119" s="302"/>
      <c r="BY119" t="s">
        <v>1936</v>
      </c>
      <c r="BZ119" s="611" t="s">
        <v>1952</v>
      </c>
      <c r="CA119" s="611" t="s">
        <v>1952</v>
      </c>
      <c r="CB119" s="611" t="s">
        <v>1952</v>
      </c>
      <c r="CC119" s="611" t="s">
        <v>1952</v>
      </c>
      <c r="CD119" s="611" t="s">
        <v>1952</v>
      </c>
      <c r="CE119" s="611" t="s">
        <v>1952</v>
      </c>
      <c r="CF119" s="611" t="s">
        <v>1952</v>
      </c>
      <c r="CG119" s="611" t="s">
        <v>1952</v>
      </c>
      <c r="CH119" s="611" t="s">
        <v>1952</v>
      </c>
      <c r="CI119" s="611" t="s">
        <v>1952</v>
      </c>
      <c r="CJ119" s="611" t="s">
        <v>1952</v>
      </c>
      <c r="CK119" s="611" t="s">
        <v>1952</v>
      </c>
      <c r="CL119" s="611" t="s">
        <v>1952</v>
      </c>
      <c r="CM119" s="611" t="s">
        <v>1952</v>
      </c>
      <c r="CN119" s="611" t="s">
        <v>1952</v>
      </c>
      <c r="CO119" s="611" t="s">
        <v>1952</v>
      </c>
      <c r="CP119" s="611" t="s">
        <v>1952</v>
      </c>
      <c r="CQ119" s="611" t="s">
        <v>1952</v>
      </c>
      <c r="CR119" s="611" t="s">
        <v>1952</v>
      </c>
      <c r="CS119" s="611" t="s">
        <v>1952</v>
      </c>
      <c r="CT119" s="611" t="s">
        <v>1952</v>
      </c>
      <c r="CU119" s="611" t="s">
        <v>1952</v>
      </c>
      <c r="CV119" s="611" t="s">
        <v>1952</v>
      </c>
      <c r="CW119" s="611" t="s">
        <v>1952</v>
      </c>
      <c r="CX119" s="611" t="s">
        <v>1952</v>
      </c>
      <c r="CY119" s="611" t="s">
        <v>1952</v>
      </c>
      <c r="CZ119" s="611" t="s">
        <v>1952</v>
      </c>
      <c r="DA119" s="611" t="s">
        <v>1952</v>
      </c>
      <c r="DB119" s="611" t="s">
        <v>1952</v>
      </c>
      <c r="DC119" s="611" t="s">
        <v>1952</v>
      </c>
      <c r="DD119" s="611" t="s">
        <v>1952</v>
      </c>
      <c r="DE119" s="611" t="s">
        <v>1952</v>
      </c>
      <c r="DF119" s="611" t="s">
        <v>1952</v>
      </c>
      <c r="DG119" s="611" t="s">
        <v>1952</v>
      </c>
      <c r="DH119" s="611" t="s">
        <v>1952</v>
      </c>
      <c r="DI119" s="611" t="s">
        <v>1952</v>
      </c>
      <c r="DJ119" s="611" t="s">
        <v>1952</v>
      </c>
      <c r="DK119" s="611" t="s">
        <v>1952</v>
      </c>
      <c r="DL119" s="611" t="s">
        <v>1952</v>
      </c>
      <c r="DM119" s="611" t="s">
        <v>1952</v>
      </c>
      <c r="DN119" s="611" t="s">
        <v>1952</v>
      </c>
      <c r="DP119" s="619" t="str">
        <f t="shared" si="51"/>
        <v>PCD_DPW3_RES7_DLY_S3</v>
      </c>
      <c r="DQ119" s="619" t="str">
        <f t="shared" si="51"/>
        <v>PCD_DPW3_RES7_DIR_S3</v>
      </c>
      <c r="DR119" s="619" t="str">
        <f t="shared" si="51"/>
        <v>PCD_DPW3_RES7_DSCR_S3</v>
      </c>
      <c r="DS119" s="619" t="str">
        <f t="shared" si="51"/>
        <v>PCD_DPW3_RES7_DCS_S3</v>
      </c>
      <c r="DT119" s="619" t="str">
        <f t="shared" si="51"/>
        <v>PCD_DPW3_RES7_DSPC_S3</v>
      </c>
      <c r="DU119" s="619" t="str">
        <f t="shared" si="51"/>
        <v>PCD_DPW3_RES7_DPP_S3</v>
      </c>
      <c r="DV119" s="619" t="str">
        <f t="shared" si="51"/>
        <v>PCD_DPW3_RES7_DTPI_S3</v>
      </c>
      <c r="DW119" s="619" t="str">
        <f t="shared" si="51"/>
        <v>PCD_DPW3_RES7_DCI_S3</v>
      </c>
      <c r="DX119" s="619" t="str">
        <f t="shared" si="51"/>
        <v>PCD_DPW3_RES7_DSI_S3</v>
      </c>
      <c r="DY119" s="619" t="str">
        <f t="shared" si="51"/>
        <v>PCD_DPW3_RES7_DER_S3</v>
      </c>
      <c r="DZ119" s="619" t="str">
        <f t="shared" si="50"/>
        <v>PCD_DPW3_RES7_RS_S3</v>
      </c>
      <c r="EA119" s="619" t="str">
        <f t="shared" si="50"/>
        <v>PCD_DPW3_RES7_DPLE_S3</v>
      </c>
    </row>
    <row r="120" spans="1:131" ht="29.25" thickBot="1" x14ac:dyDescent="0.25">
      <c r="A120" s="345"/>
      <c r="B120" s="401" t="str">
        <f t="shared" si="49"/>
        <v>TMS</v>
      </c>
      <c r="C120" s="59" t="s">
        <v>148</v>
      </c>
      <c r="D120" s="59" t="s">
        <v>351</v>
      </c>
      <c r="E120" s="108" t="str" cm="1">
        <f t="array" aca="1" ref="E120" ca="1">IFERROR(INDEX('[1]PCD List'!$AU$5:$BK$48,MARCH('DPW3'!$D120,'[1]PCD List'!$AR$5:$AR$48,0),MARCH('DPW3'!$B120,'[1]PCD List'!$AU$2:$BK$2,0)),"")</f>
        <v/>
      </c>
      <c r="F120" s="61" t="s">
        <v>1933</v>
      </c>
      <c r="G120" s="62" t="s">
        <v>1645</v>
      </c>
      <c r="H120" s="23" t="s">
        <v>68</v>
      </c>
      <c r="I120" s="246">
        <v>0</v>
      </c>
      <c r="K120" s="829"/>
      <c r="M120" s="248">
        <v>0</v>
      </c>
      <c r="N120" s="248">
        <v>0</v>
      </c>
      <c r="O120" s="606">
        <v>0</v>
      </c>
      <c r="P120" s="606">
        <v>0</v>
      </c>
      <c r="Q120" s="606">
        <v>0</v>
      </c>
      <c r="R120" s="65">
        <v>0</v>
      </c>
      <c r="S120" s="65">
        <v>0</v>
      </c>
      <c r="T120" s="65">
        <v>0</v>
      </c>
      <c r="U120" s="65">
        <v>0</v>
      </c>
      <c r="V120" s="65">
        <v>0</v>
      </c>
      <c r="W120" s="65">
        <v>0</v>
      </c>
      <c r="X120" s="65">
        <v>0</v>
      </c>
      <c r="Y120" s="65">
        <v>0</v>
      </c>
      <c r="Z120" s="65">
        <v>0</v>
      </c>
      <c r="AA120" s="65">
        <v>0</v>
      </c>
      <c r="AB120" s="65">
        <v>0</v>
      </c>
      <c r="AC120" s="65">
        <v>0</v>
      </c>
      <c r="AD120" s="65">
        <v>0</v>
      </c>
      <c r="AE120" s="65">
        <v>0</v>
      </c>
      <c r="AF120" s="65">
        <v>0</v>
      </c>
      <c r="AG120" s="65">
        <v>0</v>
      </c>
      <c r="AH120" s="65">
        <v>0</v>
      </c>
      <c r="AI120" s="65">
        <v>0</v>
      </c>
      <c r="AJ120" s="65">
        <v>0</v>
      </c>
      <c r="AK120" s="65">
        <v>0</v>
      </c>
      <c r="AL120" s="65">
        <v>0</v>
      </c>
      <c r="AM120" s="65">
        <v>0</v>
      </c>
      <c r="AN120" s="65">
        <v>0</v>
      </c>
      <c r="AO120" s="65">
        <v>0</v>
      </c>
      <c r="AP120" s="65">
        <v>0</v>
      </c>
      <c r="AQ120" s="65">
        <v>0</v>
      </c>
      <c r="AR120" s="65">
        <v>0</v>
      </c>
      <c r="AS120" s="65">
        <v>0</v>
      </c>
      <c r="AT120" s="65">
        <v>0</v>
      </c>
      <c r="AU120" s="66">
        <v>0</v>
      </c>
      <c r="AV120" s="66">
        <v>0</v>
      </c>
      <c r="AW120" s="66">
        <v>0</v>
      </c>
      <c r="AX120" s="66">
        <v>0</v>
      </c>
      <c r="AY120" s="66">
        <v>0</v>
      </c>
      <c r="AZ120" s="66">
        <v>0</v>
      </c>
      <c r="BA120" s="249">
        <v>0</v>
      </c>
      <c r="BC120" s="637"/>
      <c r="BD120" s="606"/>
      <c r="BE120" s="65"/>
      <c r="BF120" s="65"/>
      <c r="BG120" s="65"/>
      <c r="BH120" s="65"/>
      <c r="BI120" s="65"/>
      <c r="BJ120" s="65"/>
      <c r="BK120" s="65"/>
      <c r="BL120" s="65"/>
      <c r="BM120" s="65"/>
      <c r="BN120" s="249"/>
      <c r="BU120" s="610" t="s">
        <v>1934</v>
      </c>
      <c r="BX120" s="302"/>
      <c r="BY120" t="s">
        <v>1936</v>
      </c>
      <c r="BZ120" s="611" t="s">
        <v>1953</v>
      </c>
      <c r="CA120" s="611" t="s">
        <v>1953</v>
      </c>
      <c r="CB120" s="611" t="s">
        <v>1953</v>
      </c>
      <c r="CC120" s="611" t="s">
        <v>1953</v>
      </c>
      <c r="CD120" s="611" t="s">
        <v>1953</v>
      </c>
      <c r="CE120" s="611" t="s">
        <v>1953</v>
      </c>
      <c r="CF120" s="611" t="s">
        <v>1953</v>
      </c>
      <c r="CG120" s="611" t="s">
        <v>1953</v>
      </c>
      <c r="CH120" s="611" t="s">
        <v>1953</v>
      </c>
      <c r="CI120" s="611" t="s">
        <v>1953</v>
      </c>
      <c r="CJ120" s="611" t="s">
        <v>1953</v>
      </c>
      <c r="CK120" s="611" t="s">
        <v>1953</v>
      </c>
      <c r="CL120" s="611" t="s">
        <v>1953</v>
      </c>
      <c r="CM120" s="611" t="s">
        <v>1953</v>
      </c>
      <c r="CN120" s="611" t="s">
        <v>1953</v>
      </c>
      <c r="CO120" s="611" t="s">
        <v>1953</v>
      </c>
      <c r="CP120" s="611" t="s">
        <v>1953</v>
      </c>
      <c r="CQ120" s="611" t="s">
        <v>1953</v>
      </c>
      <c r="CR120" s="611" t="s">
        <v>1953</v>
      </c>
      <c r="CS120" s="611" t="s">
        <v>1953</v>
      </c>
      <c r="CT120" s="611" t="s">
        <v>1953</v>
      </c>
      <c r="CU120" s="611" t="s">
        <v>1953</v>
      </c>
      <c r="CV120" s="611" t="s">
        <v>1953</v>
      </c>
      <c r="CW120" s="611" t="s">
        <v>1953</v>
      </c>
      <c r="CX120" s="611" t="s">
        <v>1953</v>
      </c>
      <c r="CY120" s="611" t="s">
        <v>1953</v>
      </c>
      <c r="CZ120" s="611" t="s">
        <v>1953</v>
      </c>
      <c r="DA120" s="611" t="s">
        <v>1953</v>
      </c>
      <c r="DB120" s="611" t="s">
        <v>1953</v>
      </c>
      <c r="DC120" s="611" t="s">
        <v>1953</v>
      </c>
      <c r="DD120" s="611" t="s">
        <v>1953</v>
      </c>
      <c r="DE120" s="611" t="s">
        <v>1953</v>
      </c>
      <c r="DF120" s="611" t="s">
        <v>1953</v>
      </c>
      <c r="DG120" s="611" t="s">
        <v>1953</v>
      </c>
      <c r="DH120" s="611" t="s">
        <v>1953</v>
      </c>
      <c r="DI120" s="611" t="s">
        <v>1953</v>
      </c>
      <c r="DJ120" s="611" t="s">
        <v>1953</v>
      </c>
      <c r="DK120" s="611" t="s">
        <v>1953</v>
      </c>
      <c r="DL120" s="611" t="s">
        <v>1953</v>
      </c>
      <c r="DM120" s="611" t="s">
        <v>1953</v>
      </c>
      <c r="DN120" s="611" t="s">
        <v>1953</v>
      </c>
      <c r="DP120" s="619" t="str">
        <f t="shared" si="51"/>
        <v>PCD_DPW3_RES7_DLY_S4</v>
      </c>
      <c r="DQ120" s="619" t="str">
        <f t="shared" si="51"/>
        <v>PCD_DPW3_RES7_DIR_S4</v>
      </c>
      <c r="DR120" s="619" t="str">
        <f t="shared" si="51"/>
        <v>PCD_DPW3_RES7_DSCR_S4</v>
      </c>
      <c r="DS120" s="619" t="str">
        <f t="shared" si="51"/>
        <v>PCD_DPW3_RES7_DCS_S4</v>
      </c>
      <c r="DT120" s="619" t="str">
        <f t="shared" si="51"/>
        <v>PCD_DPW3_RES7_DSPC_S4</v>
      </c>
      <c r="DU120" s="619" t="str">
        <f t="shared" si="51"/>
        <v>PCD_DPW3_RES7_DPP_S4</v>
      </c>
      <c r="DV120" s="619" t="str">
        <f t="shared" si="51"/>
        <v>PCD_DPW3_RES7_DTPI_S4</v>
      </c>
      <c r="DW120" s="619" t="str">
        <f t="shared" si="51"/>
        <v>PCD_DPW3_RES7_DCI_S4</v>
      </c>
      <c r="DX120" s="619" t="str">
        <f t="shared" si="51"/>
        <v>PCD_DPW3_RES7_DSI_S4</v>
      </c>
      <c r="DY120" s="619" t="str">
        <f t="shared" si="51"/>
        <v>PCD_DPW3_RES7_DER_S4</v>
      </c>
      <c r="DZ120" s="619" t="str">
        <f t="shared" si="50"/>
        <v>PCD_DPW3_RES7_RS_S4</v>
      </c>
      <c r="EA120" s="619" t="str">
        <f t="shared" si="50"/>
        <v>PCD_DPW3_RES7_DPLE_S4</v>
      </c>
    </row>
    <row r="121" spans="1:131" ht="29.25" thickBot="1" x14ac:dyDescent="0.25">
      <c r="A121" s="345"/>
      <c r="B121" s="401" t="str">
        <f t="shared" si="49"/>
        <v>TMS</v>
      </c>
      <c r="C121" s="59" t="s">
        <v>148</v>
      </c>
      <c r="D121" s="59" t="s">
        <v>351</v>
      </c>
      <c r="E121" s="108" t="str" cm="1">
        <f t="array" aca="1" ref="E121" ca="1">IFERROR(INDEX('[1]PCD List'!$AU$5:$BK$48,MARCH('DPW3'!$D121,'[1]PCD List'!$AR$5:$AR$48,0),MARCH('DPW3'!$B121,'[1]PCD List'!$AU$2:$BK$2,0)),"")</f>
        <v/>
      </c>
      <c r="F121" s="61" t="s">
        <v>1933</v>
      </c>
      <c r="G121" s="62" t="s">
        <v>1648</v>
      </c>
      <c r="H121" s="23" t="s">
        <v>68</v>
      </c>
      <c r="I121" s="246">
        <v>0</v>
      </c>
      <c r="K121" s="829"/>
      <c r="M121" s="248">
        <v>0</v>
      </c>
      <c r="N121" s="248">
        <v>0</v>
      </c>
      <c r="O121" s="606">
        <v>0</v>
      </c>
      <c r="P121" s="606">
        <v>0</v>
      </c>
      <c r="Q121" s="606">
        <v>0</v>
      </c>
      <c r="R121" s="65">
        <v>0</v>
      </c>
      <c r="S121" s="65">
        <v>0</v>
      </c>
      <c r="T121" s="65">
        <v>0</v>
      </c>
      <c r="U121" s="65">
        <v>0</v>
      </c>
      <c r="V121" s="65">
        <v>0</v>
      </c>
      <c r="W121" s="65">
        <v>0</v>
      </c>
      <c r="X121" s="65">
        <v>0</v>
      </c>
      <c r="Y121" s="65">
        <v>0</v>
      </c>
      <c r="Z121" s="65">
        <v>0</v>
      </c>
      <c r="AA121" s="65">
        <v>0</v>
      </c>
      <c r="AB121" s="65">
        <v>0</v>
      </c>
      <c r="AC121" s="65">
        <v>0</v>
      </c>
      <c r="AD121" s="65">
        <v>0</v>
      </c>
      <c r="AE121" s="65">
        <v>0</v>
      </c>
      <c r="AF121" s="65">
        <v>0</v>
      </c>
      <c r="AG121" s="65">
        <v>0</v>
      </c>
      <c r="AH121" s="65">
        <v>0</v>
      </c>
      <c r="AI121" s="65">
        <v>0</v>
      </c>
      <c r="AJ121" s="65">
        <v>0</v>
      </c>
      <c r="AK121" s="65">
        <v>0</v>
      </c>
      <c r="AL121" s="65">
        <v>0</v>
      </c>
      <c r="AM121" s="65">
        <v>0</v>
      </c>
      <c r="AN121" s="65">
        <v>0</v>
      </c>
      <c r="AO121" s="65">
        <v>0</v>
      </c>
      <c r="AP121" s="65">
        <v>0</v>
      </c>
      <c r="AQ121" s="65">
        <v>0</v>
      </c>
      <c r="AR121" s="65">
        <v>0</v>
      </c>
      <c r="AS121" s="65">
        <v>0</v>
      </c>
      <c r="AT121" s="65">
        <v>0</v>
      </c>
      <c r="AU121" s="66">
        <v>0</v>
      </c>
      <c r="AV121" s="66">
        <v>0</v>
      </c>
      <c r="AW121" s="66">
        <v>0</v>
      </c>
      <c r="AX121" s="66">
        <v>0</v>
      </c>
      <c r="AY121" s="66">
        <v>0</v>
      </c>
      <c r="AZ121" s="66">
        <v>0</v>
      </c>
      <c r="BA121" s="249">
        <v>0</v>
      </c>
      <c r="BC121" s="637"/>
      <c r="BD121" s="606"/>
      <c r="BE121" s="65"/>
      <c r="BF121" s="65"/>
      <c r="BG121" s="65"/>
      <c r="BH121" s="65"/>
      <c r="BI121" s="65"/>
      <c r="BJ121" s="65"/>
      <c r="BK121" s="65"/>
      <c r="BL121" s="65"/>
      <c r="BM121" s="65"/>
      <c r="BN121" s="249"/>
      <c r="BU121" s="610" t="s">
        <v>1934</v>
      </c>
      <c r="BX121" s="302"/>
      <c r="BY121" t="s">
        <v>1936</v>
      </c>
      <c r="BZ121" s="611" t="s">
        <v>1954</v>
      </c>
      <c r="CA121" s="611" t="s">
        <v>1954</v>
      </c>
      <c r="CB121" s="611" t="s">
        <v>1954</v>
      </c>
      <c r="CC121" s="611" t="s">
        <v>1954</v>
      </c>
      <c r="CD121" s="611" t="s">
        <v>1954</v>
      </c>
      <c r="CE121" s="611" t="s">
        <v>1954</v>
      </c>
      <c r="CF121" s="611" t="s">
        <v>1954</v>
      </c>
      <c r="CG121" s="611" t="s">
        <v>1954</v>
      </c>
      <c r="CH121" s="611" t="s">
        <v>1954</v>
      </c>
      <c r="CI121" s="611" t="s">
        <v>1954</v>
      </c>
      <c r="CJ121" s="611" t="s">
        <v>1954</v>
      </c>
      <c r="CK121" s="611" t="s">
        <v>1954</v>
      </c>
      <c r="CL121" s="611" t="s">
        <v>1954</v>
      </c>
      <c r="CM121" s="611" t="s">
        <v>1954</v>
      </c>
      <c r="CN121" s="611" t="s">
        <v>1954</v>
      </c>
      <c r="CO121" s="611" t="s">
        <v>1954</v>
      </c>
      <c r="CP121" s="611" t="s">
        <v>1954</v>
      </c>
      <c r="CQ121" s="611" t="s">
        <v>1954</v>
      </c>
      <c r="CR121" s="611" t="s">
        <v>1954</v>
      </c>
      <c r="CS121" s="611" t="s">
        <v>1954</v>
      </c>
      <c r="CT121" s="611" t="s">
        <v>1954</v>
      </c>
      <c r="CU121" s="611" t="s">
        <v>1954</v>
      </c>
      <c r="CV121" s="611" t="s">
        <v>1954</v>
      </c>
      <c r="CW121" s="611" t="s">
        <v>1954</v>
      </c>
      <c r="CX121" s="611" t="s">
        <v>1954</v>
      </c>
      <c r="CY121" s="611" t="s">
        <v>1954</v>
      </c>
      <c r="CZ121" s="611" t="s">
        <v>1954</v>
      </c>
      <c r="DA121" s="611" t="s">
        <v>1954</v>
      </c>
      <c r="DB121" s="611" t="s">
        <v>1954</v>
      </c>
      <c r="DC121" s="611" t="s">
        <v>1954</v>
      </c>
      <c r="DD121" s="611" t="s">
        <v>1954</v>
      </c>
      <c r="DE121" s="611" t="s">
        <v>1954</v>
      </c>
      <c r="DF121" s="611" t="s">
        <v>1954</v>
      </c>
      <c r="DG121" s="611" t="s">
        <v>1954</v>
      </c>
      <c r="DH121" s="611" t="s">
        <v>1954</v>
      </c>
      <c r="DI121" s="611" t="s">
        <v>1954</v>
      </c>
      <c r="DJ121" s="611" t="s">
        <v>1954</v>
      </c>
      <c r="DK121" s="611" t="s">
        <v>1954</v>
      </c>
      <c r="DL121" s="611" t="s">
        <v>1954</v>
      </c>
      <c r="DM121" s="611" t="s">
        <v>1954</v>
      </c>
      <c r="DN121" s="611" t="s">
        <v>1954</v>
      </c>
      <c r="DP121" s="619" t="str">
        <f t="shared" si="51"/>
        <v>PCD_DPW3_RES7_DLY_S5</v>
      </c>
      <c r="DQ121" s="619" t="str">
        <f t="shared" si="51"/>
        <v>PCD_DPW3_RES7_DIR_S5</v>
      </c>
      <c r="DR121" s="619" t="str">
        <f t="shared" si="51"/>
        <v>PCD_DPW3_RES7_DSCR_S5</v>
      </c>
      <c r="DS121" s="619" t="str">
        <f t="shared" si="51"/>
        <v>PCD_DPW3_RES7_DCS_S5</v>
      </c>
      <c r="DT121" s="619" t="str">
        <f t="shared" si="51"/>
        <v>PCD_DPW3_RES7_DSPC_S5</v>
      </c>
      <c r="DU121" s="619" t="str">
        <f t="shared" si="51"/>
        <v>PCD_DPW3_RES7_DPP_S5</v>
      </c>
      <c r="DV121" s="619" t="str">
        <f t="shared" si="51"/>
        <v>PCD_DPW3_RES7_DTPI_S5</v>
      </c>
      <c r="DW121" s="619" t="str">
        <f t="shared" si="51"/>
        <v>PCD_DPW3_RES7_DCI_S5</v>
      </c>
      <c r="DX121" s="619" t="str">
        <f t="shared" si="51"/>
        <v>PCD_DPW3_RES7_DSI_S5</v>
      </c>
      <c r="DY121" s="619" t="str">
        <f t="shared" si="51"/>
        <v>PCD_DPW3_RES7_DER_S5</v>
      </c>
      <c r="DZ121" s="619" t="str">
        <f t="shared" si="50"/>
        <v>PCD_DPW3_RES7_RS_S5</v>
      </c>
      <c r="EA121" s="619" t="str">
        <f t="shared" si="50"/>
        <v>PCD_DPW3_RES7_DPLE_S5</v>
      </c>
    </row>
    <row r="122" spans="1:131" ht="29.25" thickBot="1" x14ac:dyDescent="0.25">
      <c r="A122" s="345"/>
      <c r="B122" s="401" t="str">
        <f t="shared" si="49"/>
        <v>TMS</v>
      </c>
      <c r="C122" s="59" t="s">
        <v>148</v>
      </c>
      <c r="D122" s="59" t="s">
        <v>351</v>
      </c>
      <c r="E122" s="108" t="str" cm="1">
        <f t="array" aca="1" ref="E122" ca="1">IFERROR(INDEX('[1]PCD List'!$AU$5:$BK$48,MARCH('DPW3'!$D122,'[1]PCD List'!$AR$5:$AR$48,0),MARCH('DPW3'!$B122,'[1]PCD List'!$AU$2:$BK$2,0)),"")</f>
        <v/>
      </c>
      <c r="F122" s="61" t="s">
        <v>1933</v>
      </c>
      <c r="G122" s="62" t="s">
        <v>1651</v>
      </c>
      <c r="H122" s="23" t="s">
        <v>68</v>
      </c>
      <c r="I122" s="246">
        <v>0</v>
      </c>
      <c r="K122" s="829"/>
      <c r="M122" s="248">
        <v>0</v>
      </c>
      <c r="N122" s="248">
        <v>0</v>
      </c>
      <c r="O122" s="606">
        <v>0</v>
      </c>
      <c r="P122" s="606">
        <v>0</v>
      </c>
      <c r="Q122" s="606">
        <v>0</v>
      </c>
      <c r="R122" s="65">
        <v>0</v>
      </c>
      <c r="S122" s="65">
        <v>0</v>
      </c>
      <c r="T122" s="65">
        <v>0</v>
      </c>
      <c r="U122" s="65">
        <v>0</v>
      </c>
      <c r="V122" s="65">
        <v>0</v>
      </c>
      <c r="W122" s="65">
        <v>0</v>
      </c>
      <c r="X122" s="65">
        <v>0</v>
      </c>
      <c r="Y122" s="65">
        <v>0</v>
      </c>
      <c r="Z122" s="65">
        <v>0</v>
      </c>
      <c r="AA122" s="65">
        <v>0</v>
      </c>
      <c r="AB122" s="65">
        <v>0</v>
      </c>
      <c r="AC122" s="65">
        <v>0</v>
      </c>
      <c r="AD122" s="65">
        <v>0</v>
      </c>
      <c r="AE122" s="65">
        <v>0</v>
      </c>
      <c r="AF122" s="65">
        <v>0</v>
      </c>
      <c r="AG122" s="65">
        <v>0</v>
      </c>
      <c r="AH122" s="65">
        <v>0</v>
      </c>
      <c r="AI122" s="65">
        <v>0</v>
      </c>
      <c r="AJ122" s="65">
        <v>0</v>
      </c>
      <c r="AK122" s="65">
        <v>0</v>
      </c>
      <c r="AL122" s="65">
        <v>0</v>
      </c>
      <c r="AM122" s="65">
        <v>0</v>
      </c>
      <c r="AN122" s="65">
        <v>0</v>
      </c>
      <c r="AO122" s="65">
        <v>0</v>
      </c>
      <c r="AP122" s="65">
        <v>0</v>
      </c>
      <c r="AQ122" s="65">
        <v>0</v>
      </c>
      <c r="AR122" s="65">
        <v>0</v>
      </c>
      <c r="AS122" s="65">
        <v>0</v>
      </c>
      <c r="AT122" s="65">
        <v>0</v>
      </c>
      <c r="AU122" s="66">
        <v>0</v>
      </c>
      <c r="AV122" s="66">
        <v>0</v>
      </c>
      <c r="AW122" s="66">
        <v>0</v>
      </c>
      <c r="AX122" s="66">
        <v>0</v>
      </c>
      <c r="AY122" s="66">
        <v>0</v>
      </c>
      <c r="AZ122" s="66">
        <v>0</v>
      </c>
      <c r="BA122" s="249">
        <v>0</v>
      </c>
      <c r="BC122" s="637"/>
      <c r="BD122" s="606"/>
      <c r="BE122" s="65"/>
      <c r="BF122" s="65"/>
      <c r="BG122" s="65"/>
      <c r="BH122" s="65"/>
      <c r="BI122" s="65"/>
      <c r="BJ122" s="65"/>
      <c r="BK122" s="65"/>
      <c r="BL122" s="65"/>
      <c r="BM122" s="65"/>
      <c r="BN122" s="249"/>
      <c r="BU122" s="610" t="s">
        <v>1934</v>
      </c>
      <c r="BX122" s="302"/>
      <c r="BY122" t="s">
        <v>1936</v>
      </c>
      <c r="BZ122" s="611" t="s">
        <v>1955</v>
      </c>
      <c r="CA122" s="611" t="s">
        <v>1955</v>
      </c>
      <c r="CB122" s="611" t="s">
        <v>1955</v>
      </c>
      <c r="CC122" s="611" t="s">
        <v>1955</v>
      </c>
      <c r="CD122" s="611" t="s">
        <v>1955</v>
      </c>
      <c r="CE122" s="611" t="s">
        <v>1955</v>
      </c>
      <c r="CF122" s="611" t="s">
        <v>1955</v>
      </c>
      <c r="CG122" s="611" t="s">
        <v>1955</v>
      </c>
      <c r="CH122" s="611" t="s">
        <v>1955</v>
      </c>
      <c r="CI122" s="611" t="s">
        <v>1955</v>
      </c>
      <c r="CJ122" s="611" t="s">
        <v>1955</v>
      </c>
      <c r="CK122" s="611" t="s">
        <v>1955</v>
      </c>
      <c r="CL122" s="611" t="s">
        <v>1955</v>
      </c>
      <c r="CM122" s="611" t="s">
        <v>1955</v>
      </c>
      <c r="CN122" s="611" t="s">
        <v>1955</v>
      </c>
      <c r="CO122" s="611" t="s">
        <v>1955</v>
      </c>
      <c r="CP122" s="611" t="s">
        <v>1955</v>
      </c>
      <c r="CQ122" s="611" t="s">
        <v>1955</v>
      </c>
      <c r="CR122" s="611" t="s">
        <v>1955</v>
      </c>
      <c r="CS122" s="611" t="s">
        <v>1955</v>
      </c>
      <c r="CT122" s="611" t="s">
        <v>1955</v>
      </c>
      <c r="CU122" s="611" t="s">
        <v>1955</v>
      </c>
      <c r="CV122" s="611" t="s">
        <v>1955</v>
      </c>
      <c r="CW122" s="611" t="s">
        <v>1955</v>
      </c>
      <c r="CX122" s="611" t="s">
        <v>1955</v>
      </c>
      <c r="CY122" s="611" t="s">
        <v>1955</v>
      </c>
      <c r="CZ122" s="611" t="s">
        <v>1955</v>
      </c>
      <c r="DA122" s="611" t="s">
        <v>1955</v>
      </c>
      <c r="DB122" s="611" t="s">
        <v>1955</v>
      </c>
      <c r="DC122" s="611" t="s">
        <v>1955</v>
      </c>
      <c r="DD122" s="611" t="s">
        <v>1955</v>
      </c>
      <c r="DE122" s="611" t="s">
        <v>1955</v>
      </c>
      <c r="DF122" s="611" t="s">
        <v>1955</v>
      </c>
      <c r="DG122" s="611" t="s">
        <v>1955</v>
      </c>
      <c r="DH122" s="611" t="s">
        <v>1955</v>
      </c>
      <c r="DI122" s="611" t="s">
        <v>1955</v>
      </c>
      <c r="DJ122" s="611" t="s">
        <v>1955</v>
      </c>
      <c r="DK122" s="611" t="s">
        <v>1955</v>
      </c>
      <c r="DL122" s="611" t="s">
        <v>1955</v>
      </c>
      <c r="DM122" s="611" t="s">
        <v>1955</v>
      </c>
      <c r="DN122" s="611" t="s">
        <v>1955</v>
      </c>
      <c r="DP122" s="619" t="str">
        <f t="shared" si="51"/>
        <v>PCD_DPW3_RES7_DLY_S6</v>
      </c>
      <c r="DQ122" s="619" t="str">
        <f t="shared" si="51"/>
        <v>PCD_DPW3_RES7_DIR_S6</v>
      </c>
      <c r="DR122" s="619" t="str">
        <f t="shared" si="51"/>
        <v>PCD_DPW3_RES7_DSCR_S6</v>
      </c>
      <c r="DS122" s="619" t="str">
        <f t="shared" si="51"/>
        <v>PCD_DPW3_RES7_DCS_S6</v>
      </c>
      <c r="DT122" s="619" t="str">
        <f t="shared" si="51"/>
        <v>PCD_DPW3_RES7_DSPC_S6</v>
      </c>
      <c r="DU122" s="619" t="str">
        <f t="shared" si="51"/>
        <v>PCD_DPW3_RES7_DPP_S6</v>
      </c>
      <c r="DV122" s="619" t="str">
        <f t="shared" si="51"/>
        <v>PCD_DPW3_RES7_DTPI_S6</v>
      </c>
      <c r="DW122" s="619" t="str">
        <f t="shared" si="51"/>
        <v>PCD_DPW3_RES7_DCI_S6</v>
      </c>
      <c r="DX122" s="619" t="str">
        <f t="shared" si="51"/>
        <v>PCD_DPW3_RES7_DSI_S6</v>
      </c>
      <c r="DY122" s="619" t="str">
        <f t="shared" si="51"/>
        <v>PCD_DPW3_RES7_DER_S6</v>
      </c>
      <c r="DZ122" s="619" t="str">
        <f t="shared" si="50"/>
        <v>PCD_DPW3_RES7_RS_S6</v>
      </c>
      <c r="EA122" s="619" t="str">
        <f t="shared" si="50"/>
        <v>PCD_DPW3_RES7_DPLE_S6</v>
      </c>
    </row>
    <row r="123" spans="1:131" ht="29.25" thickBot="1" x14ac:dyDescent="0.25">
      <c r="A123" s="345"/>
      <c r="B123" s="401" t="str">
        <f t="shared" si="49"/>
        <v>TMS</v>
      </c>
      <c r="C123" s="59" t="s">
        <v>148</v>
      </c>
      <c r="D123" s="59" t="s">
        <v>351</v>
      </c>
      <c r="E123" s="108" t="str" cm="1">
        <f t="array" aca="1" ref="E123" ca="1">IFERROR(INDEX('[1]PCD List'!$AU$5:$BK$48,MARCH('DPW3'!$D123,'[1]PCD List'!$AR$5:$AR$48,0),MARCH('DPW3'!$B123,'[1]PCD List'!$AU$2:$BK$2,0)),"")</f>
        <v/>
      </c>
      <c r="F123" s="61" t="s">
        <v>1933</v>
      </c>
      <c r="G123" s="62" t="s">
        <v>1654</v>
      </c>
      <c r="H123" s="23" t="s">
        <v>68</v>
      </c>
      <c r="I123" s="246">
        <v>0</v>
      </c>
      <c r="K123" s="829"/>
      <c r="M123" s="248"/>
      <c r="N123" s="248"/>
      <c r="O123" s="606"/>
      <c r="P123" s="606"/>
      <c r="Q123" s="606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6"/>
      <c r="AV123" s="66"/>
      <c r="AW123" s="66"/>
      <c r="AX123" s="66"/>
      <c r="AY123" s="66"/>
      <c r="AZ123" s="66"/>
      <c r="BA123" s="442"/>
      <c r="BC123" s="637"/>
      <c r="BD123" s="606"/>
      <c r="BE123" s="65"/>
      <c r="BF123" s="65"/>
      <c r="BG123" s="65"/>
      <c r="BH123" s="65"/>
      <c r="BI123" s="65"/>
      <c r="BJ123" s="65"/>
      <c r="BK123" s="65"/>
      <c r="BL123" s="65"/>
      <c r="BM123" s="65"/>
      <c r="BN123" s="249"/>
      <c r="BU123" s="610" t="s">
        <v>1934</v>
      </c>
      <c r="BX123" s="302"/>
      <c r="BY123" t="s">
        <v>1936</v>
      </c>
      <c r="BZ123" s="620" t="s">
        <v>1956</v>
      </c>
      <c r="CA123" s="620" t="s">
        <v>1956</v>
      </c>
      <c r="CB123" s="620" t="s">
        <v>1956</v>
      </c>
      <c r="CC123" s="620" t="s">
        <v>1956</v>
      </c>
      <c r="CD123" s="620" t="s">
        <v>1956</v>
      </c>
      <c r="CE123" s="620" t="s">
        <v>1956</v>
      </c>
      <c r="CF123" s="620" t="s">
        <v>1956</v>
      </c>
      <c r="CG123" s="620" t="s">
        <v>1956</v>
      </c>
      <c r="CH123" s="620" t="s">
        <v>1956</v>
      </c>
      <c r="CI123" s="620" t="s">
        <v>1956</v>
      </c>
      <c r="CJ123" s="620" t="s">
        <v>1956</v>
      </c>
      <c r="CK123" s="620" t="s">
        <v>1956</v>
      </c>
      <c r="CL123" s="620" t="s">
        <v>1956</v>
      </c>
      <c r="CM123" s="620" t="s">
        <v>1956</v>
      </c>
      <c r="CN123" s="620" t="s">
        <v>1956</v>
      </c>
      <c r="CO123" s="620" t="s">
        <v>1956</v>
      </c>
      <c r="CP123" s="620" t="s">
        <v>1956</v>
      </c>
      <c r="CQ123" s="620" t="s">
        <v>1956</v>
      </c>
      <c r="CR123" s="620" t="s">
        <v>1956</v>
      </c>
      <c r="CS123" s="620" t="s">
        <v>1956</v>
      </c>
      <c r="CT123" s="620" t="s">
        <v>1956</v>
      </c>
      <c r="CU123" s="620" t="s">
        <v>1956</v>
      </c>
      <c r="CV123" s="620" t="s">
        <v>1956</v>
      </c>
      <c r="CW123" s="620" t="s">
        <v>1956</v>
      </c>
      <c r="CX123" s="620" t="s">
        <v>1956</v>
      </c>
      <c r="CY123" s="620" t="s">
        <v>1956</v>
      </c>
      <c r="CZ123" s="620" t="s">
        <v>1956</v>
      </c>
      <c r="DA123" s="620" t="s">
        <v>1956</v>
      </c>
      <c r="DB123" s="620" t="s">
        <v>1956</v>
      </c>
      <c r="DC123" s="620" t="s">
        <v>1956</v>
      </c>
      <c r="DD123" s="620" t="s">
        <v>1956</v>
      </c>
      <c r="DE123" s="620" t="s">
        <v>1956</v>
      </c>
      <c r="DF123" s="620" t="s">
        <v>1956</v>
      </c>
      <c r="DG123" s="620" t="s">
        <v>1956</v>
      </c>
      <c r="DH123" s="620" t="s">
        <v>1956</v>
      </c>
      <c r="DI123" s="620" t="s">
        <v>1956</v>
      </c>
      <c r="DJ123" s="620" t="s">
        <v>1956</v>
      </c>
      <c r="DK123" s="620" t="s">
        <v>1956</v>
      </c>
      <c r="DL123" s="620" t="s">
        <v>1956</v>
      </c>
      <c r="DM123" s="620" t="s">
        <v>1956</v>
      </c>
      <c r="DN123" s="620" t="s">
        <v>1956</v>
      </c>
      <c r="DP123" s="619" t="str">
        <f t="shared" si="51"/>
        <v>PCD_DPW3_RES7_DLY_S7</v>
      </c>
      <c r="DQ123" s="619" t="str">
        <f t="shared" si="51"/>
        <v>PCD_DPW3_RES7_DIR_S7</v>
      </c>
      <c r="DR123" s="619" t="str">
        <f t="shared" si="51"/>
        <v>PCD_DPW3_RES7_DSCR_S7</v>
      </c>
      <c r="DS123" s="619" t="str">
        <f t="shared" si="51"/>
        <v>PCD_DPW3_RES7_DCS_S7</v>
      </c>
      <c r="DT123" s="619" t="str">
        <f t="shared" si="51"/>
        <v>PCD_DPW3_RES7_DSPC_S7</v>
      </c>
      <c r="DU123" s="619" t="str">
        <f t="shared" si="51"/>
        <v>PCD_DPW3_RES7_DPP_S7</v>
      </c>
      <c r="DV123" s="619" t="str">
        <f t="shared" si="51"/>
        <v>PCD_DPW3_RES7_DTPI_S7</v>
      </c>
      <c r="DW123" s="619" t="str">
        <f t="shared" si="51"/>
        <v>PCD_DPW3_RES7_DCI_S7</v>
      </c>
      <c r="DX123" s="619" t="str">
        <f t="shared" si="51"/>
        <v>PCD_DPW3_RES7_DSI_S7</v>
      </c>
      <c r="DY123" s="619" t="str">
        <f t="shared" si="51"/>
        <v>PCD_DPW3_RES7_DER_S7</v>
      </c>
      <c r="DZ123" s="619" t="str">
        <f t="shared" si="50"/>
        <v>PCD_DPW3_RES7_RS_S7</v>
      </c>
      <c r="EA123" s="619" t="str">
        <f t="shared" si="50"/>
        <v>PCD_DPW3_RES7_DPLE_S7</v>
      </c>
    </row>
    <row r="124" spans="1:131" ht="29.25" thickBot="1" x14ac:dyDescent="0.25">
      <c r="A124" s="345"/>
      <c r="B124" s="572" t="str">
        <f t="shared" si="49"/>
        <v>TMS</v>
      </c>
      <c r="C124" s="643" t="s">
        <v>148</v>
      </c>
      <c r="D124" s="643" t="s">
        <v>351</v>
      </c>
      <c r="E124" s="640" t="str" cm="1">
        <f t="array" aca="1" ref="E124" ca="1">IFERROR(INDEX('[1]PCD List'!$AU$5:$BK$48,MARCH('DPW3'!$D124,'[1]PCD List'!$AR$5:$AR$48,0),MARCH('DPW3'!$B124,'[1]PCD List'!$AU$2:$BK$2,0)),"")</f>
        <v/>
      </c>
      <c r="F124" s="641" t="s">
        <v>1933</v>
      </c>
      <c r="G124" s="277" t="s">
        <v>1657</v>
      </c>
      <c r="H124" s="638" t="s">
        <v>68</v>
      </c>
      <c r="I124" s="642">
        <v>0</v>
      </c>
      <c r="K124" s="829"/>
      <c r="M124" s="280">
        <f>SUM( M116:M122)</f>
        <v>0</v>
      </c>
      <c r="N124" s="310">
        <f t="shared" ref="N124:BA124" si="52">SUM( N116:N122)</f>
        <v>0</v>
      </c>
      <c r="O124" s="281">
        <f t="shared" si="52"/>
        <v>0</v>
      </c>
      <c r="P124" s="281">
        <f t="shared" si="52"/>
        <v>0</v>
      </c>
      <c r="Q124" s="281">
        <f t="shared" si="52"/>
        <v>0</v>
      </c>
      <c r="R124" s="281">
        <f t="shared" si="52"/>
        <v>0</v>
      </c>
      <c r="S124" s="281">
        <f t="shared" si="52"/>
        <v>0</v>
      </c>
      <c r="T124" s="281">
        <f t="shared" si="52"/>
        <v>0</v>
      </c>
      <c r="U124" s="281">
        <f t="shared" si="52"/>
        <v>0</v>
      </c>
      <c r="V124" s="281">
        <f t="shared" si="52"/>
        <v>0</v>
      </c>
      <c r="W124" s="281">
        <f t="shared" si="52"/>
        <v>0</v>
      </c>
      <c r="X124" s="281">
        <f t="shared" si="52"/>
        <v>0</v>
      </c>
      <c r="Y124" s="281">
        <f t="shared" si="52"/>
        <v>0</v>
      </c>
      <c r="Z124" s="281">
        <f t="shared" si="52"/>
        <v>0</v>
      </c>
      <c r="AA124" s="281">
        <f t="shared" si="52"/>
        <v>0</v>
      </c>
      <c r="AB124" s="281">
        <f t="shared" si="52"/>
        <v>0</v>
      </c>
      <c r="AC124" s="281">
        <f t="shared" si="52"/>
        <v>0</v>
      </c>
      <c r="AD124" s="281">
        <f t="shared" si="52"/>
        <v>0</v>
      </c>
      <c r="AE124" s="281">
        <f t="shared" si="52"/>
        <v>0</v>
      </c>
      <c r="AF124" s="281">
        <f t="shared" si="52"/>
        <v>0</v>
      </c>
      <c r="AG124" s="281">
        <f t="shared" si="52"/>
        <v>0</v>
      </c>
      <c r="AH124" s="281">
        <f t="shared" si="52"/>
        <v>0</v>
      </c>
      <c r="AI124" s="281">
        <f t="shared" si="52"/>
        <v>0</v>
      </c>
      <c r="AJ124" s="281">
        <f t="shared" si="52"/>
        <v>0</v>
      </c>
      <c r="AK124" s="281">
        <f t="shared" si="52"/>
        <v>0</v>
      </c>
      <c r="AL124" s="281">
        <f t="shared" si="52"/>
        <v>0</v>
      </c>
      <c r="AM124" s="281">
        <f t="shared" si="52"/>
        <v>0</v>
      </c>
      <c r="AN124" s="281">
        <f t="shared" si="52"/>
        <v>0</v>
      </c>
      <c r="AO124" s="281">
        <f t="shared" si="52"/>
        <v>0</v>
      </c>
      <c r="AP124" s="281">
        <f t="shared" si="52"/>
        <v>0</v>
      </c>
      <c r="AQ124" s="281">
        <f t="shared" si="52"/>
        <v>0</v>
      </c>
      <c r="AR124" s="281">
        <f t="shared" si="52"/>
        <v>0</v>
      </c>
      <c r="AS124" s="281">
        <f t="shared" si="52"/>
        <v>0</v>
      </c>
      <c r="AT124" s="281">
        <f t="shared" si="52"/>
        <v>0</v>
      </c>
      <c r="AU124" s="281">
        <f t="shared" si="52"/>
        <v>0</v>
      </c>
      <c r="AV124" s="281">
        <f t="shared" si="52"/>
        <v>0</v>
      </c>
      <c r="AW124" s="281">
        <f t="shared" si="52"/>
        <v>0</v>
      </c>
      <c r="AX124" s="281">
        <f t="shared" si="52"/>
        <v>0</v>
      </c>
      <c r="AY124" s="281">
        <f t="shared" si="52"/>
        <v>0</v>
      </c>
      <c r="AZ124" s="281">
        <f t="shared" si="52"/>
        <v>0</v>
      </c>
      <c r="BA124" s="625">
        <f t="shared" si="52"/>
        <v>0</v>
      </c>
      <c r="BC124" s="282"/>
      <c r="BD124" s="283"/>
      <c r="BE124" s="283"/>
      <c r="BF124" s="283"/>
      <c r="BG124" s="283"/>
      <c r="BH124" s="283"/>
      <c r="BI124" s="283"/>
      <c r="BJ124" s="283"/>
      <c r="BK124" s="283"/>
      <c r="BL124" s="283"/>
      <c r="BM124" s="283"/>
      <c r="BN124" s="284"/>
      <c r="BU124" s="610" t="s">
        <v>1934</v>
      </c>
      <c r="BX124" s="302"/>
      <c r="BY124" t="s">
        <v>1936</v>
      </c>
      <c r="BZ124" s="626" t="s">
        <v>1957</v>
      </c>
      <c r="CA124" s="627" t="s">
        <v>1957</v>
      </c>
      <c r="CB124" s="628" t="s">
        <v>1957</v>
      </c>
      <c r="CC124" s="628" t="s">
        <v>1957</v>
      </c>
      <c r="CD124" s="628" t="s">
        <v>1957</v>
      </c>
      <c r="CE124" s="628" t="s">
        <v>1957</v>
      </c>
      <c r="CF124" s="628" t="s">
        <v>1957</v>
      </c>
      <c r="CG124" s="628" t="s">
        <v>1957</v>
      </c>
      <c r="CH124" s="628" t="s">
        <v>1957</v>
      </c>
      <c r="CI124" s="628" t="s">
        <v>1957</v>
      </c>
      <c r="CJ124" s="628" t="s">
        <v>1957</v>
      </c>
      <c r="CK124" s="628" t="s">
        <v>1957</v>
      </c>
      <c r="CL124" s="628" t="s">
        <v>1957</v>
      </c>
      <c r="CM124" s="628" t="s">
        <v>1957</v>
      </c>
      <c r="CN124" s="628" t="s">
        <v>1957</v>
      </c>
      <c r="CO124" s="628" t="s">
        <v>1957</v>
      </c>
      <c r="CP124" s="628" t="s">
        <v>1957</v>
      </c>
      <c r="CQ124" s="628" t="s">
        <v>1957</v>
      </c>
      <c r="CR124" s="628" t="s">
        <v>1957</v>
      </c>
      <c r="CS124" s="628" t="s">
        <v>1957</v>
      </c>
      <c r="CT124" s="628" t="s">
        <v>1957</v>
      </c>
      <c r="CU124" s="628" t="s">
        <v>1957</v>
      </c>
      <c r="CV124" s="628" t="s">
        <v>1957</v>
      </c>
      <c r="CW124" s="628" t="s">
        <v>1957</v>
      </c>
      <c r="CX124" s="628" t="s">
        <v>1957</v>
      </c>
      <c r="CY124" s="628" t="s">
        <v>1957</v>
      </c>
      <c r="CZ124" s="628" t="s">
        <v>1957</v>
      </c>
      <c r="DA124" s="628" t="s">
        <v>1957</v>
      </c>
      <c r="DB124" s="628" t="s">
        <v>1957</v>
      </c>
      <c r="DC124" s="628" t="s">
        <v>1957</v>
      </c>
      <c r="DD124" s="628" t="s">
        <v>1957</v>
      </c>
      <c r="DE124" s="628" t="s">
        <v>1957</v>
      </c>
      <c r="DF124" s="628" t="s">
        <v>1957</v>
      </c>
      <c r="DG124" s="628" t="s">
        <v>1957</v>
      </c>
      <c r="DH124" s="628" t="s">
        <v>1957</v>
      </c>
      <c r="DI124" s="628" t="s">
        <v>1957</v>
      </c>
      <c r="DJ124" s="628" t="s">
        <v>1957</v>
      </c>
      <c r="DK124" s="628" t="s">
        <v>1957</v>
      </c>
      <c r="DL124" s="628" t="s">
        <v>1957</v>
      </c>
      <c r="DM124" s="628" t="s">
        <v>1957</v>
      </c>
      <c r="DN124" s="629" t="s">
        <v>1957</v>
      </c>
      <c r="DP124" s="619" t="str">
        <f t="shared" si="51"/>
        <v>PCD_DPW3_RES7_DLY_ST</v>
      </c>
      <c r="DQ124" s="619" t="str">
        <f t="shared" si="51"/>
        <v>PCD_DPW3_RES7_DIR_ST</v>
      </c>
      <c r="DR124" s="619" t="str">
        <f t="shared" si="51"/>
        <v>PCD_DPW3_RES7_DSCR_ST</v>
      </c>
      <c r="DS124" s="619" t="str">
        <f t="shared" si="51"/>
        <v>PCD_DPW3_RES7_DCS_ST</v>
      </c>
      <c r="DT124" s="619" t="str">
        <f t="shared" si="51"/>
        <v>PCD_DPW3_RES7_DSPC_ST</v>
      </c>
      <c r="DU124" s="619" t="str">
        <f t="shared" si="51"/>
        <v>PCD_DPW3_RES7_DPP_ST</v>
      </c>
      <c r="DV124" s="619" t="str">
        <f t="shared" si="51"/>
        <v>PCD_DPW3_RES7_DTPI_ST</v>
      </c>
      <c r="DW124" s="619" t="str">
        <f t="shared" si="51"/>
        <v>PCD_DPW3_RES7_DCI_ST</v>
      </c>
      <c r="DX124" s="619" t="str">
        <f t="shared" si="51"/>
        <v>PCD_DPW3_RES7_DSI_ST</v>
      </c>
      <c r="DY124" s="619" t="str">
        <f t="shared" si="51"/>
        <v>PCD_DPW3_RES7_DER_ST</v>
      </c>
      <c r="DZ124" s="619" t="str">
        <f t="shared" si="50"/>
        <v>PCD_DPW3_RES7_RS_ST</v>
      </c>
      <c r="EA124" s="619" t="str">
        <f t="shared" si="50"/>
        <v>PCD_DPW3_RES7_DPLE_ST</v>
      </c>
    </row>
    <row r="125" spans="1:131" ht="15.75" thickBot="1" x14ac:dyDescent="0.25">
      <c r="A125" s="345"/>
      <c r="B125" s="371" t="str">
        <f xml:space="preserve"> B124</f>
        <v>TMS</v>
      </c>
      <c r="C125" s="55" t="s">
        <v>148</v>
      </c>
      <c r="D125" s="55" t="s">
        <v>359</v>
      </c>
      <c r="E125" s="488" t="str" cm="1">
        <f t="array" aca="1" ref="E125" ca="1">IFERROR(INDEX('[1]PCD List'!$AU$5:$BK$48,MARCH('DPW3'!$D125,'[1]PCD List'!$AR$5:$AR$48,0),MARCH('DPW3'!$B125,'[1]PCD List'!$AU$2:$BK$2,0)),"")</f>
        <v/>
      </c>
      <c r="F125" s="139" t="s">
        <v>1958</v>
      </c>
      <c r="G125" s="62" t="s">
        <v>1619</v>
      </c>
      <c r="H125" s="23" t="s">
        <v>68</v>
      </c>
      <c r="I125" s="246">
        <v>0</v>
      </c>
      <c r="K125" s="829">
        <v>1</v>
      </c>
      <c r="M125" s="248"/>
      <c r="N125" s="248"/>
      <c r="O125" s="606"/>
      <c r="P125" s="606"/>
      <c r="Q125" s="606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6"/>
      <c r="AV125" s="66"/>
      <c r="AW125" s="66"/>
      <c r="AX125" s="66"/>
      <c r="AY125" s="66"/>
      <c r="AZ125" s="66"/>
      <c r="BA125" s="249"/>
      <c r="BC125" s="637"/>
      <c r="BD125" s="606"/>
      <c r="BE125" s="65"/>
      <c r="BF125" s="65"/>
      <c r="BG125" s="65"/>
      <c r="BH125" s="65"/>
      <c r="BI125" s="65"/>
      <c r="BJ125" s="65"/>
      <c r="BK125" s="65"/>
      <c r="BL125" s="65"/>
      <c r="BM125" s="65"/>
      <c r="BN125" s="249"/>
      <c r="BU125" s="610" t="s">
        <v>1959</v>
      </c>
      <c r="BX125" s="302" t="s">
        <v>1960</v>
      </c>
      <c r="BY125" t="s">
        <v>1961</v>
      </c>
      <c r="BZ125" s="611" t="s">
        <v>1962</v>
      </c>
      <c r="CA125" s="611" t="s">
        <v>1962</v>
      </c>
      <c r="CB125" s="612" t="s">
        <v>1962</v>
      </c>
      <c r="CC125" s="612" t="s">
        <v>1962</v>
      </c>
      <c r="CD125" s="612" t="s">
        <v>1962</v>
      </c>
      <c r="CE125" s="613" t="s">
        <v>1962</v>
      </c>
      <c r="CF125" s="613" t="s">
        <v>1962</v>
      </c>
      <c r="CG125" s="613" t="s">
        <v>1962</v>
      </c>
      <c r="CH125" s="613" t="s">
        <v>1962</v>
      </c>
      <c r="CI125" s="613" t="s">
        <v>1962</v>
      </c>
      <c r="CJ125" s="613" t="s">
        <v>1962</v>
      </c>
      <c r="CK125" s="613" t="s">
        <v>1962</v>
      </c>
      <c r="CL125" s="613" t="s">
        <v>1962</v>
      </c>
      <c r="CM125" s="613" t="s">
        <v>1962</v>
      </c>
      <c r="CN125" s="613" t="s">
        <v>1962</v>
      </c>
      <c r="CO125" s="613" t="s">
        <v>1962</v>
      </c>
      <c r="CP125" s="613" t="s">
        <v>1962</v>
      </c>
      <c r="CQ125" s="613" t="s">
        <v>1962</v>
      </c>
      <c r="CR125" s="613" t="s">
        <v>1962</v>
      </c>
      <c r="CS125" s="613" t="s">
        <v>1962</v>
      </c>
      <c r="CT125" s="613" t="s">
        <v>1962</v>
      </c>
      <c r="CU125" s="613" t="s">
        <v>1962</v>
      </c>
      <c r="CV125" s="613" t="s">
        <v>1962</v>
      </c>
      <c r="CW125" s="613" t="s">
        <v>1962</v>
      </c>
      <c r="CX125" s="613" t="s">
        <v>1962</v>
      </c>
      <c r="CY125" s="613" t="s">
        <v>1962</v>
      </c>
      <c r="CZ125" s="613" t="s">
        <v>1962</v>
      </c>
      <c r="DA125" s="613" t="s">
        <v>1962</v>
      </c>
      <c r="DB125" s="613" t="s">
        <v>1962</v>
      </c>
      <c r="DC125" s="613" t="s">
        <v>1962</v>
      </c>
      <c r="DD125" s="613" t="s">
        <v>1962</v>
      </c>
      <c r="DE125" s="613" t="s">
        <v>1962</v>
      </c>
      <c r="DF125" s="613" t="s">
        <v>1962</v>
      </c>
      <c r="DG125" s="613" t="s">
        <v>1962</v>
      </c>
      <c r="DH125" s="614" t="s">
        <v>1962</v>
      </c>
      <c r="DI125" s="614" t="s">
        <v>1962</v>
      </c>
      <c r="DJ125" s="614" t="s">
        <v>1962</v>
      </c>
      <c r="DK125" s="614" t="s">
        <v>1962</v>
      </c>
      <c r="DL125" s="614" t="s">
        <v>1962</v>
      </c>
      <c r="DM125" s="614" t="s">
        <v>1962</v>
      </c>
      <c r="DN125" s="615" t="s">
        <v>1962</v>
      </c>
      <c r="DP125" s="302" t="s">
        <v>1963</v>
      </c>
      <c r="DQ125" s="254" t="s">
        <v>1964</v>
      </c>
      <c r="DR125" s="73" t="s">
        <v>1965</v>
      </c>
      <c r="DS125" s="73" t="s">
        <v>1966</v>
      </c>
      <c r="DT125" s="73" t="s">
        <v>1967</v>
      </c>
      <c r="DU125" s="73" t="s">
        <v>1968</v>
      </c>
      <c r="DV125" s="73" t="s">
        <v>1969</v>
      </c>
      <c r="DW125" s="73" t="s">
        <v>1970</v>
      </c>
      <c r="DX125" s="73" t="s">
        <v>1971</v>
      </c>
      <c r="DY125" s="73" t="s">
        <v>1972</v>
      </c>
      <c r="DZ125" s="73" t="s">
        <v>1973</v>
      </c>
      <c r="EA125" s="73" t="s">
        <v>1974</v>
      </c>
    </row>
    <row r="126" spans="1:131" ht="15.75" thickBot="1" x14ac:dyDescent="0.25">
      <c r="A126" s="345"/>
      <c r="B126" s="401" t="str">
        <f t="shared" ref="B126:B133" si="53" xml:space="preserve"> B125</f>
        <v>TMS</v>
      </c>
      <c r="C126" s="59" t="s">
        <v>148</v>
      </c>
      <c r="D126" s="59" t="s">
        <v>359</v>
      </c>
      <c r="E126" s="108" t="str" cm="1">
        <f t="array" aca="1" ref="E126" ca="1">IFERROR(INDEX('[1]PCD List'!$AU$5:$BK$48,MARCH('DPW3'!$D126,'[1]PCD List'!$AR$5:$AR$48,0),MARCH('DPW3'!$B126,'[1]PCD List'!$AU$2:$BK$2,0)),"")</f>
        <v/>
      </c>
      <c r="F126" s="61" t="s">
        <v>1958</v>
      </c>
      <c r="G126" s="62" t="s">
        <v>1636</v>
      </c>
      <c r="H126" s="23" t="s">
        <v>68</v>
      </c>
      <c r="I126" s="246">
        <v>0</v>
      </c>
      <c r="K126" s="829"/>
      <c r="M126" s="248">
        <v>0</v>
      </c>
      <c r="N126" s="248">
        <v>0</v>
      </c>
      <c r="O126" s="606">
        <v>0</v>
      </c>
      <c r="P126" s="606">
        <v>0</v>
      </c>
      <c r="Q126" s="606">
        <v>0</v>
      </c>
      <c r="R126" s="65">
        <v>0</v>
      </c>
      <c r="S126" s="65">
        <v>0</v>
      </c>
      <c r="T126" s="65">
        <v>0</v>
      </c>
      <c r="U126" s="65">
        <v>0</v>
      </c>
      <c r="V126" s="65">
        <v>0</v>
      </c>
      <c r="W126" s="65">
        <v>0</v>
      </c>
      <c r="X126" s="65">
        <v>0</v>
      </c>
      <c r="Y126" s="65">
        <v>0</v>
      </c>
      <c r="Z126" s="65">
        <v>0</v>
      </c>
      <c r="AA126" s="65">
        <v>0</v>
      </c>
      <c r="AB126" s="65">
        <v>0</v>
      </c>
      <c r="AC126" s="65">
        <v>0</v>
      </c>
      <c r="AD126" s="65">
        <v>0</v>
      </c>
      <c r="AE126" s="65">
        <v>0</v>
      </c>
      <c r="AF126" s="65">
        <v>0</v>
      </c>
      <c r="AG126" s="65">
        <v>0</v>
      </c>
      <c r="AH126" s="65">
        <v>0</v>
      </c>
      <c r="AI126" s="65">
        <v>0</v>
      </c>
      <c r="AJ126" s="65">
        <v>0</v>
      </c>
      <c r="AK126" s="65">
        <v>0</v>
      </c>
      <c r="AL126" s="65">
        <v>0</v>
      </c>
      <c r="AM126" s="65">
        <v>0</v>
      </c>
      <c r="AN126" s="65">
        <v>0</v>
      </c>
      <c r="AO126" s="65">
        <v>0</v>
      </c>
      <c r="AP126" s="65">
        <v>0</v>
      </c>
      <c r="AQ126" s="65">
        <v>0</v>
      </c>
      <c r="AR126" s="65">
        <v>0</v>
      </c>
      <c r="AS126" s="65">
        <v>0</v>
      </c>
      <c r="AT126" s="65">
        <v>0</v>
      </c>
      <c r="AU126" s="66">
        <v>0</v>
      </c>
      <c r="AV126" s="66">
        <v>0</v>
      </c>
      <c r="AW126" s="66">
        <v>0</v>
      </c>
      <c r="AX126" s="66">
        <v>0</v>
      </c>
      <c r="AY126" s="66">
        <v>0</v>
      </c>
      <c r="AZ126" s="66">
        <v>0</v>
      </c>
      <c r="BA126" s="249">
        <v>0</v>
      </c>
      <c r="BC126" s="637"/>
      <c r="BD126" s="606"/>
      <c r="BE126" s="65"/>
      <c r="BF126" s="65"/>
      <c r="BG126" s="65"/>
      <c r="BH126" s="65"/>
      <c r="BI126" s="65"/>
      <c r="BJ126" s="65"/>
      <c r="BK126" s="65"/>
      <c r="BL126" s="65"/>
      <c r="BM126" s="65"/>
      <c r="BN126" s="249"/>
      <c r="BU126" s="610" t="s">
        <v>1959</v>
      </c>
      <c r="BX126" s="302"/>
      <c r="BY126" t="s">
        <v>1961</v>
      </c>
      <c r="BZ126" s="611" t="s">
        <v>1975</v>
      </c>
      <c r="CA126" s="611" t="s">
        <v>1975</v>
      </c>
      <c r="CB126" s="611" t="s">
        <v>1975</v>
      </c>
      <c r="CC126" s="611" t="s">
        <v>1975</v>
      </c>
      <c r="CD126" s="611" t="s">
        <v>1975</v>
      </c>
      <c r="CE126" s="611" t="s">
        <v>1975</v>
      </c>
      <c r="CF126" s="611" t="s">
        <v>1975</v>
      </c>
      <c r="CG126" s="611" t="s">
        <v>1975</v>
      </c>
      <c r="CH126" s="611" t="s">
        <v>1975</v>
      </c>
      <c r="CI126" s="611" t="s">
        <v>1975</v>
      </c>
      <c r="CJ126" s="611" t="s">
        <v>1975</v>
      </c>
      <c r="CK126" s="611" t="s">
        <v>1975</v>
      </c>
      <c r="CL126" s="611" t="s">
        <v>1975</v>
      </c>
      <c r="CM126" s="611" t="s">
        <v>1975</v>
      </c>
      <c r="CN126" s="611" t="s">
        <v>1975</v>
      </c>
      <c r="CO126" s="611" t="s">
        <v>1975</v>
      </c>
      <c r="CP126" s="611" t="s">
        <v>1975</v>
      </c>
      <c r="CQ126" s="611" t="s">
        <v>1975</v>
      </c>
      <c r="CR126" s="611" t="s">
        <v>1975</v>
      </c>
      <c r="CS126" s="611" t="s">
        <v>1975</v>
      </c>
      <c r="CT126" s="611" t="s">
        <v>1975</v>
      </c>
      <c r="CU126" s="611" t="s">
        <v>1975</v>
      </c>
      <c r="CV126" s="611" t="s">
        <v>1975</v>
      </c>
      <c r="CW126" s="611" t="s">
        <v>1975</v>
      </c>
      <c r="CX126" s="611" t="s">
        <v>1975</v>
      </c>
      <c r="CY126" s="611" t="s">
        <v>1975</v>
      </c>
      <c r="CZ126" s="611" t="s">
        <v>1975</v>
      </c>
      <c r="DA126" s="611" t="s">
        <v>1975</v>
      </c>
      <c r="DB126" s="611" t="s">
        <v>1975</v>
      </c>
      <c r="DC126" s="611" t="s">
        <v>1975</v>
      </c>
      <c r="DD126" s="611" t="s">
        <v>1975</v>
      </c>
      <c r="DE126" s="611" t="s">
        <v>1975</v>
      </c>
      <c r="DF126" s="611" t="s">
        <v>1975</v>
      </c>
      <c r="DG126" s="611" t="s">
        <v>1975</v>
      </c>
      <c r="DH126" s="611" t="s">
        <v>1975</v>
      </c>
      <c r="DI126" s="611" t="s">
        <v>1975</v>
      </c>
      <c r="DJ126" s="611" t="s">
        <v>1975</v>
      </c>
      <c r="DK126" s="611" t="s">
        <v>1975</v>
      </c>
      <c r="DL126" s="611" t="s">
        <v>1975</v>
      </c>
      <c r="DM126" s="611" t="s">
        <v>1975</v>
      </c>
      <c r="DN126" s="611" t="s">
        <v>1975</v>
      </c>
      <c r="DP126" s="619" t="str">
        <f>DP$125&amp;$DO9</f>
        <v>PCD_DPW3_CYBR_DLY_S1</v>
      </c>
      <c r="DQ126" s="619" t="str">
        <f t="shared" ref="DQ126:EA133" si="54">DQ$125&amp;$DO9</f>
        <v>PCD_DPW3_CYBR_DIR_S1</v>
      </c>
      <c r="DR126" s="619" t="str">
        <f t="shared" si="54"/>
        <v>PCD_DPW3_CYBR_DSCR_S1</v>
      </c>
      <c r="DS126" s="619" t="str">
        <f t="shared" si="54"/>
        <v>PCD_DPW3_CYBR_DCS_S1</v>
      </c>
      <c r="DT126" s="619" t="str">
        <f t="shared" si="54"/>
        <v>PCD_DPW3_CYBR_DSPC_S1</v>
      </c>
      <c r="DU126" s="619" t="str">
        <f t="shared" si="54"/>
        <v>PCD_DPW3_CYBR_DPP_S1</v>
      </c>
      <c r="DV126" s="619" t="str">
        <f t="shared" si="54"/>
        <v>PCD_DPW3_CYBR_DTPI_S1</v>
      </c>
      <c r="DW126" s="619" t="str">
        <f t="shared" si="54"/>
        <v>PCD_DPW3_CYBR_DCI_S1</v>
      </c>
      <c r="DX126" s="619" t="str">
        <f t="shared" si="54"/>
        <v>PCD_DPW3_CYBR_DSI_S1</v>
      </c>
      <c r="DY126" s="619" t="str">
        <f t="shared" si="54"/>
        <v>PCD_DPW3_CYBR_DER_S1</v>
      </c>
      <c r="DZ126" s="619" t="str">
        <f t="shared" si="54"/>
        <v>PCD_DPW3_CYBR_RS_S1</v>
      </c>
      <c r="EA126" s="619" t="str">
        <f t="shared" si="54"/>
        <v>PCD_DPW3_CYBR_DPLE_S1</v>
      </c>
    </row>
    <row r="127" spans="1:131" ht="15.75" thickBot="1" x14ac:dyDescent="0.25">
      <c r="A127" s="345"/>
      <c r="B127" s="401" t="str">
        <f t="shared" si="53"/>
        <v>TMS</v>
      </c>
      <c r="C127" s="59" t="s">
        <v>148</v>
      </c>
      <c r="D127" s="59" t="s">
        <v>359</v>
      </c>
      <c r="E127" s="108" t="str" cm="1">
        <f t="array" aca="1" ref="E127" ca="1">IFERROR(INDEX('[1]PCD List'!$AU$5:$BK$48,MARCH('DPW3'!$D127,'[1]PCD List'!$AR$5:$AR$48,0),MARCH('DPW3'!$B127,'[1]PCD List'!$AU$2:$BK$2,0)),"")</f>
        <v/>
      </c>
      <c r="F127" s="61" t="s">
        <v>1958</v>
      </c>
      <c r="G127" s="62" t="s">
        <v>1639</v>
      </c>
      <c r="H127" s="23" t="s">
        <v>68</v>
      </c>
      <c r="I127" s="246">
        <v>0</v>
      </c>
      <c r="K127" s="829"/>
      <c r="M127" s="248">
        <v>0</v>
      </c>
      <c r="N127" s="248">
        <v>0</v>
      </c>
      <c r="O127" s="606">
        <v>0</v>
      </c>
      <c r="P127" s="606">
        <v>0</v>
      </c>
      <c r="Q127" s="606">
        <v>0</v>
      </c>
      <c r="R127" s="65">
        <v>0</v>
      </c>
      <c r="S127" s="65">
        <v>0</v>
      </c>
      <c r="T127" s="65">
        <v>0</v>
      </c>
      <c r="U127" s="65">
        <v>0</v>
      </c>
      <c r="V127" s="65">
        <v>0</v>
      </c>
      <c r="W127" s="65">
        <v>0</v>
      </c>
      <c r="X127" s="65">
        <v>0</v>
      </c>
      <c r="Y127" s="65">
        <v>0</v>
      </c>
      <c r="Z127" s="65">
        <v>0</v>
      </c>
      <c r="AA127" s="65">
        <v>0</v>
      </c>
      <c r="AB127" s="65">
        <v>0</v>
      </c>
      <c r="AC127" s="65">
        <v>0</v>
      </c>
      <c r="AD127" s="65">
        <v>0</v>
      </c>
      <c r="AE127" s="65">
        <v>0</v>
      </c>
      <c r="AF127" s="65">
        <v>0</v>
      </c>
      <c r="AG127" s="65">
        <v>0</v>
      </c>
      <c r="AH127" s="65">
        <v>0</v>
      </c>
      <c r="AI127" s="65">
        <v>0</v>
      </c>
      <c r="AJ127" s="65">
        <v>0</v>
      </c>
      <c r="AK127" s="65">
        <v>0</v>
      </c>
      <c r="AL127" s="65">
        <v>0</v>
      </c>
      <c r="AM127" s="65">
        <v>0</v>
      </c>
      <c r="AN127" s="65">
        <v>0</v>
      </c>
      <c r="AO127" s="65">
        <v>0</v>
      </c>
      <c r="AP127" s="65">
        <v>0</v>
      </c>
      <c r="AQ127" s="65">
        <v>0</v>
      </c>
      <c r="AR127" s="65">
        <v>0</v>
      </c>
      <c r="AS127" s="65">
        <v>0</v>
      </c>
      <c r="AT127" s="65">
        <v>0</v>
      </c>
      <c r="AU127" s="66">
        <v>0</v>
      </c>
      <c r="AV127" s="66">
        <v>0</v>
      </c>
      <c r="AW127" s="66">
        <v>0</v>
      </c>
      <c r="AX127" s="66">
        <v>0</v>
      </c>
      <c r="AY127" s="66">
        <v>0</v>
      </c>
      <c r="AZ127" s="66">
        <v>0</v>
      </c>
      <c r="BA127" s="249">
        <v>0</v>
      </c>
      <c r="BC127" s="637"/>
      <c r="BD127" s="606"/>
      <c r="BE127" s="65"/>
      <c r="BF127" s="65"/>
      <c r="BG127" s="65"/>
      <c r="BH127" s="65"/>
      <c r="BI127" s="65"/>
      <c r="BJ127" s="65"/>
      <c r="BK127" s="65"/>
      <c r="BL127" s="65"/>
      <c r="BM127" s="65"/>
      <c r="BN127" s="249"/>
      <c r="BU127" s="610" t="s">
        <v>1959</v>
      </c>
      <c r="BX127" s="302"/>
      <c r="BY127" t="s">
        <v>1961</v>
      </c>
      <c r="BZ127" s="611" t="s">
        <v>1976</v>
      </c>
      <c r="CA127" s="611" t="s">
        <v>1976</v>
      </c>
      <c r="CB127" s="611" t="s">
        <v>1976</v>
      </c>
      <c r="CC127" s="611" t="s">
        <v>1976</v>
      </c>
      <c r="CD127" s="611" t="s">
        <v>1976</v>
      </c>
      <c r="CE127" s="611" t="s">
        <v>1976</v>
      </c>
      <c r="CF127" s="611" t="s">
        <v>1976</v>
      </c>
      <c r="CG127" s="611" t="s">
        <v>1976</v>
      </c>
      <c r="CH127" s="611" t="s">
        <v>1976</v>
      </c>
      <c r="CI127" s="611" t="s">
        <v>1976</v>
      </c>
      <c r="CJ127" s="611" t="s">
        <v>1976</v>
      </c>
      <c r="CK127" s="611" t="s">
        <v>1976</v>
      </c>
      <c r="CL127" s="611" t="s">
        <v>1976</v>
      </c>
      <c r="CM127" s="611" t="s">
        <v>1976</v>
      </c>
      <c r="CN127" s="611" t="s">
        <v>1976</v>
      </c>
      <c r="CO127" s="611" t="s">
        <v>1976</v>
      </c>
      <c r="CP127" s="611" t="s">
        <v>1976</v>
      </c>
      <c r="CQ127" s="611" t="s">
        <v>1976</v>
      </c>
      <c r="CR127" s="611" t="s">
        <v>1976</v>
      </c>
      <c r="CS127" s="611" t="s">
        <v>1976</v>
      </c>
      <c r="CT127" s="611" t="s">
        <v>1976</v>
      </c>
      <c r="CU127" s="611" t="s">
        <v>1976</v>
      </c>
      <c r="CV127" s="611" t="s">
        <v>1976</v>
      </c>
      <c r="CW127" s="611" t="s">
        <v>1976</v>
      </c>
      <c r="CX127" s="611" t="s">
        <v>1976</v>
      </c>
      <c r="CY127" s="611" t="s">
        <v>1976</v>
      </c>
      <c r="CZ127" s="611" t="s">
        <v>1976</v>
      </c>
      <c r="DA127" s="611" t="s">
        <v>1976</v>
      </c>
      <c r="DB127" s="611" t="s">
        <v>1976</v>
      </c>
      <c r="DC127" s="611" t="s">
        <v>1976</v>
      </c>
      <c r="DD127" s="611" t="s">
        <v>1976</v>
      </c>
      <c r="DE127" s="611" t="s">
        <v>1976</v>
      </c>
      <c r="DF127" s="611" t="s">
        <v>1976</v>
      </c>
      <c r="DG127" s="611" t="s">
        <v>1976</v>
      </c>
      <c r="DH127" s="611" t="s">
        <v>1976</v>
      </c>
      <c r="DI127" s="611" t="s">
        <v>1976</v>
      </c>
      <c r="DJ127" s="611" t="s">
        <v>1976</v>
      </c>
      <c r="DK127" s="611" t="s">
        <v>1976</v>
      </c>
      <c r="DL127" s="611" t="s">
        <v>1976</v>
      </c>
      <c r="DM127" s="611" t="s">
        <v>1976</v>
      </c>
      <c r="DN127" s="611" t="s">
        <v>1976</v>
      </c>
      <c r="DP127" s="619" t="str">
        <f t="shared" ref="DP127:DY133" si="55">DP$125&amp;$DO10</f>
        <v>PCD_DPW3_CYBR_DLY_S2</v>
      </c>
      <c r="DQ127" s="619" t="str">
        <f t="shared" si="55"/>
        <v>PCD_DPW3_CYBR_DIR_S2</v>
      </c>
      <c r="DR127" s="619" t="str">
        <f t="shared" si="55"/>
        <v>PCD_DPW3_CYBR_DSCR_S2</v>
      </c>
      <c r="DS127" s="619" t="str">
        <f t="shared" si="55"/>
        <v>PCD_DPW3_CYBR_DCS_S2</v>
      </c>
      <c r="DT127" s="619" t="str">
        <f t="shared" si="55"/>
        <v>PCD_DPW3_CYBR_DSPC_S2</v>
      </c>
      <c r="DU127" s="619" t="str">
        <f t="shared" si="55"/>
        <v>PCD_DPW3_CYBR_DPP_S2</v>
      </c>
      <c r="DV127" s="619" t="str">
        <f t="shared" si="55"/>
        <v>PCD_DPW3_CYBR_DTPI_S2</v>
      </c>
      <c r="DW127" s="619" t="str">
        <f t="shared" si="55"/>
        <v>PCD_DPW3_CYBR_DCI_S2</v>
      </c>
      <c r="DX127" s="619" t="str">
        <f t="shared" si="55"/>
        <v>PCD_DPW3_CYBR_DSI_S2</v>
      </c>
      <c r="DY127" s="619" t="str">
        <f t="shared" si="55"/>
        <v>PCD_DPW3_CYBR_DER_S2</v>
      </c>
      <c r="DZ127" s="619" t="str">
        <f t="shared" si="54"/>
        <v>PCD_DPW3_CYBR_RS_S2</v>
      </c>
      <c r="EA127" s="619" t="str">
        <f t="shared" si="54"/>
        <v>PCD_DPW3_CYBR_DPLE_S2</v>
      </c>
    </row>
    <row r="128" spans="1:131" ht="15.75" thickBot="1" x14ac:dyDescent="0.25">
      <c r="A128" s="345"/>
      <c r="B128" s="401" t="str">
        <f t="shared" si="53"/>
        <v>TMS</v>
      </c>
      <c r="C128" s="59" t="s">
        <v>148</v>
      </c>
      <c r="D128" s="59" t="s">
        <v>359</v>
      </c>
      <c r="E128" s="108" t="str" cm="1">
        <f t="array" aca="1" ref="E128" ca="1">IFERROR(INDEX('[1]PCD List'!$AU$5:$BK$48,MARCH('DPW3'!$D128,'[1]PCD List'!$AR$5:$AR$48,0),MARCH('DPW3'!$B128,'[1]PCD List'!$AU$2:$BK$2,0)),"")</f>
        <v/>
      </c>
      <c r="F128" s="61" t="s">
        <v>1958</v>
      </c>
      <c r="G128" s="62" t="s">
        <v>1642</v>
      </c>
      <c r="H128" s="23" t="s">
        <v>68</v>
      </c>
      <c r="I128" s="246">
        <v>0</v>
      </c>
      <c r="K128" s="829"/>
      <c r="M128" s="248">
        <v>0</v>
      </c>
      <c r="N128" s="248">
        <v>0</v>
      </c>
      <c r="O128" s="606">
        <v>0</v>
      </c>
      <c r="P128" s="606">
        <v>0</v>
      </c>
      <c r="Q128" s="606">
        <v>0</v>
      </c>
      <c r="R128" s="65">
        <v>0</v>
      </c>
      <c r="S128" s="65">
        <v>0</v>
      </c>
      <c r="T128" s="65">
        <v>0</v>
      </c>
      <c r="U128" s="65">
        <v>0</v>
      </c>
      <c r="V128" s="65">
        <v>0</v>
      </c>
      <c r="W128" s="65">
        <v>0</v>
      </c>
      <c r="X128" s="65">
        <v>0</v>
      </c>
      <c r="Y128" s="65">
        <v>0</v>
      </c>
      <c r="Z128" s="65">
        <v>0</v>
      </c>
      <c r="AA128" s="65">
        <v>0</v>
      </c>
      <c r="AB128" s="65">
        <v>0</v>
      </c>
      <c r="AC128" s="65">
        <v>0</v>
      </c>
      <c r="AD128" s="65">
        <v>0</v>
      </c>
      <c r="AE128" s="65">
        <v>0</v>
      </c>
      <c r="AF128" s="65">
        <v>0</v>
      </c>
      <c r="AG128" s="65">
        <v>0</v>
      </c>
      <c r="AH128" s="65">
        <v>0</v>
      </c>
      <c r="AI128" s="65">
        <v>0</v>
      </c>
      <c r="AJ128" s="65">
        <v>0</v>
      </c>
      <c r="AK128" s="65">
        <v>0</v>
      </c>
      <c r="AL128" s="65">
        <v>0</v>
      </c>
      <c r="AM128" s="65">
        <v>0</v>
      </c>
      <c r="AN128" s="65">
        <v>0</v>
      </c>
      <c r="AO128" s="65">
        <v>0</v>
      </c>
      <c r="AP128" s="65">
        <v>0</v>
      </c>
      <c r="AQ128" s="65">
        <v>0</v>
      </c>
      <c r="AR128" s="65">
        <v>0</v>
      </c>
      <c r="AS128" s="65">
        <v>0</v>
      </c>
      <c r="AT128" s="65">
        <v>0</v>
      </c>
      <c r="AU128" s="66">
        <v>0</v>
      </c>
      <c r="AV128" s="66">
        <v>0</v>
      </c>
      <c r="AW128" s="66">
        <v>0</v>
      </c>
      <c r="AX128" s="66">
        <v>0</v>
      </c>
      <c r="AY128" s="66">
        <v>0</v>
      </c>
      <c r="AZ128" s="66">
        <v>0</v>
      </c>
      <c r="BA128" s="249">
        <v>0</v>
      </c>
      <c r="BC128" s="637"/>
      <c r="BD128" s="606"/>
      <c r="BE128" s="65"/>
      <c r="BF128" s="65"/>
      <c r="BG128" s="65"/>
      <c r="BH128" s="65"/>
      <c r="BI128" s="65"/>
      <c r="BJ128" s="65"/>
      <c r="BK128" s="65"/>
      <c r="BL128" s="65"/>
      <c r="BM128" s="65"/>
      <c r="BN128" s="249"/>
      <c r="BU128" s="610" t="s">
        <v>1959</v>
      </c>
      <c r="BX128" s="302"/>
      <c r="BY128" t="s">
        <v>1961</v>
      </c>
      <c r="BZ128" s="611" t="s">
        <v>1977</v>
      </c>
      <c r="CA128" s="611" t="s">
        <v>1977</v>
      </c>
      <c r="CB128" s="611" t="s">
        <v>1977</v>
      </c>
      <c r="CC128" s="611" t="s">
        <v>1977</v>
      </c>
      <c r="CD128" s="611" t="s">
        <v>1977</v>
      </c>
      <c r="CE128" s="611" t="s">
        <v>1977</v>
      </c>
      <c r="CF128" s="611" t="s">
        <v>1977</v>
      </c>
      <c r="CG128" s="611" t="s">
        <v>1977</v>
      </c>
      <c r="CH128" s="611" t="s">
        <v>1977</v>
      </c>
      <c r="CI128" s="611" t="s">
        <v>1977</v>
      </c>
      <c r="CJ128" s="611" t="s">
        <v>1977</v>
      </c>
      <c r="CK128" s="611" t="s">
        <v>1977</v>
      </c>
      <c r="CL128" s="611" t="s">
        <v>1977</v>
      </c>
      <c r="CM128" s="611" t="s">
        <v>1977</v>
      </c>
      <c r="CN128" s="611" t="s">
        <v>1977</v>
      </c>
      <c r="CO128" s="611" t="s">
        <v>1977</v>
      </c>
      <c r="CP128" s="611" t="s">
        <v>1977</v>
      </c>
      <c r="CQ128" s="611" t="s">
        <v>1977</v>
      </c>
      <c r="CR128" s="611" t="s">
        <v>1977</v>
      </c>
      <c r="CS128" s="611" t="s">
        <v>1977</v>
      </c>
      <c r="CT128" s="611" t="s">
        <v>1977</v>
      </c>
      <c r="CU128" s="611" t="s">
        <v>1977</v>
      </c>
      <c r="CV128" s="611" t="s">
        <v>1977</v>
      </c>
      <c r="CW128" s="611" t="s">
        <v>1977</v>
      </c>
      <c r="CX128" s="611" t="s">
        <v>1977</v>
      </c>
      <c r="CY128" s="611" t="s">
        <v>1977</v>
      </c>
      <c r="CZ128" s="611" t="s">
        <v>1977</v>
      </c>
      <c r="DA128" s="611" t="s">
        <v>1977</v>
      </c>
      <c r="DB128" s="611" t="s">
        <v>1977</v>
      </c>
      <c r="DC128" s="611" t="s">
        <v>1977</v>
      </c>
      <c r="DD128" s="611" t="s">
        <v>1977</v>
      </c>
      <c r="DE128" s="611" t="s">
        <v>1977</v>
      </c>
      <c r="DF128" s="611" t="s">
        <v>1977</v>
      </c>
      <c r="DG128" s="611" t="s">
        <v>1977</v>
      </c>
      <c r="DH128" s="611" t="s">
        <v>1977</v>
      </c>
      <c r="DI128" s="611" t="s">
        <v>1977</v>
      </c>
      <c r="DJ128" s="611" t="s">
        <v>1977</v>
      </c>
      <c r="DK128" s="611" t="s">
        <v>1977</v>
      </c>
      <c r="DL128" s="611" t="s">
        <v>1977</v>
      </c>
      <c r="DM128" s="611" t="s">
        <v>1977</v>
      </c>
      <c r="DN128" s="611" t="s">
        <v>1977</v>
      </c>
      <c r="DP128" s="619" t="str">
        <f t="shared" si="55"/>
        <v>PCD_DPW3_CYBR_DLY_S3</v>
      </c>
      <c r="DQ128" s="619" t="str">
        <f t="shared" si="55"/>
        <v>PCD_DPW3_CYBR_DIR_S3</v>
      </c>
      <c r="DR128" s="619" t="str">
        <f t="shared" si="55"/>
        <v>PCD_DPW3_CYBR_DSCR_S3</v>
      </c>
      <c r="DS128" s="619" t="str">
        <f t="shared" si="55"/>
        <v>PCD_DPW3_CYBR_DCS_S3</v>
      </c>
      <c r="DT128" s="619" t="str">
        <f t="shared" si="55"/>
        <v>PCD_DPW3_CYBR_DSPC_S3</v>
      </c>
      <c r="DU128" s="619" t="str">
        <f t="shared" si="55"/>
        <v>PCD_DPW3_CYBR_DPP_S3</v>
      </c>
      <c r="DV128" s="619" t="str">
        <f t="shared" si="55"/>
        <v>PCD_DPW3_CYBR_DTPI_S3</v>
      </c>
      <c r="DW128" s="619" t="str">
        <f t="shared" si="55"/>
        <v>PCD_DPW3_CYBR_DCI_S3</v>
      </c>
      <c r="DX128" s="619" t="str">
        <f t="shared" si="55"/>
        <v>PCD_DPW3_CYBR_DSI_S3</v>
      </c>
      <c r="DY128" s="619" t="str">
        <f t="shared" si="55"/>
        <v>PCD_DPW3_CYBR_DER_S3</v>
      </c>
      <c r="DZ128" s="619" t="str">
        <f t="shared" si="54"/>
        <v>PCD_DPW3_CYBR_RS_S3</v>
      </c>
      <c r="EA128" s="619" t="str">
        <f t="shared" si="54"/>
        <v>PCD_DPW3_CYBR_DPLE_S3</v>
      </c>
    </row>
    <row r="129" spans="1:131" ht="15.75" thickBot="1" x14ac:dyDescent="0.25">
      <c r="A129" s="345"/>
      <c r="B129" s="401" t="str">
        <f t="shared" si="53"/>
        <v>TMS</v>
      </c>
      <c r="C129" s="59" t="s">
        <v>148</v>
      </c>
      <c r="D129" s="59" t="s">
        <v>359</v>
      </c>
      <c r="E129" s="108" t="str" cm="1">
        <f t="array" aca="1" ref="E129" ca="1">IFERROR(INDEX('[1]PCD List'!$AU$5:$BK$48,MARCH('DPW3'!$D129,'[1]PCD List'!$AR$5:$AR$48,0),MARCH('DPW3'!$B129,'[1]PCD List'!$AU$2:$BK$2,0)),"")</f>
        <v/>
      </c>
      <c r="F129" s="61" t="s">
        <v>1958</v>
      </c>
      <c r="G129" s="62" t="s">
        <v>1645</v>
      </c>
      <c r="H129" s="23" t="s">
        <v>68</v>
      </c>
      <c r="I129" s="246">
        <v>0</v>
      </c>
      <c r="K129" s="829"/>
      <c r="M129" s="248">
        <v>0</v>
      </c>
      <c r="N129" s="248">
        <v>0</v>
      </c>
      <c r="O129" s="606">
        <v>0</v>
      </c>
      <c r="P129" s="606">
        <v>0</v>
      </c>
      <c r="Q129" s="606">
        <v>0</v>
      </c>
      <c r="R129" s="65">
        <v>0</v>
      </c>
      <c r="S129" s="65">
        <v>0</v>
      </c>
      <c r="T129" s="65">
        <v>0</v>
      </c>
      <c r="U129" s="65">
        <v>0</v>
      </c>
      <c r="V129" s="65">
        <v>0</v>
      </c>
      <c r="W129" s="65">
        <v>0</v>
      </c>
      <c r="X129" s="65">
        <v>0</v>
      </c>
      <c r="Y129" s="65">
        <v>0</v>
      </c>
      <c r="Z129" s="65">
        <v>0</v>
      </c>
      <c r="AA129" s="65">
        <v>0</v>
      </c>
      <c r="AB129" s="65">
        <v>0</v>
      </c>
      <c r="AC129" s="65">
        <v>0</v>
      </c>
      <c r="AD129" s="65">
        <v>0</v>
      </c>
      <c r="AE129" s="65">
        <v>0</v>
      </c>
      <c r="AF129" s="65">
        <v>0</v>
      </c>
      <c r="AG129" s="65">
        <v>0</v>
      </c>
      <c r="AH129" s="65">
        <v>0</v>
      </c>
      <c r="AI129" s="65">
        <v>0</v>
      </c>
      <c r="AJ129" s="65">
        <v>0</v>
      </c>
      <c r="AK129" s="65">
        <v>0</v>
      </c>
      <c r="AL129" s="65">
        <v>0</v>
      </c>
      <c r="AM129" s="65">
        <v>0</v>
      </c>
      <c r="AN129" s="65">
        <v>0</v>
      </c>
      <c r="AO129" s="65">
        <v>0</v>
      </c>
      <c r="AP129" s="65">
        <v>0</v>
      </c>
      <c r="AQ129" s="65">
        <v>0</v>
      </c>
      <c r="AR129" s="65">
        <v>0</v>
      </c>
      <c r="AS129" s="65">
        <v>0</v>
      </c>
      <c r="AT129" s="65">
        <v>0</v>
      </c>
      <c r="AU129" s="66">
        <v>0</v>
      </c>
      <c r="AV129" s="66">
        <v>0</v>
      </c>
      <c r="AW129" s="66">
        <v>0</v>
      </c>
      <c r="AX129" s="66">
        <v>0</v>
      </c>
      <c r="AY129" s="66">
        <v>0</v>
      </c>
      <c r="AZ129" s="66">
        <v>0</v>
      </c>
      <c r="BA129" s="249">
        <v>0</v>
      </c>
      <c r="BC129" s="637"/>
      <c r="BD129" s="606"/>
      <c r="BE129" s="65"/>
      <c r="BF129" s="65"/>
      <c r="BG129" s="65"/>
      <c r="BH129" s="65"/>
      <c r="BI129" s="65"/>
      <c r="BJ129" s="65"/>
      <c r="BK129" s="65"/>
      <c r="BL129" s="65"/>
      <c r="BM129" s="65"/>
      <c r="BN129" s="249"/>
      <c r="BU129" s="610" t="s">
        <v>1959</v>
      </c>
      <c r="BX129" s="302"/>
      <c r="BY129" t="s">
        <v>1961</v>
      </c>
      <c r="BZ129" s="611" t="s">
        <v>1978</v>
      </c>
      <c r="CA129" s="611" t="s">
        <v>1978</v>
      </c>
      <c r="CB129" s="611" t="s">
        <v>1978</v>
      </c>
      <c r="CC129" s="611" t="s">
        <v>1978</v>
      </c>
      <c r="CD129" s="611" t="s">
        <v>1978</v>
      </c>
      <c r="CE129" s="611" t="s">
        <v>1978</v>
      </c>
      <c r="CF129" s="611" t="s">
        <v>1978</v>
      </c>
      <c r="CG129" s="611" t="s">
        <v>1978</v>
      </c>
      <c r="CH129" s="611" t="s">
        <v>1978</v>
      </c>
      <c r="CI129" s="611" t="s">
        <v>1978</v>
      </c>
      <c r="CJ129" s="611" t="s">
        <v>1978</v>
      </c>
      <c r="CK129" s="611" t="s">
        <v>1978</v>
      </c>
      <c r="CL129" s="611" t="s">
        <v>1978</v>
      </c>
      <c r="CM129" s="611" t="s">
        <v>1978</v>
      </c>
      <c r="CN129" s="611" t="s">
        <v>1978</v>
      </c>
      <c r="CO129" s="611" t="s">
        <v>1978</v>
      </c>
      <c r="CP129" s="611" t="s">
        <v>1978</v>
      </c>
      <c r="CQ129" s="611" t="s">
        <v>1978</v>
      </c>
      <c r="CR129" s="611" t="s">
        <v>1978</v>
      </c>
      <c r="CS129" s="611" t="s">
        <v>1978</v>
      </c>
      <c r="CT129" s="611" t="s">
        <v>1978</v>
      </c>
      <c r="CU129" s="611" t="s">
        <v>1978</v>
      </c>
      <c r="CV129" s="611" t="s">
        <v>1978</v>
      </c>
      <c r="CW129" s="611" t="s">
        <v>1978</v>
      </c>
      <c r="CX129" s="611" t="s">
        <v>1978</v>
      </c>
      <c r="CY129" s="611" t="s">
        <v>1978</v>
      </c>
      <c r="CZ129" s="611" t="s">
        <v>1978</v>
      </c>
      <c r="DA129" s="611" t="s">
        <v>1978</v>
      </c>
      <c r="DB129" s="611" t="s">
        <v>1978</v>
      </c>
      <c r="DC129" s="611" t="s">
        <v>1978</v>
      </c>
      <c r="DD129" s="611" t="s">
        <v>1978</v>
      </c>
      <c r="DE129" s="611" t="s">
        <v>1978</v>
      </c>
      <c r="DF129" s="611" t="s">
        <v>1978</v>
      </c>
      <c r="DG129" s="611" t="s">
        <v>1978</v>
      </c>
      <c r="DH129" s="611" t="s">
        <v>1978</v>
      </c>
      <c r="DI129" s="611" t="s">
        <v>1978</v>
      </c>
      <c r="DJ129" s="611" t="s">
        <v>1978</v>
      </c>
      <c r="DK129" s="611" t="s">
        <v>1978</v>
      </c>
      <c r="DL129" s="611" t="s">
        <v>1978</v>
      </c>
      <c r="DM129" s="611" t="s">
        <v>1978</v>
      </c>
      <c r="DN129" s="611" t="s">
        <v>1978</v>
      </c>
      <c r="DP129" s="619" t="str">
        <f t="shared" si="55"/>
        <v>PCD_DPW3_CYBR_DLY_S4</v>
      </c>
      <c r="DQ129" s="619" t="str">
        <f t="shared" si="55"/>
        <v>PCD_DPW3_CYBR_DIR_S4</v>
      </c>
      <c r="DR129" s="619" t="str">
        <f t="shared" si="55"/>
        <v>PCD_DPW3_CYBR_DSCR_S4</v>
      </c>
      <c r="DS129" s="619" t="str">
        <f t="shared" si="55"/>
        <v>PCD_DPW3_CYBR_DCS_S4</v>
      </c>
      <c r="DT129" s="619" t="str">
        <f t="shared" si="55"/>
        <v>PCD_DPW3_CYBR_DSPC_S4</v>
      </c>
      <c r="DU129" s="619" t="str">
        <f t="shared" si="55"/>
        <v>PCD_DPW3_CYBR_DPP_S4</v>
      </c>
      <c r="DV129" s="619" t="str">
        <f t="shared" si="55"/>
        <v>PCD_DPW3_CYBR_DTPI_S4</v>
      </c>
      <c r="DW129" s="619" t="str">
        <f t="shared" si="55"/>
        <v>PCD_DPW3_CYBR_DCI_S4</v>
      </c>
      <c r="DX129" s="619" t="str">
        <f t="shared" si="55"/>
        <v>PCD_DPW3_CYBR_DSI_S4</v>
      </c>
      <c r="DY129" s="619" t="str">
        <f t="shared" si="55"/>
        <v>PCD_DPW3_CYBR_DER_S4</v>
      </c>
      <c r="DZ129" s="619" t="str">
        <f t="shared" si="54"/>
        <v>PCD_DPW3_CYBR_RS_S4</v>
      </c>
      <c r="EA129" s="619" t="str">
        <f t="shared" si="54"/>
        <v>PCD_DPW3_CYBR_DPLE_S4</v>
      </c>
    </row>
    <row r="130" spans="1:131" ht="15.75" thickBot="1" x14ac:dyDescent="0.25">
      <c r="A130" s="345"/>
      <c r="B130" s="401" t="str">
        <f t="shared" si="53"/>
        <v>TMS</v>
      </c>
      <c r="C130" s="59" t="s">
        <v>148</v>
      </c>
      <c r="D130" s="59" t="s">
        <v>359</v>
      </c>
      <c r="E130" s="108" t="str" cm="1">
        <f t="array" aca="1" ref="E130" ca="1">IFERROR(INDEX('[1]PCD List'!$AU$5:$BK$48,MARCH('DPW3'!$D130,'[1]PCD List'!$AR$5:$AR$48,0),MARCH('DPW3'!$B130,'[1]PCD List'!$AU$2:$BK$2,0)),"")</f>
        <v/>
      </c>
      <c r="F130" s="61" t="s">
        <v>1958</v>
      </c>
      <c r="G130" s="62" t="s">
        <v>1648</v>
      </c>
      <c r="H130" s="23" t="s">
        <v>68</v>
      </c>
      <c r="I130" s="246">
        <v>0</v>
      </c>
      <c r="K130" s="829"/>
      <c r="M130" s="248">
        <v>0</v>
      </c>
      <c r="N130" s="248">
        <v>0</v>
      </c>
      <c r="O130" s="606">
        <v>0</v>
      </c>
      <c r="P130" s="606">
        <v>0</v>
      </c>
      <c r="Q130" s="606">
        <v>0</v>
      </c>
      <c r="R130" s="65">
        <v>0</v>
      </c>
      <c r="S130" s="65">
        <v>0</v>
      </c>
      <c r="T130" s="65">
        <v>0</v>
      </c>
      <c r="U130" s="65">
        <v>0</v>
      </c>
      <c r="V130" s="65">
        <v>0</v>
      </c>
      <c r="W130" s="65">
        <v>0</v>
      </c>
      <c r="X130" s="65">
        <v>0</v>
      </c>
      <c r="Y130" s="65">
        <v>0</v>
      </c>
      <c r="Z130" s="65">
        <v>0</v>
      </c>
      <c r="AA130" s="65">
        <v>0</v>
      </c>
      <c r="AB130" s="65">
        <v>0</v>
      </c>
      <c r="AC130" s="65">
        <v>0</v>
      </c>
      <c r="AD130" s="65">
        <v>0</v>
      </c>
      <c r="AE130" s="65">
        <v>0</v>
      </c>
      <c r="AF130" s="65">
        <v>0</v>
      </c>
      <c r="AG130" s="65">
        <v>0</v>
      </c>
      <c r="AH130" s="65">
        <v>0</v>
      </c>
      <c r="AI130" s="65">
        <v>0</v>
      </c>
      <c r="AJ130" s="65">
        <v>0</v>
      </c>
      <c r="AK130" s="65">
        <v>0</v>
      </c>
      <c r="AL130" s="65">
        <v>0</v>
      </c>
      <c r="AM130" s="65">
        <v>0</v>
      </c>
      <c r="AN130" s="65">
        <v>0</v>
      </c>
      <c r="AO130" s="65">
        <v>0</v>
      </c>
      <c r="AP130" s="65">
        <v>0</v>
      </c>
      <c r="AQ130" s="65">
        <v>0</v>
      </c>
      <c r="AR130" s="65">
        <v>0</v>
      </c>
      <c r="AS130" s="65">
        <v>0</v>
      </c>
      <c r="AT130" s="65">
        <v>0</v>
      </c>
      <c r="AU130" s="66">
        <v>0</v>
      </c>
      <c r="AV130" s="66">
        <v>0</v>
      </c>
      <c r="AW130" s="66">
        <v>0</v>
      </c>
      <c r="AX130" s="66">
        <v>0</v>
      </c>
      <c r="AY130" s="66">
        <v>0</v>
      </c>
      <c r="AZ130" s="66">
        <v>0</v>
      </c>
      <c r="BA130" s="249">
        <v>0</v>
      </c>
      <c r="BC130" s="637"/>
      <c r="BD130" s="606"/>
      <c r="BE130" s="65"/>
      <c r="BF130" s="65"/>
      <c r="BG130" s="65"/>
      <c r="BH130" s="65"/>
      <c r="BI130" s="65"/>
      <c r="BJ130" s="65"/>
      <c r="BK130" s="65"/>
      <c r="BL130" s="65"/>
      <c r="BM130" s="65"/>
      <c r="BN130" s="249"/>
      <c r="BU130" s="610" t="s">
        <v>1959</v>
      </c>
      <c r="BX130" s="302"/>
      <c r="BY130" t="s">
        <v>1961</v>
      </c>
      <c r="BZ130" s="611" t="s">
        <v>1979</v>
      </c>
      <c r="CA130" s="611" t="s">
        <v>1979</v>
      </c>
      <c r="CB130" s="611" t="s">
        <v>1979</v>
      </c>
      <c r="CC130" s="611" t="s">
        <v>1979</v>
      </c>
      <c r="CD130" s="611" t="s">
        <v>1979</v>
      </c>
      <c r="CE130" s="611" t="s">
        <v>1979</v>
      </c>
      <c r="CF130" s="611" t="s">
        <v>1979</v>
      </c>
      <c r="CG130" s="611" t="s">
        <v>1979</v>
      </c>
      <c r="CH130" s="611" t="s">
        <v>1979</v>
      </c>
      <c r="CI130" s="611" t="s">
        <v>1979</v>
      </c>
      <c r="CJ130" s="611" t="s">
        <v>1979</v>
      </c>
      <c r="CK130" s="611" t="s">
        <v>1979</v>
      </c>
      <c r="CL130" s="611" t="s">
        <v>1979</v>
      </c>
      <c r="CM130" s="611" t="s">
        <v>1979</v>
      </c>
      <c r="CN130" s="611" t="s">
        <v>1979</v>
      </c>
      <c r="CO130" s="611" t="s">
        <v>1979</v>
      </c>
      <c r="CP130" s="611" t="s">
        <v>1979</v>
      </c>
      <c r="CQ130" s="611" t="s">
        <v>1979</v>
      </c>
      <c r="CR130" s="611" t="s">
        <v>1979</v>
      </c>
      <c r="CS130" s="611" t="s">
        <v>1979</v>
      </c>
      <c r="CT130" s="611" t="s">
        <v>1979</v>
      </c>
      <c r="CU130" s="611" t="s">
        <v>1979</v>
      </c>
      <c r="CV130" s="611" t="s">
        <v>1979</v>
      </c>
      <c r="CW130" s="611" t="s">
        <v>1979</v>
      </c>
      <c r="CX130" s="611" t="s">
        <v>1979</v>
      </c>
      <c r="CY130" s="611" t="s">
        <v>1979</v>
      </c>
      <c r="CZ130" s="611" t="s">
        <v>1979</v>
      </c>
      <c r="DA130" s="611" t="s">
        <v>1979</v>
      </c>
      <c r="DB130" s="611" t="s">
        <v>1979</v>
      </c>
      <c r="DC130" s="611" t="s">
        <v>1979</v>
      </c>
      <c r="DD130" s="611" t="s">
        <v>1979</v>
      </c>
      <c r="DE130" s="611" t="s">
        <v>1979</v>
      </c>
      <c r="DF130" s="611" t="s">
        <v>1979</v>
      </c>
      <c r="DG130" s="611" t="s">
        <v>1979</v>
      </c>
      <c r="DH130" s="611" t="s">
        <v>1979</v>
      </c>
      <c r="DI130" s="611" t="s">
        <v>1979</v>
      </c>
      <c r="DJ130" s="611" t="s">
        <v>1979</v>
      </c>
      <c r="DK130" s="611" t="s">
        <v>1979</v>
      </c>
      <c r="DL130" s="611" t="s">
        <v>1979</v>
      </c>
      <c r="DM130" s="611" t="s">
        <v>1979</v>
      </c>
      <c r="DN130" s="611" t="s">
        <v>1979</v>
      </c>
      <c r="DP130" s="619" t="str">
        <f t="shared" si="55"/>
        <v>PCD_DPW3_CYBR_DLY_S5</v>
      </c>
      <c r="DQ130" s="619" t="str">
        <f t="shared" si="55"/>
        <v>PCD_DPW3_CYBR_DIR_S5</v>
      </c>
      <c r="DR130" s="619" t="str">
        <f t="shared" si="55"/>
        <v>PCD_DPW3_CYBR_DSCR_S5</v>
      </c>
      <c r="DS130" s="619" t="str">
        <f t="shared" si="55"/>
        <v>PCD_DPW3_CYBR_DCS_S5</v>
      </c>
      <c r="DT130" s="619" t="str">
        <f t="shared" si="55"/>
        <v>PCD_DPW3_CYBR_DSPC_S5</v>
      </c>
      <c r="DU130" s="619" t="str">
        <f t="shared" si="55"/>
        <v>PCD_DPW3_CYBR_DPP_S5</v>
      </c>
      <c r="DV130" s="619" t="str">
        <f t="shared" si="55"/>
        <v>PCD_DPW3_CYBR_DTPI_S5</v>
      </c>
      <c r="DW130" s="619" t="str">
        <f t="shared" si="55"/>
        <v>PCD_DPW3_CYBR_DCI_S5</v>
      </c>
      <c r="DX130" s="619" t="str">
        <f t="shared" si="55"/>
        <v>PCD_DPW3_CYBR_DSI_S5</v>
      </c>
      <c r="DY130" s="619" t="str">
        <f t="shared" si="55"/>
        <v>PCD_DPW3_CYBR_DER_S5</v>
      </c>
      <c r="DZ130" s="619" t="str">
        <f t="shared" si="54"/>
        <v>PCD_DPW3_CYBR_RS_S5</v>
      </c>
      <c r="EA130" s="619" t="str">
        <f t="shared" si="54"/>
        <v>PCD_DPW3_CYBR_DPLE_S5</v>
      </c>
    </row>
    <row r="131" spans="1:131" ht="15.75" thickBot="1" x14ac:dyDescent="0.25">
      <c r="A131" s="345"/>
      <c r="B131" s="401" t="str">
        <f t="shared" si="53"/>
        <v>TMS</v>
      </c>
      <c r="C131" s="59" t="s">
        <v>148</v>
      </c>
      <c r="D131" s="59" t="s">
        <v>359</v>
      </c>
      <c r="E131" s="108" t="str" cm="1">
        <f t="array" aca="1" ref="E131" ca="1">IFERROR(INDEX('[1]PCD List'!$AU$5:$BK$48,MARCH('DPW3'!$D131,'[1]PCD List'!$AR$5:$AR$48,0),MARCH('DPW3'!$B131,'[1]PCD List'!$AU$2:$BK$2,0)),"")</f>
        <v/>
      </c>
      <c r="F131" s="61" t="s">
        <v>1958</v>
      </c>
      <c r="G131" s="62" t="s">
        <v>1651</v>
      </c>
      <c r="H131" s="23" t="s">
        <v>68</v>
      </c>
      <c r="I131" s="246">
        <v>0</v>
      </c>
      <c r="K131" s="829"/>
      <c r="M131" s="248">
        <v>1</v>
      </c>
      <c r="N131" s="248">
        <v>1</v>
      </c>
      <c r="O131" s="606">
        <v>1</v>
      </c>
      <c r="P131" s="606">
        <v>1</v>
      </c>
      <c r="Q131" s="606">
        <v>1</v>
      </c>
      <c r="R131" s="65">
        <v>1</v>
      </c>
      <c r="S131" s="65">
        <v>1</v>
      </c>
      <c r="T131" s="65">
        <v>1</v>
      </c>
      <c r="U131" s="65">
        <v>1</v>
      </c>
      <c r="V131" s="65">
        <v>1</v>
      </c>
      <c r="W131" s="65">
        <v>1</v>
      </c>
      <c r="X131" s="65">
        <v>1</v>
      </c>
      <c r="Y131" s="65">
        <v>1</v>
      </c>
      <c r="Z131" s="65">
        <v>1</v>
      </c>
      <c r="AA131" s="65">
        <v>1</v>
      </c>
      <c r="AB131" s="65">
        <v>1</v>
      </c>
      <c r="AC131" s="65">
        <v>1</v>
      </c>
      <c r="AD131" s="65">
        <v>1</v>
      </c>
      <c r="AE131" s="65">
        <v>1</v>
      </c>
      <c r="AF131" s="65">
        <v>1</v>
      </c>
      <c r="AG131" s="65">
        <v>1</v>
      </c>
      <c r="AH131" s="65">
        <v>1</v>
      </c>
      <c r="AI131" s="65">
        <v>1</v>
      </c>
      <c r="AJ131" s="65">
        <v>1</v>
      </c>
      <c r="AK131" s="65">
        <v>1</v>
      </c>
      <c r="AL131" s="65">
        <v>1</v>
      </c>
      <c r="AM131" s="65">
        <v>1</v>
      </c>
      <c r="AN131" s="65">
        <v>1</v>
      </c>
      <c r="AO131" s="65">
        <v>1</v>
      </c>
      <c r="AP131" s="65">
        <v>1</v>
      </c>
      <c r="AQ131" s="65">
        <v>1</v>
      </c>
      <c r="AR131" s="65">
        <v>1</v>
      </c>
      <c r="AS131" s="65">
        <v>1</v>
      </c>
      <c r="AT131" s="65">
        <v>1</v>
      </c>
      <c r="AU131" s="66">
        <v>1</v>
      </c>
      <c r="AV131" s="66">
        <v>1</v>
      </c>
      <c r="AW131" s="66">
        <v>1</v>
      </c>
      <c r="AX131" s="66">
        <v>1</v>
      </c>
      <c r="AY131" s="66">
        <v>1</v>
      </c>
      <c r="AZ131" s="66">
        <v>1</v>
      </c>
      <c r="BA131" s="249">
        <v>1</v>
      </c>
      <c r="BC131" s="637"/>
      <c r="BD131" s="606"/>
      <c r="BE131" s="65"/>
      <c r="BF131" s="65"/>
      <c r="BG131" s="65"/>
      <c r="BH131" s="65"/>
      <c r="BI131" s="65"/>
      <c r="BJ131" s="65"/>
      <c r="BK131" s="65"/>
      <c r="BL131" s="65"/>
      <c r="BM131" s="65"/>
      <c r="BN131" s="249"/>
      <c r="BU131" s="610" t="s">
        <v>1959</v>
      </c>
      <c r="BX131" s="302"/>
      <c r="BY131" t="s">
        <v>1961</v>
      </c>
      <c r="BZ131" s="611" t="s">
        <v>1980</v>
      </c>
      <c r="CA131" s="611" t="s">
        <v>1980</v>
      </c>
      <c r="CB131" s="611" t="s">
        <v>1980</v>
      </c>
      <c r="CC131" s="611" t="s">
        <v>1980</v>
      </c>
      <c r="CD131" s="611" t="s">
        <v>1980</v>
      </c>
      <c r="CE131" s="611" t="s">
        <v>1980</v>
      </c>
      <c r="CF131" s="611" t="s">
        <v>1980</v>
      </c>
      <c r="CG131" s="611" t="s">
        <v>1980</v>
      </c>
      <c r="CH131" s="611" t="s">
        <v>1980</v>
      </c>
      <c r="CI131" s="611" t="s">
        <v>1980</v>
      </c>
      <c r="CJ131" s="611" t="s">
        <v>1980</v>
      </c>
      <c r="CK131" s="611" t="s">
        <v>1980</v>
      </c>
      <c r="CL131" s="611" t="s">
        <v>1980</v>
      </c>
      <c r="CM131" s="611" t="s">
        <v>1980</v>
      </c>
      <c r="CN131" s="611" t="s">
        <v>1980</v>
      </c>
      <c r="CO131" s="611" t="s">
        <v>1980</v>
      </c>
      <c r="CP131" s="611" t="s">
        <v>1980</v>
      </c>
      <c r="CQ131" s="611" t="s">
        <v>1980</v>
      </c>
      <c r="CR131" s="611" t="s">
        <v>1980</v>
      </c>
      <c r="CS131" s="611" t="s">
        <v>1980</v>
      </c>
      <c r="CT131" s="611" t="s">
        <v>1980</v>
      </c>
      <c r="CU131" s="611" t="s">
        <v>1980</v>
      </c>
      <c r="CV131" s="611" t="s">
        <v>1980</v>
      </c>
      <c r="CW131" s="611" t="s">
        <v>1980</v>
      </c>
      <c r="CX131" s="611" t="s">
        <v>1980</v>
      </c>
      <c r="CY131" s="611" t="s">
        <v>1980</v>
      </c>
      <c r="CZ131" s="611" t="s">
        <v>1980</v>
      </c>
      <c r="DA131" s="611" t="s">
        <v>1980</v>
      </c>
      <c r="DB131" s="611" t="s">
        <v>1980</v>
      </c>
      <c r="DC131" s="611" t="s">
        <v>1980</v>
      </c>
      <c r="DD131" s="611" t="s">
        <v>1980</v>
      </c>
      <c r="DE131" s="611" t="s">
        <v>1980</v>
      </c>
      <c r="DF131" s="611" t="s">
        <v>1980</v>
      </c>
      <c r="DG131" s="611" t="s">
        <v>1980</v>
      </c>
      <c r="DH131" s="611" t="s">
        <v>1980</v>
      </c>
      <c r="DI131" s="611" t="s">
        <v>1980</v>
      </c>
      <c r="DJ131" s="611" t="s">
        <v>1980</v>
      </c>
      <c r="DK131" s="611" t="s">
        <v>1980</v>
      </c>
      <c r="DL131" s="611" t="s">
        <v>1980</v>
      </c>
      <c r="DM131" s="611" t="s">
        <v>1980</v>
      </c>
      <c r="DN131" s="611" t="s">
        <v>1980</v>
      </c>
      <c r="DP131" s="619" t="str">
        <f t="shared" si="55"/>
        <v>PCD_DPW3_CYBR_DLY_S6</v>
      </c>
      <c r="DQ131" s="619" t="str">
        <f t="shared" si="55"/>
        <v>PCD_DPW3_CYBR_DIR_S6</v>
      </c>
      <c r="DR131" s="619" t="str">
        <f t="shared" si="55"/>
        <v>PCD_DPW3_CYBR_DSCR_S6</v>
      </c>
      <c r="DS131" s="619" t="str">
        <f t="shared" si="55"/>
        <v>PCD_DPW3_CYBR_DCS_S6</v>
      </c>
      <c r="DT131" s="619" t="str">
        <f t="shared" si="55"/>
        <v>PCD_DPW3_CYBR_DSPC_S6</v>
      </c>
      <c r="DU131" s="619" t="str">
        <f t="shared" si="55"/>
        <v>PCD_DPW3_CYBR_DPP_S6</v>
      </c>
      <c r="DV131" s="619" t="str">
        <f t="shared" si="55"/>
        <v>PCD_DPW3_CYBR_DTPI_S6</v>
      </c>
      <c r="DW131" s="619" t="str">
        <f t="shared" si="55"/>
        <v>PCD_DPW3_CYBR_DCI_S6</v>
      </c>
      <c r="DX131" s="619" t="str">
        <f t="shared" si="55"/>
        <v>PCD_DPW3_CYBR_DSI_S6</v>
      </c>
      <c r="DY131" s="619" t="str">
        <f t="shared" si="55"/>
        <v>PCD_DPW3_CYBR_DER_S6</v>
      </c>
      <c r="DZ131" s="619" t="str">
        <f t="shared" si="54"/>
        <v>PCD_DPW3_CYBR_RS_S6</v>
      </c>
      <c r="EA131" s="619" t="str">
        <f t="shared" si="54"/>
        <v>PCD_DPW3_CYBR_DPLE_S6</v>
      </c>
    </row>
    <row r="132" spans="1:131" ht="15.75" thickBot="1" x14ac:dyDescent="0.25">
      <c r="A132" s="345"/>
      <c r="B132" s="401" t="str">
        <f t="shared" si="53"/>
        <v>TMS</v>
      </c>
      <c r="C132" s="59" t="s">
        <v>148</v>
      </c>
      <c r="D132" s="59" t="s">
        <v>359</v>
      </c>
      <c r="E132" s="108" t="str" cm="1">
        <f t="array" aca="1" ref="E132" ca="1">IFERROR(INDEX('[1]PCD List'!$AU$5:$BK$48,MARCH('DPW3'!$D132,'[1]PCD List'!$AR$5:$AR$48,0),MARCH('DPW3'!$B132,'[1]PCD List'!$AU$2:$BK$2,0)),"")</f>
        <v/>
      </c>
      <c r="F132" s="61" t="s">
        <v>1958</v>
      </c>
      <c r="G132" s="62" t="s">
        <v>1654</v>
      </c>
      <c r="H132" s="23" t="s">
        <v>68</v>
      </c>
      <c r="I132" s="246">
        <v>0</v>
      </c>
      <c r="K132" s="829"/>
      <c r="M132" s="248"/>
      <c r="N132" s="248"/>
      <c r="O132" s="606"/>
      <c r="P132" s="606"/>
      <c r="Q132" s="606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6"/>
      <c r="AV132" s="66"/>
      <c r="AW132" s="66"/>
      <c r="AX132" s="66"/>
      <c r="AY132" s="66"/>
      <c r="AZ132" s="66"/>
      <c r="BA132" s="442"/>
      <c r="BC132" s="637"/>
      <c r="BD132" s="606"/>
      <c r="BE132" s="65"/>
      <c r="BF132" s="65"/>
      <c r="BG132" s="65"/>
      <c r="BH132" s="65"/>
      <c r="BI132" s="65"/>
      <c r="BJ132" s="65"/>
      <c r="BK132" s="65"/>
      <c r="BL132" s="65"/>
      <c r="BM132" s="65"/>
      <c r="BN132" s="249"/>
      <c r="BU132" s="610" t="s">
        <v>1959</v>
      </c>
      <c r="BX132" s="302"/>
      <c r="BY132" t="s">
        <v>1961</v>
      </c>
      <c r="BZ132" s="620" t="s">
        <v>1981</v>
      </c>
      <c r="CA132" s="620" t="s">
        <v>1981</v>
      </c>
      <c r="CB132" s="620" t="s">
        <v>1981</v>
      </c>
      <c r="CC132" s="620" t="s">
        <v>1981</v>
      </c>
      <c r="CD132" s="620" t="s">
        <v>1981</v>
      </c>
      <c r="CE132" s="620" t="s">
        <v>1981</v>
      </c>
      <c r="CF132" s="620" t="s">
        <v>1981</v>
      </c>
      <c r="CG132" s="620" t="s">
        <v>1981</v>
      </c>
      <c r="CH132" s="620" t="s">
        <v>1981</v>
      </c>
      <c r="CI132" s="620" t="s">
        <v>1981</v>
      </c>
      <c r="CJ132" s="620" t="s">
        <v>1981</v>
      </c>
      <c r="CK132" s="620" t="s">
        <v>1981</v>
      </c>
      <c r="CL132" s="620" t="s">
        <v>1981</v>
      </c>
      <c r="CM132" s="620" t="s">
        <v>1981</v>
      </c>
      <c r="CN132" s="620" t="s">
        <v>1981</v>
      </c>
      <c r="CO132" s="620" t="s">
        <v>1981</v>
      </c>
      <c r="CP132" s="620" t="s">
        <v>1981</v>
      </c>
      <c r="CQ132" s="620" t="s">
        <v>1981</v>
      </c>
      <c r="CR132" s="620" t="s">
        <v>1981</v>
      </c>
      <c r="CS132" s="620" t="s">
        <v>1981</v>
      </c>
      <c r="CT132" s="620" t="s">
        <v>1981</v>
      </c>
      <c r="CU132" s="620" t="s">
        <v>1981</v>
      </c>
      <c r="CV132" s="620" t="s">
        <v>1981</v>
      </c>
      <c r="CW132" s="620" t="s">
        <v>1981</v>
      </c>
      <c r="CX132" s="620" t="s">
        <v>1981</v>
      </c>
      <c r="CY132" s="620" t="s">
        <v>1981</v>
      </c>
      <c r="CZ132" s="620" t="s">
        <v>1981</v>
      </c>
      <c r="DA132" s="620" t="s">
        <v>1981</v>
      </c>
      <c r="DB132" s="620" t="s">
        <v>1981</v>
      </c>
      <c r="DC132" s="620" t="s">
        <v>1981</v>
      </c>
      <c r="DD132" s="620" t="s">
        <v>1981</v>
      </c>
      <c r="DE132" s="620" t="s">
        <v>1981</v>
      </c>
      <c r="DF132" s="620" t="s">
        <v>1981</v>
      </c>
      <c r="DG132" s="620" t="s">
        <v>1981</v>
      </c>
      <c r="DH132" s="620" t="s">
        <v>1981</v>
      </c>
      <c r="DI132" s="620" t="s">
        <v>1981</v>
      </c>
      <c r="DJ132" s="620" t="s">
        <v>1981</v>
      </c>
      <c r="DK132" s="620" t="s">
        <v>1981</v>
      </c>
      <c r="DL132" s="620" t="s">
        <v>1981</v>
      </c>
      <c r="DM132" s="620" t="s">
        <v>1981</v>
      </c>
      <c r="DN132" s="620" t="s">
        <v>1981</v>
      </c>
      <c r="DP132" s="619" t="str">
        <f t="shared" si="55"/>
        <v>PCD_DPW3_CYBR_DLY_S7</v>
      </c>
      <c r="DQ132" s="619" t="str">
        <f t="shared" si="55"/>
        <v>PCD_DPW3_CYBR_DIR_S7</v>
      </c>
      <c r="DR132" s="619" t="str">
        <f t="shared" si="55"/>
        <v>PCD_DPW3_CYBR_DSCR_S7</v>
      </c>
      <c r="DS132" s="619" t="str">
        <f t="shared" si="55"/>
        <v>PCD_DPW3_CYBR_DCS_S7</v>
      </c>
      <c r="DT132" s="619" t="str">
        <f t="shared" si="55"/>
        <v>PCD_DPW3_CYBR_DSPC_S7</v>
      </c>
      <c r="DU132" s="619" t="str">
        <f t="shared" si="55"/>
        <v>PCD_DPW3_CYBR_DPP_S7</v>
      </c>
      <c r="DV132" s="619" t="str">
        <f t="shared" si="55"/>
        <v>PCD_DPW3_CYBR_DTPI_S7</v>
      </c>
      <c r="DW132" s="619" t="str">
        <f t="shared" si="55"/>
        <v>PCD_DPW3_CYBR_DCI_S7</v>
      </c>
      <c r="DX132" s="619" t="str">
        <f t="shared" si="55"/>
        <v>PCD_DPW3_CYBR_DSI_S7</v>
      </c>
      <c r="DY132" s="619" t="str">
        <f t="shared" si="55"/>
        <v>PCD_DPW3_CYBR_DER_S7</v>
      </c>
      <c r="DZ132" s="619" t="str">
        <f t="shared" si="54"/>
        <v>PCD_DPW3_CYBR_RS_S7</v>
      </c>
      <c r="EA132" s="619" t="str">
        <f t="shared" si="54"/>
        <v>PCD_DPW3_CYBR_DPLE_S7</v>
      </c>
    </row>
    <row r="133" spans="1:131" ht="15.75" thickBot="1" x14ac:dyDescent="0.25">
      <c r="A133" s="345"/>
      <c r="B133" s="572" t="str">
        <f t="shared" si="53"/>
        <v>TMS</v>
      </c>
      <c r="C133" s="643" t="s">
        <v>148</v>
      </c>
      <c r="D133" s="643" t="s">
        <v>359</v>
      </c>
      <c r="E133" s="640" t="str" cm="1">
        <f t="array" aca="1" ref="E133" ca="1">IFERROR(INDEX('[1]PCD List'!$AU$5:$BK$48,MARCH('DPW3'!$D133,'[1]PCD List'!$AR$5:$AR$48,0),MARCH('DPW3'!$B133,'[1]PCD List'!$AU$2:$BK$2,0)),"")</f>
        <v/>
      </c>
      <c r="F133" s="641" t="s">
        <v>1958</v>
      </c>
      <c r="G133" s="277" t="s">
        <v>1657</v>
      </c>
      <c r="H133" s="638" t="s">
        <v>68</v>
      </c>
      <c r="I133" s="642">
        <v>0</v>
      </c>
      <c r="K133" s="829"/>
      <c r="M133" s="280">
        <f>SUM( M125:M131)</f>
        <v>1</v>
      </c>
      <c r="N133" s="310">
        <f t="shared" ref="N133:BA133" si="56">SUM( N125:N131)</f>
        <v>1</v>
      </c>
      <c r="O133" s="281">
        <f t="shared" si="56"/>
        <v>1</v>
      </c>
      <c r="P133" s="281">
        <f t="shared" si="56"/>
        <v>1</v>
      </c>
      <c r="Q133" s="281">
        <f t="shared" si="56"/>
        <v>1</v>
      </c>
      <c r="R133" s="281">
        <f t="shared" si="56"/>
        <v>1</v>
      </c>
      <c r="S133" s="281">
        <f t="shared" si="56"/>
        <v>1</v>
      </c>
      <c r="T133" s="281">
        <f t="shared" si="56"/>
        <v>1</v>
      </c>
      <c r="U133" s="281">
        <f t="shared" si="56"/>
        <v>1</v>
      </c>
      <c r="V133" s="281">
        <f t="shared" si="56"/>
        <v>1</v>
      </c>
      <c r="W133" s="281">
        <f t="shared" si="56"/>
        <v>1</v>
      </c>
      <c r="X133" s="281">
        <f t="shared" si="56"/>
        <v>1</v>
      </c>
      <c r="Y133" s="281">
        <f t="shared" si="56"/>
        <v>1</v>
      </c>
      <c r="Z133" s="281">
        <f t="shared" si="56"/>
        <v>1</v>
      </c>
      <c r="AA133" s="281">
        <f t="shared" si="56"/>
        <v>1</v>
      </c>
      <c r="AB133" s="281">
        <f t="shared" si="56"/>
        <v>1</v>
      </c>
      <c r="AC133" s="281">
        <f t="shared" si="56"/>
        <v>1</v>
      </c>
      <c r="AD133" s="281">
        <f t="shared" si="56"/>
        <v>1</v>
      </c>
      <c r="AE133" s="281">
        <f t="shared" si="56"/>
        <v>1</v>
      </c>
      <c r="AF133" s="281">
        <f t="shared" si="56"/>
        <v>1</v>
      </c>
      <c r="AG133" s="281">
        <f t="shared" si="56"/>
        <v>1</v>
      </c>
      <c r="AH133" s="281">
        <f t="shared" si="56"/>
        <v>1</v>
      </c>
      <c r="AI133" s="281">
        <f t="shared" si="56"/>
        <v>1</v>
      </c>
      <c r="AJ133" s="281">
        <f t="shared" si="56"/>
        <v>1</v>
      </c>
      <c r="AK133" s="281">
        <f t="shared" si="56"/>
        <v>1</v>
      </c>
      <c r="AL133" s="281">
        <f t="shared" si="56"/>
        <v>1</v>
      </c>
      <c r="AM133" s="281">
        <f t="shared" si="56"/>
        <v>1</v>
      </c>
      <c r="AN133" s="281">
        <f t="shared" si="56"/>
        <v>1</v>
      </c>
      <c r="AO133" s="281">
        <f t="shared" si="56"/>
        <v>1</v>
      </c>
      <c r="AP133" s="281">
        <f t="shared" si="56"/>
        <v>1</v>
      </c>
      <c r="AQ133" s="281">
        <f t="shared" si="56"/>
        <v>1</v>
      </c>
      <c r="AR133" s="281">
        <f t="shared" si="56"/>
        <v>1</v>
      </c>
      <c r="AS133" s="281">
        <f t="shared" si="56"/>
        <v>1</v>
      </c>
      <c r="AT133" s="281">
        <f t="shared" si="56"/>
        <v>1</v>
      </c>
      <c r="AU133" s="281">
        <f t="shared" si="56"/>
        <v>1</v>
      </c>
      <c r="AV133" s="281">
        <f t="shared" si="56"/>
        <v>1</v>
      </c>
      <c r="AW133" s="281">
        <f t="shared" si="56"/>
        <v>1</v>
      </c>
      <c r="AX133" s="281">
        <f t="shared" si="56"/>
        <v>1</v>
      </c>
      <c r="AY133" s="281">
        <f t="shared" si="56"/>
        <v>1</v>
      </c>
      <c r="AZ133" s="281">
        <f t="shared" si="56"/>
        <v>1</v>
      </c>
      <c r="BA133" s="625">
        <f t="shared" si="56"/>
        <v>1</v>
      </c>
      <c r="BC133" s="282"/>
      <c r="BD133" s="283"/>
      <c r="BE133" s="283"/>
      <c r="BF133" s="283"/>
      <c r="BG133" s="283"/>
      <c r="BH133" s="283"/>
      <c r="BI133" s="283"/>
      <c r="BJ133" s="283"/>
      <c r="BK133" s="283"/>
      <c r="BL133" s="283"/>
      <c r="BM133" s="283"/>
      <c r="BN133" s="284"/>
      <c r="BU133" s="610" t="s">
        <v>1959</v>
      </c>
      <c r="BX133" s="302"/>
      <c r="BY133" t="s">
        <v>1961</v>
      </c>
      <c r="BZ133" s="626" t="s">
        <v>1982</v>
      </c>
      <c r="CA133" s="627" t="s">
        <v>1982</v>
      </c>
      <c r="CB133" s="628" t="s">
        <v>1982</v>
      </c>
      <c r="CC133" s="628" t="s">
        <v>1982</v>
      </c>
      <c r="CD133" s="628" t="s">
        <v>1982</v>
      </c>
      <c r="CE133" s="628" t="s">
        <v>1982</v>
      </c>
      <c r="CF133" s="628" t="s">
        <v>1982</v>
      </c>
      <c r="CG133" s="628" t="s">
        <v>1982</v>
      </c>
      <c r="CH133" s="628" t="s">
        <v>1982</v>
      </c>
      <c r="CI133" s="628" t="s">
        <v>1982</v>
      </c>
      <c r="CJ133" s="628" t="s">
        <v>1982</v>
      </c>
      <c r="CK133" s="628" t="s">
        <v>1982</v>
      </c>
      <c r="CL133" s="628" t="s">
        <v>1982</v>
      </c>
      <c r="CM133" s="628" t="s">
        <v>1982</v>
      </c>
      <c r="CN133" s="628" t="s">
        <v>1982</v>
      </c>
      <c r="CO133" s="628" t="s">
        <v>1982</v>
      </c>
      <c r="CP133" s="628" t="s">
        <v>1982</v>
      </c>
      <c r="CQ133" s="628" t="s">
        <v>1982</v>
      </c>
      <c r="CR133" s="628" t="s">
        <v>1982</v>
      </c>
      <c r="CS133" s="628" t="s">
        <v>1982</v>
      </c>
      <c r="CT133" s="628" t="s">
        <v>1982</v>
      </c>
      <c r="CU133" s="628" t="s">
        <v>1982</v>
      </c>
      <c r="CV133" s="628" t="s">
        <v>1982</v>
      </c>
      <c r="CW133" s="628" t="s">
        <v>1982</v>
      </c>
      <c r="CX133" s="628" t="s">
        <v>1982</v>
      </c>
      <c r="CY133" s="628" t="s">
        <v>1982</v>
      </c>
      <c r="CZ133" s="628" t="s">
        <v>1982</v>
      </c>
      <c r="DA133" s="628" t="s">
        <v>1982</v>
      </c>
      <c r="DB133" s="628" t="s">
        <v>1982</v>
      </c>
      <c r="DC133" s="628" t="s">
        <v>1982</v>
      </c>
      <c r="DD133" s="628" t="s">
        <v>1982</v>
      </c>
      <c r="DE133" s="628" t="s">
        <v>1982</v>
      </c>
      <c r="DF133" s="628" t="s">
        <v>1982</v>
      </c>
      <c r="DG133" s="628" t="s">
        <v>1982</v>
      </c>
      <c r="DH133" s="628" t="s">
        <v>1982</v>
      </c>
      <c r="DI133" s="628" t="s">
        <v>1982</v>
      </c>
      <c r="DJ133" s="628" t="s">
        <v>1982</v>
      </c>
      <c r="DK133" s="628" t="s">
        <v>1982</v>
      </c>
      <c r="DL133" s="628" t="s">
        <v>1982</v>
      </c>
      <c r="DM133" s="628" t="s">
        <v>1982</v>
      </c>
      <c r="DN133" s="629" t="s">
        <v>1982</v>
      </c>
      <c r="DP133" s="619" t="str">
        <f t="shared" si="55"/>
        <v>PCD_DPW3_CYBR_DLY_ST</v>
      </c>
      <c r="DQ133" s="619" t="str">
        <f t="shared" si="55"/>
        <v>PCD_DPW3_CYBR_DIR_ST</v>
      </c>
      <c r="DR133" s="619" t="str">
        <f t="shared" si="55"/>
        <v>PCD_DPW3_CYBR_DSCR_ST</v>
      </c>
      <c r="DS133" s="619" t="str">
        <f t="shared" si="55"/>
        <v>PCD_DPW3_CYBR_DCS_ST</v>
      </c>
      <c r="DT133" s="619" t="str">
        <f t="shared" si="55"/>
        <v>PCD_DPW3_CYBR_DSPC_ST</v>
      </c>
      <c r="DU133" s="619" t="str">
        <f t="shared" si="55"/>
        <v>PCD_DPW3_CYBR_DPP_ST</v>
      </c>
      <c r="DV133" s="619" t="str">
        <f t="shared" si="55"/>
        <v>PCD_DPW3_CYBR_DTPI_ST</v>
      </c>
      <c r="DW133" s="619" t="str">
        <f t="shared" si="55"/>
        <v>PCD_DPW3_CYBR_DCI_ST</v>
      </c>
      <c r="DX133" s="619" t="str">
        <f t="shared" si="55"/>
        <v>PCD_DPW3_CYBR_DSI_ST</v>
      </c>
      <c r="DY133" s="619" t="str">
        <f t="shared" si="55"/>
        <v>PCD_DPW3_CYBR_DER_ST</v>
      </c>
      <c r="DZ133" s="619" t="str">
        <f t="shared" si="54"/>
        <v>PCD_DPW3_CYBR_RS_ST</v>
      </c>
      <c r="EA133" s="619" t="str">
        <f t="shared" si="54"/>
        <v>PCD_DPW3_CYBR_DPLE_ST</v>
      </c>
    </row>
    <row r="134" spans="1:131" ht="15.75" thickBot="1" x14ac:dyDescent="0.25">
      <c r="A134" s="345"/>
      <c r="B134" s="371" t="str">
        <f xml:space="preserve"> B133</f>
        <v>TMS</v>
      </c>
      <c r="C134" s="55" t="s">
        <v>148</v>
      </c>
      <c r="D134" s="55" t="s">
        <v>367</v>
      </c>
      <c r="E134" s="488" t="str" cm="1">
        <f t="array" aca="1" ref="E134" ca="1">IFERROR(INDEX('[1]PCD List'!$AU$5:$BK$48,MARCH('DPW3'!$D134,'[1]PCD List'!$AR$5:$AR$48,0),MARCH('DPW3'!$B134,'[1]PCD List'!$AU$2:$BK$2,0)),"")</f>
        <v/>
      </c>
      <c r="F134" s="338" t="s">
        <v>1983</v>
      </c>
      <c r="G134" s="62" t="s">
        <v>1619</v>
      </c>
      <c r="H134" s="23" t="s">
        <v>68</v>
      </c>
      <c r="I134" s="246">
        <v>0</v>
      </c>
      <c r="K134" s="829">
        <v>1</v>
      </c>
      <c r="M134" s="248"/>
      <c r="N134" s="248"/>
      <c r="O134" s="606"/>
      <c r="P134" s="606"/>
      <c r="Q134" s="606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6"/>
      <c r="AV134" s="66"/>
      <c r="AW134" s="66"/>
      <c r="AX134" s="66"/>
      <c r="AY134" s="66"/>
      <c r="AZ134" s="66"/>
      <c r="BA134" s="249"/>
      <c r="BC134" s="637"/>
      <c r="BD134" s="606"/>
      <c r="BE134" s="65"/>
      <c r="BF134" s="65"/>
      <c r="BG134" s="65"/>
      <c r="BH134" s="65"/>
      <c r="BI134" s="65"/>
      <c r="BJ134" s="65"/>
      <c r="BK134" s="65"/>
      <c r="BL134" s="65"/>
      <c r="BM134" s="65"/>
      <c r="BN134" s="249"/>
      <c r="BU134" s="610" t="s">
        <v>1984</v>
      </c>
      <c r="BX134" s="302" t="s">
        <v>1985</v>
      </c>
      <c r="BY134" t="s">
        <v>1986</v>
      </c>
      <c r="BZ134" s="611" t="s">
        <v>1987</v>
      </c>
      <c r="CA134" s="611" t="s">
        <v>1987</v>
      </c>
      <c r="CB134" s="612" t="s">
        <v>1987</v>
      </c>
      <c r="CC134" s="612" t="s">
        <v>1987</v>
      </c>
      <c r="CD134" s="612" t="s">
        <v>1987</v>
      </c>
      <c r="CE134" s="613" t="s">
        <v>1987</v>
      </c>
      <c r="CF134" s="613" t="s">
        <v>1987</v>
      </c>
      <c r="CG134" s="613" t="s">
        <v>1987</v>
      </c>
      <c r="CH134" s="613" t="s">
        <v>1987</v>
      </c>
      <c r="CI134" s="613" t="s">
        <v>1987</v>
      </c>
      <c r="CJ134" s="613" t="s">
        <v>1987</v>
      </c>
      <c r="CK134" s="613" t="s">
        <v>1987</v>
      </c>
      <c r="CL134" s="613" t="s">
        <v>1987</v>
      </c>
      <c r="CM134" s="613" t="s">
        <v>1987</v>
      </c>
      <c r="CN134" s="613" t="s">
        <v>1987</v>
      </c>
      <c r="CO134" s="613" t="s">
        <v>1987</v>
      </c>
      <c r="CP134" s="613" t="s">
        <v>1987</v>
      </c>
      <c r="CQ134" s="613" t="s">
        <v>1987</v>
      </c>
      <c r="CR134" s="613" t="s">
        <v>1987</v>
      </c>
      <c r="CS134" s="613" t="s">
        <v>1987</v>
      </c>
      <c r="CT134" s="613" t="s">
        <v>1987</v>
      </c>
      <c r="CU134" s="613" t="s">
        <v>1987</v>
      </c>
      <c r="CV134" s="613" t="s">
        <v>1987</v>
      </c>
      <c r="CW134" s="613" t="s">
        <v>1987</v>
      </c>
      <c r="CX134" s="613" t="s">
        <v>1987</v>
      </c>
      <c r="CY134" s="613" t="s">
        <v>1987</v>
      </c>
      <c r="CZ134" s="613" t="s">
        <v>1987</v>
      </c>
      <c r="DA134" s="613" t="s">
        <v>1987</v>
      </c>
      <c r="DB134" s="613" t="s">
        <v>1987</v>
      </c>
      <c r="DC134" s="613" t="s">
        <v>1987</v>
      </c>
      <c r="DD134" s="613" t="s">
        <v>1987</v>
      </c>
      <c r="DE134" s="613" t="s">
        <v>1987</v>
      </c>
      <c r="DF134" s="613" t="s">
        <v>1987</v>
      </c>
      <c r="DG134" s="613" t="s">
        <v>1987</v>
      </c>
      <c r="DH134" s="614" t="s">
        <v>1987</v>
      </c>
      <c r="DI134" s="614" t="s">
        <v>1987</v>
      </c>
      <c r="DJ134" s="614" t="s">
        <v>1987</v>
      </c>
      <c r="DK134" s="614" t="s">
        <v>1987</v>
      </c>
      <c r="DL134" s="614" t="s">
        <v>1987</v>
      </c>
      <c r="DM134" s="614" t="s">
        <v>1987</v>
      </c>
      <c r="DN134" s="615" t="s">
        <v>1987</v>
      </c>
      <c r="DP134" s="302" t="s">
        <v>1988</v>
      </c>
      <c r="DQ134" s="254" t="s">
        <v>1989</v>
      </c>
      <c r="DR134" s="73" t="s">
        <v>1990</v>
      </c>
      <c r="DS134" s="73" t="s">
        <v>1991</v>
      </c>
      <c r="DT134" s="73" t="s">
        <v>1992</v>
      </c>
      <c r="DU134" s="73" t="s">
        <v>1993</v>
      </c>
      <c r="DV134" s="73" t="s">
        <v>1994</v>
      </c>
      <c r="DW134" s="73" t="s">
        <v>1995</v>
      </c>
      <c r="DX134" s="73" t="s">
        <v>1996</v>
      </c>
      <c r="DY134" s="73" t="s">
        <v>1997</v>
      </c>
      <c r="DZ134" s="73" t="s">
        <v>1998</v>
      </c>
      <c r="EA134" s="73" t="s">
        <v>1999</v>
      </c>
    </row>
    <row r="135" spans="1:131" ht="15.75" thickBot="1" x14ac:dyDescent="0.25">
      <c r="A135" s="345"/>
      <c r="B135" s="401" t="str">
        <f t="shared" ref="B135:B142" si="57" xml:space="preserve"> B134</f>
        <v>TMS</v>
      </c>
      <c r="C135" s="59" t="s">
        <v>148</v>
      </c>
      <c r="D135" s="59" t="s">
        <v>367</v>
      </c>
      <c r="E135" s="108" t="str" cm="1">
        <f t="array" aca="1" ref="E135" ca="1">IFERROR(INDEX('[1]PCD List'!$AU$5:$BK$48,MARCH('DPW3'!$D135,'[1]PCD List'!$AR$5:$AR$48,0),MARCH('DPW3'!$B135,'[1]PCD List'!$AU$2:$BK$2,0)),"")</f>
        <v/>
      </c>
      <c r="F135" s="416" t="s">
        <v>1983</v>
      </c>
      <c r="G135" s="62" t="s">
        <v>1636</v>
      </c>
      <c r="H135" s="23" t="s">
        <v>68</v>
      </c>
      <c r="I135" s="246">
        <v>0</v>
      </c>
      <c r="K135" s="829"/>
      <c r="M135" s="248">
        <v>1</v>
      </c>
      <c r="N135" s="248">
        <v>1</v>
      </c>
      <c r="O135" s="606">
        <v>1</v>
      </c>
      <c r="P135" s="606">
        <v>1</v>
      </c>
      <c r="Q135" s="606">
        <v>1</v>
      </c>
      <c r="R135" s="65">
        <v>1</v>
      </c>
      <c r="S135" s="65">
        <v>1</v>
      </c>
      <c r="T135" s="65">
        <v>1</v>
      </c>
      <c r="U135" s="65">
        <v>1</v>
      </c>
      <c r="V135" s="65">
        <v>1</v>
      </c>
      <c r="W135" s="65">
        <v>1</v>
      </c>
      <c r="X135" s="65">
        <v>1</v>
      </c>
      <c r="Y135" s="65">
        <v>1</v>
      </c>
      <c r="Z135" s="65">
        <v>1</v>
      </c>
      <c r="AA135" s="65">
        <v>1</v>
      </c>
      <c r="AB135" s="65">
        <v>1</v>
      </c>
      <c r="AC135" s="65">
        <v>1</v>
      </c>
      <c r="AD135" s="65">
        <v>1</v>
      </c>
      <c r="AE135" s="65">
        <v>1</v>
      </c>
      <c r="AF135" s="65">
        <v>1</v>
      </c>
      <c r="AG135" s="65">
        <v>1</v>
      </c>
      <c r="AH135" s="65">
        <v>1</v>
      </c>
      <c r="AI135" s="65">
        <v>1</v>
      </c>
      <c r="AJ135" s="65">
        <v>1</v>
      </c>
      <c r="AK135" s="65">
        <v>1</v>
      </c>
      <c r="AL135" s="65">
        <v>1</v>
      </c>
      <c r="AM135" s="65">
        <v>1</v>
      </c>
      <c r="AN135" s="65">
        <v>1</v>
      </c>
      <c r="AO135" s="65">
        <v>1</v>
      </c>
      <c r="AP135" s="65">
        <v>1</v>
      </c>
      <c r="AQ135" s="65">
        <v>1</v>
      </c>
      <c r="AR135" s="65">
        <v>1</v>
      </c>
      <c r="AS135" s="65">
        <v>1</v>
      </c>
      <c r="AT135" s="65">
        <v>1</v>
      </c>
      <c r="AU135" s="66">
        <v>1</v>
      </c>
      <c r="AV135" s="66">
        <v>1</v>
      </c>
      <c r="AW135" s="66">
        <v>1</v>
      </c>
      <c r="AX135" s="66">
        <v>1</v>
      </c>
      <c r="AY135" s="66">
        <v>1</v>
      </c>
      <c r="AZ135" s="66">
        <v>1</v>
      </c>
      <c r="BA135" s="249">
        <v>1</v>
      </c>
      <c r="BC135" s="637"/>
      <c r="BD135" s="606"/>
      <c r="BE135" s="65"/>
      <c r="BF135" s="65"/>
      <c r="BG135" s="65"/>
      <c r="BH135" s="65"/>
      <c r="BI135" s="65"/>
      <c r="BJ135" s="65"/>
      <c r="BK135" s="65"/>
      <c r="BL135" s="65"/>
      <c r="BM135" s="65"/>
      <c r="BN135" s="249"/>
      <c r="BU135" s="610" t="s">
        <v>1984</v>
      </c>
      <c r="BX135" s="302"/>
      <c r="BY135" t="s">
        <v>1986</v>
      </c>
      <c r="BZ135" s="611" t="s">
        <v>2000</v>
      </c>
      <c r="CA135" s="611" t="s">
        <v>2000</v>
      </c>
      <c r="CB135" s="611" t="s">
        <v>2000</v>
      </c>
      <c r="CC135" s="611" t="s">
        <v>2000</v>
      </c>
      <c r="CD135" s="611" t="s">
        <v>2000</v>
      </c>
      <c r="CE135" s="611" t="s">
        <v>2000</v>
      </c>
      <c r="CF135" s="611" t="s">
        <v>2000</v>
      </c>
      <c r="CG135" s="611" t="s">
        <v>2000</v>
      </c>
      <c r="CH135" s="611" t="s">
        <v>2000</v>
      </c>
      <c r="CI135" s="611" t="s">
        <v>2000</v>
      </c>
      <c r="CJ135" s="611" t="s">
        <v>2000</v>
      </c>
      <c r="CK135" s="611" t="s">
        <v>2000</v>
      </c>
      <c r="CL135" s="611" t="s">
        <v>2000</v>
      </c>
      <c r="CM135" s="611" t="s">
        <v>2000</v>
      </c>
      <c r="CN135" s="611" t="s">
        <v>2000</v>
      </c>
      <c r="CO135" s="611" t="s">
        <v>2000</v>
      </c>
      <c r="CP135" s="611" t="s">
        <v>2000</v>
      </c>
      <c r="CQ135" s="611" t="s">
        <v>2000</v>
      </c>
      <c r="CR135" s="611" t="s">
        <v>2000</v>
      </c>
      <c r="CS135" s="611" t="s">
        <v>2000</v>
      </c>
      <c r="CT135" s="611" t="s">
        <v>2000</v>
      </c>
      <c r="CU135" s="611" t="s">
        <v>2000</v>
      </c>
      <c r="CV135" s="611" t="s">
        <v>2000</v>
      </c>
      <c r="CW135" s="611" t="s">
        <v>2000</v>
      </c>
      <c r="CX135" s="611" t="s">
        <v>2000</v>
      </c>
      <c r="CY135" s="611" t="s">
        <v>2000</v>
      </c>
      <c r="CZ135" s="611" t="s">
        <v>2000</v>
      </c>
      <c r="DA135" s="611" t="s">
        <v>2000</v>
      </c>
      <c r="DB135" s="611" t="s">
        <v>2000</v>
      </c>
      <c r="DC135" s="611" t="s">
        <v>2000</v>
      </c>
      <c r="DD135" s="611" t="s">
        <v>2000</v>
      </c>
      <c r="DE135" s="611" t="s">
        <v>2000</v>
      </c>
      <c r="DF135" s="611" t="s">
        <v>2000</v>
      </c>
      <c r="DG135" s="611" t="s">
        <v>2000</v>
      </c>
      <c r="DH135" s="611" t="s">
        <v>2000</v>
      </c>
      <c r="DI135" s="611" t="s">
        <v>2000</v>
      </c>
      <c r="DJ135" s="611" t="s">
        <v>2000</v>
      </c>
      <c r="DK135" s="611" t="s">
        <v>2000</v>
      </c>
      <c r="DL135" s="611" t="s">
        <v>2000</v>
      </c>
      <c r="DM135" s="611" t="s">
        <v>2000</v>
      </c>
      <c r="DN135" s="611" t="s">
        <v>2000</v>
      </c>
      <c r="DP135" s="619" t="str">
        <f>DP$134&amp;$DO9</f>
        <v>PCD_DPW3_SEMD_DLY_S1</v>
      </c>
      <c r="DQ135" s="619" t="str">
        <f t="shared" ref="DQ135:EA142" si="58">DQ$134&amp;$DO9</f>
        <v>PCD_DPW3_SEMD_DIR_S1</v>
      </c>
      <c r="DR135" s="619" t="str">
        <f t="shared" si="58"/>
        <v>PCD_DPW3_SEMD_DSCR_S1</v>
      </c>
      <c r="DS135" s="619" t="str">
        <f t="shared" si="58"/>
        <v>PCD_DPW3_SEMD_DCS_S1</v>
      </c>
      <c r="DT135" s="619" t="str">
        <f t="shared" si="58"/>
        <v>PCD_DPW3_SEMD_DSPC_S1</v>
      </c>
      <c r="DU135" s="619" t="str">
        <f t="shared" si="58"/>
        <v>PCD_DPW3_SEMD_DPP_S1</v>
      </c>
      <c r="DV135" s="619" t="str">
        <f t="shared" si="58"/>
        <v>PCD_DPW3_SEMD_DTPI_S1</v>
      </c>
      <c r="DW135" s="619" t="str">
        <f t="shared" si="58"/>
        <v>PCD_DPW3_SEMD_DCI_S1</v>
      </c>
      <c r="DX135" s="619" t="str">
        <f t="shared" si="58"/>
        <v>PCD_DPW3_SEMD_DSI_S1</v>
      </c>
      <c r="DY135" s="619" t="str">
        <f t="shared" si="58"/>
        <v>PCD_DPW3_SEMD_DER_S1</v>
      </c>
      <c r="DZ135" s="619" t="str">
        <f t="shared" si="58"/>
        <v>PCD_DPW3_SEMD_RS_S1</v>
      </c>
      <c r="EA135" s="619" t="str">
        <f t="shared" si="58"/>
        <v>PCD_DPW3_SEMD_DPLE_S1</v>
      </c>
    </row>
    <row r="136" spans="1:131" ht="15.75" thickBot="1" x14ac:dyDescent="0.25">
      <c r="A136" s="345"/>
      <c r="B136" s="401" t="str">
        <f t="shared" si="57"/>
        <v>TMS</v>
      </c>
      <c r="C136" s="59" t="s">
        <v>148</v>
      </c>
      <c r="D136" s="59" t="s">
        <v>367</v>
      </c>
      <c r="E136" s="108" t="str" cm="1">
        <f t="array" aca="1" ref="E136" ca="1">IFERROR(INDEX('[1]PCD List'!$AU$5:$BK$48,MARCH('DPW3'!$D136,'[1]PCD List'!$AR$5:$AR$48,0),MARCH('DPW3'!$B136,'[1]PCD List'!$AU$2:$BK$2,0)),"")</f>
        <v/>
      </c>
      <c r="F136" s="416" t="s">
        <v>1983</v>
      </c>
      <c r="G136" s="62" t="s">
        <v>1639</v>
      </c>
      <c r="H136" s="23" t="s">
        <v>68</v>
      </c>
      <c r="I136" s="246">
        <v>0</v>
      </c>
      <c r="K136" s="829"/>
      <c r="M136" s="248">
        <v>0</v>
      </c>
      <c r="N136" s="248">
        <v>0</v>
      </c>
      <c r="O136" s="606">
        <v>0</v>
      </c>
      <c r="P136" s="606">
        <v>0</v>
      </c>
      <c r="Q136" s="606">
        <v>0</v>
      </c>
      <c r="R136" s="65">
        <v>0</v>
      </c>
      <c r="S136" s="65">
        <v>0</v>
      </c>
      <c r="T136" s="65">
        <v>0</v>
      </c>
      <c r="U136" s="65">
        <v>0</v>
      </c>
      <c r="V136" s="65">
        <v>0</v>
      </c>
      <c r="W136" s="65">
        <v>0</v>
      </c>
      <c r="X136" s="65">
        <v>0</v>
      </c>
      <c r="Y136" s="65">
        <v>0</v>
      </c>
      <c r="Z136" s="65">
        <v>0</v>
      </c>
      <c r="AA136" s="65">
        <v>0</v>
      </c>
      <c r="AB136" s="65">
        <v>0</v>
      </c>
      <c r="AC136" s="65">
        <v>0</v>
      </c>
      <c r="AD136" s="65">
        <v>0</v>
      </c>
      <c r="AE136" s="65">
        <v>0</v>
      </c>
      <c r="AF136" s="65">
        <v>0</v>
      </c>
      <c r="AG136" s="65">
        <v>0</v>
      </c>
      <c r="AH136" s="65">
        <v>0</v>
      </c>
      <c r="AI136" s="65">
        <v>0</v>
      </c>
      <c r="AJ136" s="65">
        <v>0</v>
      </c>
      <c r="AK136" s="65">
        <v>0</v>
      </c>
      <c r="AL136" s="65">
        <v>0</v>
      </c>
      <c r="AM136" s="65">
        <v>0</v>
      </c>
      <c r="AN136" s="65">
        <v>0</v>
      </c>
      <c r="AO136" s="65">
        <v>0</v>
      </c>
      <c r="AP136" s="65">
        <v>0</v>
      </c>
      <c r="AQ136" s="65">
        <v>0</v>
      </c>
      <c r="AR136" s="65">
        <v>0</v>
      </c>
      <c r="AS136" s="65">
        <v>0</v>
      </c>
      <c r="AT136" s="65">
        <v>0</v>
      </c>
      <c r="AU136" s="66">
        <v>0</v>
      </c>
      <c r="AV136" s="66">
        <v>0</v>
      </c>
      <c r="AW136" s="66">
        <v>0</v>
      </c>
      <c r="AX136" s="66">
        <v>0</v>
      </c>
      <c r="AY136" s="66">
        <v>0</v>
      </c>
      <c r="AZ136" s="66">
        <v>0</v>
      </c>
      <c r="BA136" s="249">
        <v>0</v>
      </c>
      <c r="BC136" s="637"/>
      <c r="BD136" s="606"/>
      <c r="BE136" s="65"/>
      <c r="BF136" s="65"/>
      <c r="BG136" s="65"/>
      <c r="BH136" s="65"/>
      <c r="BI136" s="65"/>
      <c r="BJ136" s="65"/>
      <c r="BK136" s="65"/>
      <c r="BL136" s="65"/>
      <c r="BM136" s="65"/>
      <c r="BN136" s="249"/>
      <c r="BU136" s="610" t="s">
        <v>1984</v>
      </c>
      <c r="BX136" s="302"/>
      <c r="BY136" t="s">
        <v>1986</v>
      </c>
      <c r="BZ136" s="611" t="s">
        <v>2001</v>
      </c>
      <c r="CA136" s="611" t="s">
        <v>2001</v>
      </c>
      <c r="CB136" s="611" t="s">
        <v>2001</v>
      </c>
      <c r="CC136" s="611" t="s">
        <v>2001</v>
      </c>
      <c r="CD136" s="611" t="s">
        <v>2001</v>
      </c>
      <c r="CE136" s="611" t="s">
        <v>2001</v>
      </c>
      <c r="CF136" s="611" t="s">
        <v>2001</v>
      </c>
      <c r="CG136" s="611" t="s">
        <v>2001</v>
      </c>
      <c r="CH136" s="611" t="s">
        <v>2001</v>
      </c>
      <c r="CI136" s="611" t="s">
        <v>2001</v>
      </c>
      <c r="CJ136" s="611" t="s">
        <v>2001</v>
      </c>
      <c r="CK136" s="611" t="s">
        <v>2001</v>
      </c>
      <c r="CL136" s="611" t="s">
        <v>2001</v>
      </c>
      <c r="CM136" s="611" t="s">
        <v>2001</v>
      </c>
      <c r="CN136" s="611" t="s">
        <v>2001</v>
      </c>
      <c r="CO136" s="611" t="s">
        <v>2001</v>
      </c>
      <c r="CP136" s="611" t="s">
        <v>2001</v>
      </c>
      <c r="CQ136" s="611" t="s">
        <v>2001</v>
      </c>
      <c r="CR136" s="611" t="s">
        <v>2001</v>
      </c>
      <c r="CS136" s="611" t="s">
        <v>2001</v>
      </c>
      <c r="CT136" s="611" t="s">
        <v>2001</v>
      </c>
      <c r="CU136" s="611" t="s">
        <v>2001</v>
      </c>
      <c r="CV136" s="611" t="s">
        <v>2001</v>
      </c>
      <c r="CW136" s="611" t="s">
        <v>2001</v>
      </c>
      <c r="CX136" s="611" t="s">
        <v>2001</v>
      </c>
      <c r="CY136" s="611" t="s">
        <v>2001</v>
      </c>
      <c r="CZ136" s="611" t="s">
        <v>2001</v>
      </c>
      <c r="DA136" s="611" t="s">
        <v>2001</v>
      </c>
      <c r="DB136" s="611" t="s">
        <v>2001</v>
      </c>
      <c r="DC136" s="611" t="s">
        <v>2001</v>
      </c>
      <c r="DD136" s="611" t="s">
        <v>2001</v>
      </c>
      <c r="DE136" s="611" t="s">
        <v>2001</v>
      </c>
      <c r="DF136" s="611" t="s">
        <v>2001</v>
      </c>
      <c r="DG136" s="611" t="s">
        <v>2001</v>
      </c>
      <c r="DH136" s="611" t="s">
        <v>2001</v>
      </c>
      <c r="DI136" s="611" t="s">
        <v>2001</v>
      </c>
      <c r="DJ136" s="611" t="s">
        <v>2001</v>
      </c>
      <c r="DK136" s="611" t="s">
        <v>2001</v>
      </c>
      <c r="DL136" s="611" t="s">
        <v>2001</v>
      </c>
      <c r="DM136" s="611" t="s">
        <v>2001</v>
      </c>
      <c r="DN136" s="611" t="s">
        <v>2001</v>
      </c>
      <c r="DP136" s="619" t="str">
        <f t="shared" ref="DP136:DY142" si="59">DP$134&amp;$DO10</f>
        <v>PCD_DPW3_SEMD_DLY_S2</v>
      </c>
      <c r="DQ136" s="619" t="str">
        <f t="shared" si="59"/>
        <v>PCD_DPW3_SEMD_DIR_S2</v>
      </c>
      <c r="DR136" s="619" t="str">
        <f t="shared" si="59"/>
        <v>PCD_DPW3_SEMD_DSCR_S2</v>
      </c>
      <c r="DS136" s="619" t="str">
        <f t="shared" si="59"/>
        <v>PCD_DPW3_SEMD_DCS_S2</v>
      </c>
      <c r="DT136" s="619" t="str">
        <f t="shared" si="59"/>
        <v>PCD_DPW3_SEMD_DSPC_S2</v>
      </c>
      <c r="DU136" s="619" t="str">
        <f t="shared" si="59"/>
        <v>PCD_DPW3_SEMD_DPP_S2</v>
      </c>
      <c r="DV136" s="619" t="str">
        <f t="shared" si="59"/>
        <v>PCD_DPW3_SEMD_DTPI_S2</v>
      </c>
      <c r="DW136" s="619" t="str">
        <f t="shared" si="59"/>
        <v>PCD_DPW3_SEMD_DCI_S2</v>
      </c>
      <c r="DX136" s="619" t="str">
        <f t="shared" si="59"/>
        <v>PCD_DPW3_SEMD_DSI_S2</v>
      </c>
      <c r="DY136" s="619" t="str">
        <f t="shared" si="59"/>
        <v>PCD_DPW3_SEMD_DER_S2</v>
      </c>
      <c r="DZ136" s="619" t="str">
        <f t="shared" si="58"/>
        <v>PCD_DPW3_SEMD_RS_S2</v>
      </c>
      <c r="EA136" s="619" t="str">
        <f t="shared" si="58"/>
        <v>PCD_DPW3_SEMD_DPLE_S2</v>
      </c>
    </row>
    <row r="137" spans="1:131" ht="15.75" thickBot="1" x14ac:dyDescent="0.25">
      <c r="A137" s="345"/>
      <c r="B137" s="401" t="str">
        <f t="shared" si="57"/>
        <v>TMS</v>
      </c>
      <c r="C137" s="59" t="s">
        <v>148</v>
      </c>
      <c r="D137" s="59" t="s">
        <v>367</v>
      </c>
      <c r="E137" s="108" t="str" cm="1">
        <f t="array" aca="1" ref="E137" ca="1">IFERROR(INDEX('[1]PCD List'!$AU$5:$BK$48,MARCH('DPW3'!$D137,'[1]PCD List'!$AR$5:$AR$48,0),MARCH('DPW3'!$B137,'[1]PCD List'!$AU$2:$BK$2,0)),"")</f>
        <v/>
      </c>
      <c r="F137" s="416" t="s">
        <v>1983</v>
      </c>
      <c r="G137" s="62" t="s">
        <v>1642</v>
      </c>
      <c r="H137" s="23" t="s">
        <v>68</v>
      </c>
      <c r="I137" s="246">
        <v>0</v>
      </c>
      <c r="K137" s="829"/>
      <c r="M137" s="248">
        <v>0</v>
      </c>
      <c r="N137" s="248">
        <v>0</v>
      </c>
      <c r="O137" s="606">
        <v>0</v>
      </c>
      <c r="P137" s="606">
        <v>0</v>
      </c>
      <c r="Q137" s="606">
        <v>0</v>
      </c>
      <c r="R137" s="65">
        <v>0</v>
      </c>
      <c r="S137" s="65">
        <v>0</v>
      </c>
      <c r="T137" s="65">
        <v>0</v>
      </c>
      <c r="U137" s="65">
        <v>0</v>
      </c>
      <c r="V137" s="65">
        <v>0</v>
      </c>
      <c r="W137" s="65">
        <v>0</v>
      </c>
      <c r="X137" s="65">
        <v>0</v>
      </c>
      <c r="Y137" s="65">
        <v>0</v>
      </c>
      <c r="Z137" s="65">
        <v>0</v>
      </c>
      <c r="AA137" s="65">
        <v>0</v>
      </c>
      <c r="AB137" s="65">
        <v>0</v>
      </c>
      <c r="AC137" s="65">
        <v>0</v>
      </c>
      <c r="AD137" s="65">
        <v>0</v>
      </c>
      <c r="AE137" s="65">
        <v>0</v>
      </c>
      <c r="AF137" s="65">
        <v>0</v>
      </c>
      <c r="AG137" s="65">
        <v>0</v>
      </c>
      <c r="AH137" s="65">
        <v>0</v>
      </c>
      <c r="AI137" s="65">
        <v>0</v>
      </c>
      <c r="AJ137" s="65">
        <v>0</v>
      </c>
      <c r="AK137" s="65">
        <v>0</v>
      </c>
      <c r="AL137" s="65">
        <v>0</v>
      </c>
      <c r="AM137" s="65">
        <v>0</v>
      </c>
      <c r="AN137" s="65">
        <v>0</v>
      </c>
      <c r="AO137" s="65">
        <v>0</v>
      </c>
      <c r="AP137" s="65">
        <v>0</v>
      </c>
      <c r="AQ137" s="65">
        <v>0</v>
      </c>
      <c r="AR137" s="65">
        <v>0</v>
      </c>
      <c r="AS137" s="65">
        <v>0</v>
      </c>
      <c r="AT137" s="65">
        <v>0</v>
      </c>
      <c r="AU137" s="66">
        <v>0</v>
      </c>
      <c r="AV137" s="66">
        <v>0</v>
      </c>
      <c r="AW137" s="66">
        <v>0</v>
      </c>
      <c r="AX137" s="66">
        <v>0</v>
      </c>
      <c r="AY137" s="66">
        <v>0</v>
      </c>
      <c r="AZ137" s="66">
        <v>0</v>
      </c>
      <c r="BA137" s="249">
        <v>0</v>
      </c>
      <c r="BC137" s="637"/>
      <c r="BD137" s="606"/>
      <c r="BE137" s="65"/>
      <c r="BF137" s="65"/>
      <c r="BG137" s="65"/>
      <c r="BH137" s="65"/>
      <c r="BI137" s="65"/>
      <c r="BJ137" s="65"/>
      <c r="BK137" s="65"/>
      <c r="BL137" s="65"/>
      <c r="BM137" s="65"/>
      <c r="BN137" s="249"/>
      <c r="BU137" s="610" t="s">
        <v>1984</v>
      </c>
      <c r="BX137" s="302"/>
      <c r="BY137" t="s">
        <v>1986</v>
      </c>
      <c r="BZ137" s="611" t="s">
        <v>2002</v>
      </c>
      <c r="CA137" s="611" t="s">
        <v>2002</v>
      </c>
      <c r="CB137" s="611" t="s">
        <v>2002</v>
      </c>
      <c r="CC137" s="611" t="s">
        <v>2002</v>
      </c>
      <c r="CD137" s="611" t="s">
        <v>2002</v>
      </c>
      <c r="CE137" s="611" t="s">
        <v>2002</v>
      </c>
      <c r="CF137" s="611" t="s">
        <v>2002</v>
      </c>
      <c r="CG137" s="611" t="s">
        <v>2002</v>
      </c>
      <c r="CH137" s="611" t="s">
        <v>2002</v>
      </c>
      <c r="CI137" s="611" t="s">
        <v>2002</v>
      </c>
      <c r="CJ137" s="611" t="s">
        <v>2002</v>
      </c>
      <c r="CK137" s="611" t="s">
        <v>2002</v>
      </c>
      <c r="CL137" s="611" t="s">
        <v>2002</v>
      </c>
      <c r="CM137" s="611" t="s">
        <v>2002</v>
      </c>
      <c r="CN137" s="611" t="s">
        <v>2002</v>
      </c>
      <c r="CO137" s="611" t="s">
        <v>2002</v>
      </c>
      <c r="CP137" s="611" t="s">
        <v>2002</v>
      </c>
      <c r="CQ137" s="611" t="s">
        <v>2002</v>
      </c>
      <c r="CR137" s="611" t="s">
        <v>2002</v>
      </c>
      <c r="CS137" s="611" t="s">
        <v>2002</v>
      </c>
      <c r="CT137" s="611" t="s">
        <v>2002</v>
      </c>
      <c r="CU137" s="611" t="s">
        <v>2002</v>
      </c>
      <c r="CV137" s="611" t="s">
        <v>2002</v>
      </c>
      <c r="CW137" s="611" t="s">
        <v>2002</v>
      </c>
      <c r="CX137" s="611" t="s">
        <v>2002</v>
      </c>
      <c r="CY137" s="611" t="s">
        <v>2002</v>
      </c>
      <c r="CZ137" s="611" t="s">
        <v>2002</v>
      </c>
      <c r="DA137" s="611" t="s">
        <v>2002</v>
      </c>
      <c r="DB137" s="611" t="s">
        <v>2002</v>
      </c>
      <c r="DC137" s="611" t="s">
        <v>2002</v>
      </c>
      <c r="DD137" s="611" t="s">
        <v>2002</v>
      </c>
      <c r="DE137" s="611" t="s">
        <v>2002</v>
      </c>
      <c r="DF137" s="611" t="s">
        <v>2002</v>
      </c>
      <c r="DG137" s="611" t="s">
        <v>2002</v>
      </c>
      <c r="DH137" s="611" t="s">
        <v>2002</v>
      </c>
      <c r="DI137" s="611" t="s">
        <v>2002</v>
      </c>
      <c r="DJ137" s="611" t="s">
        <v>2002</v>
      </c>
      <c r="DK137" s="611" t="s">
        <v>2002</v>
      </c>
      <c r="DL137" s="611" t="s">
        <v>2002</v>
      </c>
      <c r="DM137" s="611" t="s">
        <v>2002</v>
      </c>
      <c r="DN137" s="611" t="s">
        <v>2002</v>
      </c>
      <c r="DP137" s="619" t="str">
        <f t="shared" si="59"/>
        <v>PCD_DPW3_SEMD_DLY_S3</v>
      </c>
      <c r="DQ137" s="619" t="str">
        <f t="shared" si="59"/>
        <v>PCD_DPW3_SEMD_DIR_S3</v>
      </c>
      <c r="DR137" s="619" t="str">
        <f t="shared" si="59"/>
        <v>PCD_DPW3_SEMD_DSCR_S3</v>
      </c>
      <c r="DS137" s="619" t="str">
        <f t="shared" si="59"/>
        <v>PCD_DPW3_SEMD_DCS_S3</v>
      </c>
      <c r="DT137" s="619" t="str">
        <f t="shared" si="59"/>
        <v>PCD_DPW3_SEMD_DSPC_S3</v>
      </c>
      <c r="DU137" s="619" t="str">
        <f t="shared" si="59"/>
        <v>PCD_DPW3_SEMD_DPP_S3</v>
      </c>
      <c r="DV137" s="619" t="str">
        <f t="shared" si="59"/>
        <v>PCD_DPW3_SEMD_DTPI_S3</v>
      </c>
      <c r="DW137" s="619" t="str">
        <f t="shared" si="59"/>
        <v>PCD_DPW3_SEMD_DCI_S3</v>
      </c>
      <c r="DX137" s="619" t="str">
        <f t="shared" si="59"/>
        <v>PCD_DPW3_SEMD_DSI_S3</v>
      </c>
      <c r="DY137" s="619" t="str">
        <f t="shared" si="59"/>
        <v>PCD_DPW3_SEMD_DER_S3</v>
      </c>
      <c r="DZ137" s="619" t="str">
        <f t="shared" si="58"/>
        <v>PCD_DPW3_SEMD_RS_S3</v>
      </c>
      <c r="EA137" s="619" t="str">
        <f t="shared" si="58"/>
        <v>PCD_DPW3_SEMD_DPLE_S3</v>
      </c>
    </row>
    <row r="138" spans="1:131" ht="15.75" thickBot="1" x14ac:dyDescent="0.25">
      <c r="A138" s="345"/>
      <c r="B138" s="401" t="str">
        <f t="shared" si="57"/>
        <v>TMS</v>
      </c>
      <c r="C138" s="59" t="s">
        <v>148</v>
      </c>
      <c r="D138" s="59" t="s">
        <v>367</v>
      </c>
      <c r="E138" s="108" t="str" cm="1">
        <f t="array" aca="1" ref="E138" ca="1">IFERROR(INDEX('[1]PCD List'!$AU$5:$BK$48,MARCH('DPW3'!$D138,'[1]PCD List'!$AR$5:$AR$48,0),MARCH('DPW3'!$B138,'[1]PCD List'!$AU$2:$BK$2,0)),"")</f>
        <v/>
      </c>
      <c r="F138" s="416" t="s">
        <v>1983</v>
      </c>
      <c r="G138" s="62" t="s">
        <v>1645</v>
      </c>
      <c r="H138" s="23" t="s">
        <v>68</v>
      </c>
      <c r="I138" s="246">
        <v>0</v>
      </c>
      <c r="K138" s="829"/>
      <c r="M138" s="248">
        <v>0</v>
      </c>
      <c r="N138" s="248">
        <v>0</v>
      </c>
      <c r="O138" s="606">
        <v>0</v>
      </c>
      <c r="P138" s="606">
        <v>0</v>
      </c>
      <c r="Q138" s="606">
        <v>0</v>
      </c>
      <c r="R138" s="65">
        <v>0</v>
      </c>
      <c r="S138" s="65">
        <v>0</v>
      </c>
      <c r="T138" s="65">
        <v>0</v>
      </c>
      <c r="U138" s="65">
        <v>0</v>
      </c>
      <c r="V138" s="65">
        <v>0</v>
      </c>
      <c r="W138" s="65">
        <v>0</v>
      </c>
      <c r="X138" s="65">
        <v>0</v>
      </c>
      <c r="Y138" s="65">
        <v>0</v>
      </c>
      <c r="Z138" s="65">
        <v>0</v>
      </c>
      <c r="AA138" s="65">
        <v>0</v>
      </c>
      <c r="AB138" s="65">
        <v>0</v>
      </c>
      <c r="AC138" s="65">
        <v>0</v>
      </c>
      <c r="AD138" s="65">
        <v>0</v>
      </c>
      <c r="AE138" s="65">
        <v>0</v>
      </c>
      <c r="AF138" s="65">
        <v>0</v>
      </c>
      <c r="AG138" s="65">
        <v>0</v>
      </c>
      <c r="AH138" s="65">
        <v>0</v>
      </c>
      <c r="AI138" s="65">
        <v>0</v>
      </c>
      <c r="AJ138" s="65">
        <v>0</v>
      </c>
      <c r="AK138" s="65">
        <v>0</v>
      </c>
      <c r="AL138" s="65">
        <v>0</v>
      </c>
      <c r="AM138" s="65">
        <v>0</v>
      </c>
      <c r="AN138" s="65">
        <v>0</v>
      </c>
      <c r="AO138" s="65">
        <v>0</v>
      </c>
      <c r="AP138" s="65">
        <v>0</v>
      </c>
      <c r="AQ138" s="65">
        <v>0</v>
      </c>
      <c r="AR138" s="65">
        <v>0</v>
      </c>
      <c r="AS138" s="65">
        <v>0</v>
      </c>
      <c r="AT138" s="65">
        <v>0</v>
      </c>
      <c r="AU138" s="66">
        <v>0</v>
      </c>
      <c r="AV138" s="66">
        <v>0</v>
      </c>
      <c r="AW138" s="66">
        <v>0</v>
      </c>
      <c r="AX138" s="66">
        <v>0</v>
      </c>
      <c r="AY138" s="66">
        <v>0</v>
      </c>
      <c r="AZ138" s="66">
        <v>0</v>
      </c>
      <c r="BA138" s="249">
        <v>0</v>
      </c>
      <c r="BC138" s="637"/>
      <c r="BD138" s="606"/>
      <c r="BE138" s="65"/>
      <c r="BF138" s="65"/>
      <c r="BG138" s="65"/>
      <c r="BH138" s="65"/>
      <c r="BI138" s="65"/>
      <c r="BJ138" s="65"/>
      <c r="BK138" s="65"/>
      <c r="BL138" s="65"/>
      <c r="BM138" s="65"/>
      <c r="BN138" s="249"/>
      <c r="BU138" s="610" t="s">
        <v>1984</v>
      </c>
      <c r="BX138" s="302"/>
      <c r="BY138" t="s">
        <v>1986</v>
      </c>
      <c r="BZ138" s="611" t="s">
        <v>2003</v>
      </c>
      <c r="CA138" s="611" t="s">
        <v>2003</v>
      </c>
      <c r="CB138" s="611" t="s">
        <v>2003</v>
      </c>
      <c r="CC138" s="611" t="s">
        <v>2003</v>
      </c>
      <c r="CD138" s="611" t="s">
        <v>2003</v>
      </c>
      <c r="CE138" s="611" t="s">
        <v>2003</v>
      </c>
      <c r="CF138" s="611" t="s">
        <v>2003</v>
      </c>
      <c r="CG138" s="611" t="s">
        <v>2003</v>
      </c>
      <c r="CH138" s="611" t="s">
        <v>2003</v>
      </c>
      <c r="CI138" s="611" t="s">
        <v>2003</v>
      </c>
      <c r="CJ138" s="611" t="s">
        <v>2003</v>
      </c>
      <c r="CK138" s="611" t="s">
        <v>2003</v>
      </c>
      <c r="CL138" s="611" t="s">
        <v>2003</v>
      </c>
      <c r="CM138" s="611" t="s">
        <v>2003</v>
      </c>
      <c r="CN138" s="611" t="s">
        <v>2003</v>
      </c>
      <c r="CO138" s="611" t="s">
        <v>2003</v>
      </c>
      <c r="CP138" s="611" t="s">
        <v>2003</v>
      </c>
      <c r="CQ138" s="611" t="s">
        <v>2003</v>
      </c>
      <c r="CR138" s="611" t="s">
        <v>2003</v>
      </c>
      <c r="CS138" s="611" t="s">
        <v>2003</v>
      </c>
      <c r="CT138" s="611" t="s">
        <v>2003</v>
      </c>
      <c r="CU138" s="611" t="s">
        <v>2003</v>
      </c>
      <c r="CV138" s="611" t="s">
        <v>2003</v>
      </c>
      <c r="CW138" s="611" t="s">
        <v>2003</v>
      </c>
      <c r="CX138" s="611" t="s">
        <v>2003</v>
      </c>
      <c r="CY138" s="611" t="s">
        <v>2003</v>
      </c>
      <c r="CZ138" s="611" t="s">
        <v>2003</v>
      </c>
      <c r="DA138" s="611" t="s">
        <v>2003</v>
      </c>
      <c r="DB138" s="611" t="s">
        <v>2003</v>
      </c>
      <c r="DC138" s="611" t="s">
        <v>2003</v>
      </c>
      <c r="DD138" s="611" t="s">
        <v>2003</v>
      </c>
      <c r="DE138" s="611" t="s">
        <v>2003</v>
      </c>
      <c r="DF138" s="611" t="s">
        <v>2003</v>
      </c>
      <c r="DG138" s="611" t="s">
        <v>2003</v>
      </c>
      <c r="DH138" s="611" t="s">
        <v>2003</v>
      </c>
      <c r="DI138" s="611" t="s">
        <v>2003</v>
      </c>
      <c r="DJ138" s="611" t="s">
        <v>2003</v>
      </c>
      <c r="DK138" s="611" t="s">
        <v>2003</v>
      </c>
      <c r="DL138" s="611" t="s">
        <v>2003</v>
      </c>
      <c r="DM138" s="611" t="s">
        <v>2003</v>
      </c>
      <c r="DN138" s="611" t="s">
        <v>2003</v>
      </c>
      <c r="DP138" s="619" t="str">
        <f t="shared" si="59"/>
        <v>PCD_DPW3_SEMD_DLY_S4</v>
      </c>
      <c r="DQ138" s="619" t="str">
        <f t="shared" si="59"/>
        <v>PCD_DPW3_SEMD_DIR_S4</v>
      </c>
      <c r="DR138" s="619" t="str">
        <f t="shared" si="59"/>
        <v>PCD_DPW3_SEMD_DSCR_S4</v>
      </c>
      <c r="DS138" s="619" t="str">
        <f t="shared" si="59"/>
        <v>PCD_DPW3_SEMD_DCS_S4</v>
      </c>
      <c r="DT138" s="619" t="str">
        <f t="shared" si="59"/>
        <v>PCD_DPW3_SEMD_DSPC_S4</v>
      </c>
      <c r="DU138" s="619" t="str">
        <f t="shared" si="59"/>
        <v>PCD_DPW3_SEMD_DPP_S4</v>
      </c>
      <c r="DV138" s="619" t="str">
        <f t="shared" si="59"/>
        <v>PCD_DPW3_SEMD_DTPI_S4</v>
      </c>
      <c r="DW138" s="619" t="str">
        <f t="shared" si="59"/>
        <v>PCD_DPW3_SEMD_DCI_S4</v>
      </c>
      <c r="DX138" s="619" t="str">
        <f t="shared" si="59"/>
        <v>PCD_DPW3_SEMD_DSI_S4</v>
      </c>
      <c r="DY138" s="619" t="str">
        <f t="shared" si="59"/>
        <v>PCD_DPW3_SEMD_DER_S4</v>
      </c>
      <c r="DZ138" s="619" t="str">
        <f t="shared" si="58"/>
        <v>PCD_DPW3_SEMD_RS_S4</v>
      </c>
      <c r="EA138" s="619" t="str">
        <f t="shared" si="58"/>
        <v>PCD_DPW3_SEMD_DPLE_S4</v>
      </c>
    </row>
    <row r="139" spans="1:131" ht="15.75" thickBot="1" x14ac:dyDescent="0.25">
      <c r="A139" s="345"/>
      <c r="B139" s="401" t="str">
        <f t="shared" si="57"/>
        <v>TMS</v>
      </c>
      <c r="C139" s="59" t="s">
        <v>148</v>
      </c>
      <c r="D139" s="59" t="s">
        <v>367</v>
      </c>
      <c r="E139" s="108" t="str" cm="1">
        <f t="array" aca="1" ref="E139" ca="1">IFERROR(INDEX('[1]PCD List'!$AU$5:$BK$48,MARCH('DPW3'!$D139,'[1]PCD List'!$AR$5:$AR$48,0),MARCH('DPW3'!$B139,'[1]PCD List'!$AU$2:$BK$2,0)),"")</f>
        <v/>
      </c>
      <c r="F139" s="416" t="s">
        <v>1983</v>
      </c>
      <c r="G139" s="62" t="s">
        <v>1648</v>
      </c>
      <c r="H139" s="23" t="s">
        <v>68</v>
      </c>
      <c r="I139" s="246">
        <v>0</v>
      </c>
      <c r="K139" s="829"/>
      <c r="M139" s="248">
        <v>0</v>
      </c>
      <c r="N139" s="248">
        <v>0</v>
      </c>
      <c r="O139" s="606">
        <v>0</v>
      </c>
      <c r="P139" s="606">
        <v>0</v>
      </c>
      <c r="Q139" s="606">
        <v>0</v>
      </c>
      <c r="R139" s="65">
        <v>0</v>
      </c>
      <c r="S139" s="65">
        <v>0</v>
      </c>
      <c r="T139" s="65">
        <v>0</v>
      </c>
      <c r="U139" s="65">
        <v>0</v>
      </c>
      <c r="V139" s="65">
        <v>0</v>
      </c>
      <c r="W139" s="65">
        <v>0</v>
      </c>
      <c r="X139" s="65">
        <v>0</v>
      </c>
      <c r="Y139" s="65">
        <v>0</v>
      </c>
      <c r="Z139" s="65">
        <v>0</v>
      </c>
      <c r="AA139" s="65">
        <v>0</v>
      </c>
      <c r="AB139" s="65">
        <v>0</v>
      </c>
      <c r="AC139" s="65">
        <v>0</v>
      </c>
      <c r="AD139" s="65">
        <v>0</v>
      </c>
      <c r="AE139" s="65">
        <v>0</v>
      </c>
      <c r="AF139" s="65">
        <v>0</v>
      </c>
      <c r="AG139" s="65">
        <v>0</v>
      </c>
      <c r="AH139" s="65">
        <v>0</v>
      </c>
      <c r="AI139" s="65">
        <v>0</v>
      </c>
      <c r="AJ139" s="65">
        <v>0</v>
      </c>
      <c r="AK139" s="65">
        <v>0</v>
      </c>
      <c r="AL139" s="65">
        <v>0</v>
      </c>
      <c r="AM139" s="65">
        <v>0</v>
      </c>
      <c r="AN139" s="65">
        <v>0</v>
      </c>
      <c r="AO139" s="65">
        <v>0</v>
      </c>
      <c r="AP139" s="65">
        <v>0</v>
      </c>
      <c r="AQ139" s="65">
        <v>0</v>
      </c>
      <c r="AR139" s="65">
        <v>0</v>
      </c>
      <c r="AS139" s="65">
        <v>0</v>
      </c>
      <c r="AT139" s="65">
        <v>0</v>
      </c>
      <c r="AU139" s="66">
        <v>0</v>
      </c>
      <c r="AV139" s="66">
        <v>0</v>
      </c>
      <c r="AW139" s="66">
        <v>0</v>
      </c>
      <c r="AX139" s="66">
        <v>0</v>
      </c>
      <c r="AY139" s="66">
        <v>0</v>
      </c>
      <c r="AZ139" s="66">
        <v>0</v>
      </c>
      <c r="BA139" s="249">
        <v>0</v>
      </c>
      <c r="BC139" s="637"/>
      <c r="BD139" s="606"/>
      <c r="BE139" s="65"/>
      <c r="BF139" s="65"/>
      <c r="BG139" s="65"/>
      <c r="BH139" s="65"/>
      <c r="BI139" s="65"/>
      <c r="BJ139" s="65"/>
      <c r="BK139" s="65"/>
      <c r="BL139" s="65"/>
      <c r="BM139" s="65"/>
      <c r="BN139" s="249"/>
      <c r="BU139" s="610" t="s">
        <v>1984</v>
      </c>
      <c r="BX139" s="302"/>
      <c r="BY139" t="s">
        <v>1986</v>
      </c>
      <c r="BZ139" s="611" t="s">
        <v>2004</v>
      </c>
      <c r="CA139" s="611" t="s">
        <v>2004</v>
      </c>
      <c r="CB139" s="611" t="s">
        <v>2004</v>
      </c>
      <c r="CC139" s="611" t="s">
        <v>2004</v>
      </c>
      <c r="CD139" s="611" t="s">
        <v>2004</v>
      </c>
      <c r="CE139" s="611" t="s">
        <v>2004</v>
      </c>
      <c r="CF139" s="611" t="s">
        <v>2004</v>
      </c>
      <c r="CG139" s="611" t="s">
        <v>2004</v>
      </c>
      <c r="CH139" s="611" t="s">
        <v>2004</v>
      </c>
      <c r="CI139" s="611" t="s">
        <v>2004</v>
      </c>
      <c r="CJ139" s="611" t="s">
        <v>2004</v>
      </c>
      <c r="CK139" s="611" t="s">
        <v>2004</v>
      </c>
      <c r="CL139" s="611" t="s">
        <v>2004</v>
      </c>
      <c r="CM139" s="611" t="s">
        <v>2004</v>
      </c>
      <c r="CN139" s="611" t="s">
        <v>2004</v>
      </c>
      <c r="CO139" s="611" t="s">
        <v>2004</v>
      </c>
      <c r="CP139" s="611" t="s">
        <v>2004</v>
      </c>
      <c r="CQ139" s="611" t="s">
        <v>2004</v>
      </c>
      <c r="CR139" s="611" t="s">
        <v>2004</v>
      </c>
      <c r="CS139" s="611" t="s">
        <v>2004</v>
      </c>
      <c r="CT139" s="611" t="s">
        <v>2004</v>
      </c>
      <c r="CU139" s="611" t="s">
        <v>2004</v>
      </c>
      <c r="CV139" s="611" t="s">
        <v>2004</v>
      </c>
      <c r="CW139" s="611" t="s">
        <v>2004</v>
      </c>
      <c r="CX139" s="611" t="s">
        <v>2004</v>
      </c>
      <c r="CY139" s="611" t="s">
        <v>2004</v>
      </c>
      <c r="CZ139" s="611" t="s">
        <v>2004</v>
      </c>
      <c r="DA139" s="611" t="s">
        <v>2004</v>
      </c>
      <c r="DB139" s="611" t="s">
        <v>2004</v>
      </c>
      <c r="DC139" s="611" t="s">
        <v>2004</v>
      </c>
      <c r="DD139" s="611" t="s">
        <v>2004</v>
      </c>
      <c r="DE139" s="611" t="s">
        <v>2004</v>
      </c>
      <c r="DF139" s="611" t="s">
        <v>2004</v>
      </c>
      <c r="DG139" s="611" t="s">
        <v>2004</v>
      </c>
      <c r="DH139" s="611" t="s">
        <v>2004</v>
      </c>
      <c r="DI139" s="611" t="s">
        <v>2004</v>
      </c>
      <c r="DJ139" s="611" t="s">
        <v>2004</v>
      </c>
      <c r="DK139" s="611" t="s">
        <v>2004</v>
      </c>
      <c r="DL139" s="611" t="s">
        <v>2004</v>
      </c>
      <c r="DM139" s="611" t="s">
        <v>2004</v>
      </c>
      <c r="DN139" s="611" t="s">
        <v>2004</v>
      </c>
      <c r="DP139" s="619" t="str">
        <f t="shared" si="59"/>
        <v>PCD_DPW3_SEMD_DLY_S5</v>
      </c>
      <c r="DQ139" s="619" t="str">
        <f t="shared" si="59"/>
        <v>PCD_DPW3_SEMD_DIR_S5</v>
      </c>
      <c r="DR139" s="619" t="str">
        <f t="shared" si="59"/>
        <v>PCD_DPW3_SEMD_DSCR_S5</v>
      </c>
      <c r="DS139" s="619" t="str">
        <f t="shared" si="59"/>
        <v>PCD_DPW3_SEMD_DCS_S5</v>
      </c>
      <c r="DT139" s="619" t="str">
        <f t="shared" si="59"/>
        <v>PCD_DPW3_SEMD_DSPC_S5</v>
      </c>
      <c r="DU139" s="619" t="str">
        <f t="shared" si="59"/>
        <v>PCD_DPW3_SEMD_DPP_S5</v>
      </c>
      <c r="DV139" s="619" t="str">
        <f t="shared" si="59"/>
        <v>PCD_DPW3_SEMD_DTPI_S5</v>
      </c>
      <c r="DW139" s="619" t="str">
        <f t="shared" si="59"/>
        <v>PCD_DPW3_SEMD_DCI_S5</v>
      </c>
      <c r="DX139" s="619" t="str">
        <f t="shared" si="59"/>
        <v>PCD_DPW3_SEMD_DSI_S5</v>
      </c>
      <c r="DY139" s="619" t="str">
        <f t="shared" si="59"/>
        <v>PCD_DPW3_SEMD_DER_S5</v>
      </c>
      <c r="DZ139" s="619" t="str">
        <f t="shared" si="58"/>
        <v>PCD_DPW3_SEMD_RS_S5</v>
      </c>
      <c r="EA139" s="619" t="str">
        <f t="shared" si="58"/>
        <v>PCD_DPW3_SEMD_DPLE_S5</v>
      </c>
    </row>
    <row r="140" spans="1:131" ht="15.75" thickBot="1" x14ac:dyDescent="0.25">
      <c r="A140" s="345"/>
      <c r="B140" s="401" t="str">
        <f t="shared" si="57"/>
        <v>TMS</v>
      </c>
      <c r="C140" s="59" t="s">
        <v>148</v>
      </c>
      <c r="D140" s="59" t="s">
        <v>367</v>
      </c>
      <c r="E140" s="108" t="str" cm="1">
        <f t="array" aca="1" ref="E140" ca="1">IFERROR(INDEX('[1]PCD List'!$AU$5:$BK$48,MARCH('DPW3'!$D140,'[1]PCD List'!$AR$5:$AR$48,0),MARCH('DPW3'!$B140,'[1]PCD List'!$AU$2:$BK$2,0)),"")</f>
        <v/>
      </c>
      <c r="F140" s="416" t="s">
        <v>1983</v>
      </c>
      <c r="G140" s="62" t="s">
        <v>1651</v>
      </c>
      <c r="H140" s="23" t="s">
        <v>68</v>
      </c>
      <c r="I140" s="246">
        <v>0</v>
      </c>
      <c r="K140" s="829"/>
      <c r="M140" s="248">
        <v>0</v>
      </c>
      <c r="N140" s="248">
        <v>0</v>
      </c>
      <c r="O140" s="606">
        <v>0</v>
      </c>
      <c r="P140" s="606">
        <v>0</v>
      </c>
      <c r="Q140" s="606">
        <v>0</v>
      </c>
      <c r="R140" s="65">
        <v>0</v>
      </c>
      <c r="S140" s="65">
        <v>0</v>
      </c>
      <c r="T140" s="65">
        <v>0</v>
      </c>
      <c r="U140" s="65">
        <v>0</v>
      </c>
      <c r="V140" s="65">
        <v>0</v>
      </c>
      <c r="W140" s="65">
        <v>0</v>
      </c>
      <c r="X140" s="65">
        <v>0</v>
      </c>
      <c r="Y140" s="65">
        <v>0</v>
      </c>
      <c r="Z140" s="65">
        <v>0</v>
      </c>
      <c r="AA140" s="65">
        <v>0</v>
      </c>
      <c r="AB140" s="65">
        <v>0</v>
      </c>
      <c r="AC140" s="65">
        <v>0</v>
      </c>
      <c r="AD140" s="65">
        <v>0</v>
      </c>
      <c r="AE140" s="65">
        <v>0</v>
      </c>
      <c r="AF140" s="65">
        <v>0</v>
      </c>
      <c r="AG140" s="65">
        <v>0</v>
      </c>
      <c r="AH140" s="65">
        <v>0</v>
      </c>
      <c r="AI140" s="65">
        <v>0</v>
      </c>
      <c r="AJ140" s="65">
        <v>0</v>
      </c>
      <c r="AK140" s="65">
        <v>0</v>
      </c>
      <c r="AL140" s="65">
        <v>0</v>
      </c>
      <c r="AM140" s="65">
        <v>0</v>
      </c>
      <c r="AN140" s="65">
        <v>0</v>
      </c>
      <c r="AO140" s="65">
        <v>0</v>
      </c>
      <c r="AP140" s="65">
        <v>0</v>
      </c>
      <c r="AQ140" s="65">
        <v>0</v>
      </c>
      <c r="AR140" s="65">
        <v>0</v>
      </c>
      <c r="AS140" s="65">
        <v>0</v>
      </c>
      <c r="AT140" s="65">
        <v>0</v>
      </c>
      <c r="AU140" s="66">
        <v>0</v>
      </c>
      <c r="AV140" s="66">
        <v>0</v>
      </c>
      <c r="AW140" s="66">
        <v>0</v>
      </c>
      <c r="AX140" s="66">
        <v>0</v>
      </c>
      <c r="AY140" s="66">
        <v>0</v>
      </c>
      <c r="AZ140" s="66">
        <v>0</v>
      </c>
      <c r="BA140" s="249">
        <v>0</v>
      </c>
      <c r="BC140" s="637"/>
      <c r="BD140" s="606"/>
      <c r="BE140" s="65"/>
      <c r="BF140" s="65"/>
      <c r="BG140" s="65"/>
      <c r="BH140" s="65"/>
      <c r="BI140" s="65"/>
      <c r="BJ140" s="65"/>
      <c r="BK140" s="65"/>
      <c r="BL140" s="65"/>
      <c r="BM140" s="65"/>
      <c r="BN140" s="249"/>
      <c r="BU140" s="610" t="s">
        <v>1984</v>
      </c>
      <c r="BX140" s="302"/>
      <c r="BY140" t="s">
        <v>1986</v>
      </c>
      <c r="BZ140" s="611" t="s">
        <v>2005</v>
      </c>
      <c r="CA140" s="611" t="s">
        <v>2005</v>
      </c>
      <c r="CB140" s="611" t="s">
        <v>2005</v>
      </c>
      <c r="CC140" s="611" t="s">
        <v>2005</v>
      </c>
      <c r="CD140" s="611" t="s">
        <v>2005</v>
      </c>
      <c r="CE140" s="611" t="s">
        <v>2005</v>
      </c>
      <c r="CF140" s="611" t="s">
        <v>2005</v>
      </c>
      <c r="CG140" s="611" t="s">
        <v>2005</v>
      </c>
      <c r="CH140" s="611" t="s">
        <v>2005</v>
      </c>
      <c r="CI140" s="611" t="s">
        <v>2005</v>
      </c>
      <c r="CJ140" s="611" t="s">
        <v>2005</v>
      </c>
      <c r="CK140" s="611" t="s">
        <v>2005</v>
      </c>
      <c r="CL140" s="611" t="s">
        <v>2005</v>
      </c>
      <c r="CM140" s="611" t="s">
        <v>2005</v>
      </c>
      <c r="CN140" s="611" t="s">
        <v>2005</v>
      </c>
      <c r="CO140" s="611" t="s">
        <v>2005</v>
      </c>
      <c r="CP140" s="611" t="s">
        <v>2005</v>
      </c>
      <c r="CQ140" s="611" t="s">
        <v>2005</v>
      </c>
      <c r="CR140" s="611" t="s">
        <v>2005</v>
      </c>
      <c r="CS140" s="611" t="s">
        <v>2005</v>
      </c>
      <c r="CT140" s="611" t="s">
        <v>2005</v>
      </c>
      <c r="CU140" s="611" t="s">
        <v>2005</v>
      </c>
      <c r="CV140" s="611" t="s">
        <v>2005</v>
      </c>
      <c r="CW140" s="611" t="s">
        <v>2005</v>
      </c>
      <c r="CX140" s="611" t="s">
        <v>2005</v>
      </c>
      <c r="CY140" s="611" t="s">
        <v>2005</v>
      </c>
      <c r="CZ140" s="611" t="s">
        <v>2005</v>
      </c>
      <c r="DA140" s="611" t="s">
        <v>2005</v>
      </c>
      <c r="DB140" s="611" t="s">
        <v>2005</v>
      </c>
      <c r="DC140" s="611" t="s">
        <v>2005</v>
      </c>
      <c r="DD140" s="611" t="s">
        <v>2005</v>
      </c>
      <c r="DE140" s="611" t="s">
        <v>2005</v>
      </c>
      <c r="DF140" s="611" t="s">
        <v>2005</v>
      </c>
      <c r="DG140" s="611" t="s">
        <v>2005</v>
      </c>
      <c r="DH140" s="611" t="s">
        <v>2005</v>
      </c>
      <c r="DI140" s="611" t="s">
        <v>2005</v>
      </c>
      <c r="DJ140" s="611" t="s">
        <v>2005</v>
      </c>
      <c r="DK140" s="611" t="s">
        <v>2005</v>
      </c>
      <c r="DL140" s="611" t="s">
        <v>2005</v>
      </c>
      <c r="DM140" s="611" t="s">
        <v>2005</v>
      </c>
      <c r="DN140" s="611" t="s">
        <v>2005</v>
      </c>
      <c r="DP140" s="619" t="str">
        <f t="shared" si="59"/>
        <v>PCD_DPW3_SEMD_DLY_S6</v>
      </c>
      <c r="DQ140" s="619" t="str">
        <f t="shared" si="59"/>
        <v>PCD_DPW3_SEMD_DIR_S6</v>
      </c>
      <c r="DR140" s="619" t="str">
        <f t="shared" si="59"/>
        <v>PCD_DPW3_SEMD_DSCR_S6</v>
      </c>
      <c r="DS140" s="619" t="str">
        <f t="shared" si="59"/>
        <v>PCD_DPW3_SEMD_DCS_S6</v>
      </c>
      <c r="DT140" s="619" t="str">
        <f t="shared" si="59"/>
        <v>PCD_DPW3_SEMD_DSPC_S6</v>
      </c>
      <c r="DU140" s="619" t="str">
        <f t="shared" si="59"/>
        <v>PCD_DPW3_SEMD_DPP_S6</v>
      </c>
      <c r="DV140" s="619" t="str">
        <f t="shared" si="59"/>
        <v>PCD_DPW3_SEMD_DTPI_S6</v>
      </c>
      <c r="DW140" s="619" t="str">
        <f t="shared" si="59"/>
        <v>PCD_DPW3_SEMD_DCI_S6</v>
      </c>
      <c r="DX140" s="619" t="str">
        <f t="shared" si="59"/>
        <v>PCD_DPW3_SEMD_DSI_S6</v>
      </c>
      <c r="DY140" s="619" t="str">
        <f t="shared" si="59"/>
        <v>PCD_DPW3_SEMD_DER_S6</v>
      </c>
      <c r="DZ140" s="619" t="str">
        <f t="shared" si="58"/>
        <v>PCD_DPW3_SEMD_RS_S6</v>
      </c>
      <c r="EA140" s="619" t="str">
        <f t="shared" si="58"/>
        <v>PCD_DPW3_SEMD_DPLE_S6</v>
      </c>
    </row>
    <row r="141" spans="1:131" ht="15.75" thickBot="1" x14ac:dyDescent="0.25">
      <c r="A141" s="345"/>
      <c r="B141" s="401" t="str">
        <f t="shared" si="57"/>
        <v>TMS</v>
      </c>
      <c r="C141" s="59" t="s">
        <v>148</v>
      </c>
      <c r="D141" s="59" t="s">
        <v>367</v>
      </c>
      <c r="E141" s="108" t="str" cm="1">
        <f t="array" aca="1" ref="E141" ca="1">IFERROR(INDEX('[1]PCD List'!$AU$5:$BK$48,MARCH('DPW3'!$D141,'[1]PCD List'!$AR$5:$AR$48,0),MARCH('DPW3'!$B141,'[1]PCD List'!$AU$2:$BK$2,0)),"")</f>
        <v/>
      </c>
      <c r="F141" s="416" t="s">
        <v>1983</v>
      </c>
      <c r="G141" s="62" t="s">
        <v>1654</v>
      </c>
      <c r="H141" s="23" t="s">
        <v>68</v>
      </c>
      <c r="I141" s="246">
        <v>0</v>
      </c>
      <c r="K141" s="829"/>
      <c r="M141" s="248"/>
      <c r="N141" s="248"/>
      <c r="O141" s="606"/>
      <c r="P141" s="606"/>
      <c r="Q141" s="606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  <c r="AN141" s="65"/>
      <c r="AO141" s="65"/>
      <c r="AP141" s="65"/>
      <c r="AQ141" s="65"/>
      <c r="AR141" s="65"/>
      <c r="AS141" s="65"/>
      <c r="AT141" s="65"/>
      <c r="AU141" s="66"/>
      <c r="AV141" s="66"/>
      <c r="AW141" s="66"/>
      <c r="AX141" s="66"/>
      <c r="AY141" s="66"/>
      <c r="AZ141" s="66"/>
      <c r="BA141" s="442"/>
      <c r="BC141" s="637"/>
      <c r="BD141" s="606"/>
      <c r="BE141" s="65"/>
      <c r="BF141" s="65"/>
      <c r="BG141" s="65"/>
      <c r="BH141" s="65"/>
      <c r="BI141" s="65"/>
      <c r="BJ141" s="65"/>
      <c r="BK141" s="65"/>
      <c r="BL141" s="65"/>
      <c r="BM141" s="65"/>
      <c r="BN141" s="249"/>
      <c r="BU141" s="610" t="s">
        <v>1984</v>
      </c>
      <c r="BX141" s="302"/>
      <c r="BY141" t="s">
        <v>1986</v>
      </c>
      <c r="BZ141" s="620" t="s">
        <v>2006</v>
      </c>
      <c r="CA141" s="620" t="s">
        <v>2006</v>
      </c>
      <c r="CB141" s="620" t="s">
        <v>2006</v>
      </c>
      <c r="CC141" s="620" t="s">
        <v>2006</v>
      </c>
      <c r="CD141" s="620" t="s">
        <v>2006</v>
      </c>
      <c r="CE141" s="620" t="s">
        <v>2006</v>
      </c>
      <c r="CF141" s="620" t="s">
        <v>2006</v>
      </c>
      <c r="CG141" s="620" t="s">
        <v>2006</v>
      </c>
      <c r="CH141" s="620" t="s">
        <v>2006</v>
      </c>
      <c r="CI141" s="620" t="s">
        <v>2006</v>
      </c>
      <c r="CJ141" s="620" t="s">
        <v>2006</v>
      </c>
      <c r="CK141" s="620" t="s">
        <v>2006</v>
      </c>
      <c r="CL141" s="620" t="s">
        <v>2006</v>
      </c>
      <c r="CM141" s="620" t="s">
        <v>2006</v>
      </c>
      <c r="CN141" s="620" t="s">
        <v>2006</v>
      </c>
      <c r="CO141" s="620" t="s">
        <v>2006</v>
      </c>
      <c r="CP141" s="620" t="s">
        <v>2006</v>
      </c>
      <c r="CQ141" s="620" t="s">
        <v>2006</v>
      </c>
      <c r="CR141" s="620" t="s">
        <v>2006</v>
      </c>
      <c r="CS141" s="620" t="s">
        <v>2006</v>
      </c>
      <c r="CT141" s="620" t="s">
        <v>2006</v>
      </c>
      <c r="CU141" s="620" t="s">
        <v>2006</v>
      </c>
      <c r="CV141" s="620" t="s">
        <v>2006</v>
      </c>
      <c r="CW141" s="620" t="s">
        <v>2006</v>
      </c>
      <c r="CX141" s="620" t="s">
        <v>2006</v>
      </c>
      <c r="CY141" s="620" t="s">
        <v>2006</v>
      </c>
      <c r="CZ141" s="620" t="s">
        <v>2006</v>
      </c>
      <c r="DA141" s="620" t="s">
        <v>2006</v>
      </c>
      <c r="DB141" s="620" t="s">
        <v>2006</v>
      </c>
      <c r="DC141" s="620" t="s">
        <v>2006</v>
      </c>
      <c r="DD141" s="620" t="s">
        <v>2006</v>
      </c>
      <c r="DE141" s="620" t="s">
        <v>2006</v>
      </c>
      <c r="DF141" s="620" t="s">
        <v>2006</v>
      </c>
      <c r="DG141" s="620" t="s">
        <v>2006</v>
      </c>
      <c r="DH141" s="620" t="s">
        <v>2006</v>
      </c>
      <c r="DI141" s="620" t="s">
        <v>2006</v>
      </c>
      <c r="DJ141" s="620" t="s">
        <v>2006</v>
      </c>
      <c r="DK141" s="620" t="s">
        <v>2006</v>
      </c>
      <c r="DL141" s="620" t="s">
        <v>2006</v>
      </c>
      <c r="DM141" s="620" t="s">
        <v>2006</v>
      </c>
      <c r="DN141" s="620" t="s">
        <v>2006</v>
      </c>
      <c r="DP141" s="619" t="str">
        <f t="shared" si="59"/>
        <v>PCD_DPW3_SEMD_DLY_S7</v>
      </c>
      <c r="DQ141" s="619" t="str">
        <f t="shared" si="59"/>
        <v>PCD_DPW3_SEMD_DIR_S7</v>
      </c>
      <c r="DR141" s="619" t="str">
        <f t="shared" si="59"/>
        <v>PCD_DPW3_SEMD_DSCR_S7</v>
      </c>
      <c r="DS141" s="619" t="str">
        <f t="shared" si="59"/>
        <v>PCD_DPW3_SEMD_DCS_S7</v>
      </c>
      <c r="DT141" s="619" t="str">
        <f t="shared" si="59"/>
        <v>PCD_DPW3_SEMD_DSPC_S7</v>
      </c>
      <c r="DU141" s="619" t="str">
        <f t="shared" si="59"/>
        <v>PCD_DPW3_SEMD_DPP_S7</v>
      </c>
      <c r="DV141" s="619" t="str">
        <f t="shared" si="59"/>
        <v>PCD_DPW3_SEMD_DTPI_S7</v>
      </c>
      <c r="DW141" s="619" t="str">
        <f t="shared" si="59"/>
        <v>PCD_DPW3_SEMD_DCI_S7</v>
      </c>
      <c r="DX141" s="619" t="str">
        <f t="shared" si="59"/>
        <v>PCD_DPW3_SEMD_DSI_S7</v>
      </c>
      <c r="DY141" s="619" t="str">
        <f t="shared" si="59"/>
        <v>PCD_DPW3_SEMD_DER_S7</v>
      </c>
      <c r="DZ141" s="619" t="str">
        <f t="shared" si="58"/>
        <v>PCD_DPW3_SEMD_RS_S7</v>
      </c>
      <c r="EA141" s="619" t="str">
        <f t="shared" si="58"/>
        <v>PCD_DPW3_SEMD_DPLE_S7</v>
      </c>
    </row>
    <row r="142" spans="1:131" ht="15.75" thickBot="1" x14ac:dyDescent="0.25">
      <c r="A142" s="345"/>
      <c r="B142" s="572" t="str">
        <f t="shared" si="57"/>
        <v>TMS</v>
      </c>
      <c r="C142" s="643" t="s">
        <v>148</v>
      </c>
      <c r="D142" s="643" t="s">
        <v>367</v>
      </c>
      <c r="E142" s="640" t="str" cm="1">
        <f t="array" aca="1" ref="E142" ca="1">IFERROR(INDEX('[1]PCD List'!$AU$5:$BK$48,MARCH('DPW3'!$D142,'[1]PCD List'!$AR$5:$AR$48,0),MARCH('DPW3'!$B142,'[1]PCD List'!$AU$2:$BK$2,0)),"")</f>
        <v/>
      </c>
      <c r="F142" s="644" t="s">
        <v>1983</v>
      </c>
      <c r="G142" s="277" t="s">
        <v>1657</v>
      </c>
      <c r="H142" s="638" t="s">
        <v>68</v>
      </c>
      <c r="I142" s="642">
        <v>0</v>
      </c>
      <c r="K142" s="829"/>
      <c r="M142" s="280">
        <f>SUM( M134:M140)</f>
        <v>1</v>
      </c>
      <c r="N142" s="310">
        <f t="shared" ref="N142:BA142" si="60">SUM( N134:N140)</f>
        <v>1</v>
      </c>
      <c r="O142" s="281">
        <f t="shared" si="60"/>
        <v>1</v>
      </c>
      <c r="P142" s="281">
        <f t="shared" si="60"/>
        <v>1</v>
      </c>
      <c r="Q142" s="281">
        <f t="shared" si="60"/>
        <v>1</v>
      </c>
      <c r="R142" s="281">
        <f t="shared" si="60"/>
        <v>1</v>
      </c>
      <c r="S142" s="281">
        <f t="shared" si="60"/>
        <v>1</v>
      </c>
      <c r="T142" s="281">
        <f t="shared" si="60"/>
        <v>1</v>
      </c>
      <c r="U142" s="281">
        <f t="shared" si="60"/>
        <v>1</v>
      </c>
      <c r="V142" s="281">
        <f t="shared" si="60"/>
        <v>1</v>
      </c>
      <c r="W142" s="281">
        <f t="shared" si="60"/>
        <v>1</v>
      </c>
      <c r="X142" s="281">
        <f t="shared" si="60"/>
        <v>1</v>
      </c>
      <c r="Y142" s="281">
        <f t="shared" si="60"/>
        <v>1</v>
      </c>
      <c r="Z142" s="281">
        <f t="shared" si="60"/>
        <v>1</v>
      </c>
      <c r="AA142" s="281">
        <f t="shared" si="60"/>
        <v>1</v>
      </c>
      <c r="AB142" s="281">
        <f t="shared" si="60"/>
        <v>1</v>
      </c>
      <c r="AC142" s="281">
        <f t="shared" si="60"/>
        <v>1</v>
      </c>
      <c r="AD142" s="281">
        <f t="shared" si="60"/>
        <v>1</v>
      </c>
      <c r="AE142" s="281">
        <f t="shared" si="60"/>
        <v>1</v>
      </c>
      <c r="AF142" s="281">
        <f t="shared" si="60"/>
        <v>1</v>
      </c>
      <c r="AG142" s="281">
        <f t="shared" si="60"/>
        <v>1</v>
      </c>
      <c r="AH142" s="281">
        <f t="shared" si="60"/>
        <v>1</v>
      </c>
      <c r="AI142" s="281">
        <f t="shared" si="60"/>
        <v>1</v>
      </c>
      <c r="AJ142" s="281">
        <f t="shared" si="60"/>
        <v>1</v>
      </c>
      <c r="AK142" s="281">
        <f t="shared" si="60"/>
        <v>1</v>
      </c>
      <c r="AL142" s="281">
        <f t="shared" si="60"/>
        <v>1</v>
      </c>
      <c r="AM142" s="281">
        <f t="shared" si="60"/>
        <v>1</v>
      </c>
      <c r="AN142" s="281">
        <f t="shared" si="60"/>
        <v>1</v>
      </c>
      <c r="AO142" s="281">
        <f t="shared" si="60"/>
        <v>1</v>
      </c>
      <c r="AP142" s="281">
        <f t="shared" si="60"/>
        <v>1</v>
      </c>
      <c r="AQ142" s="281">
        <f t="shared" si="60"/>
        <v>1</v>
      </c>
      <c r="AR142" s="281">
        <f t="shared" si="60"/>
        <v>1</v>
      </c>
      <c r="AS142" s="281">
        <f t="shared" si="60"/>
        <v>1</v>
      </c>
      <c r="AT142" s="281">
        <f t="shared" si="60"/>
        <v>1</v>
      </c>
      <c r="AU142" s="281">
        <f t="shared" si="60"/>
        <v>1</v>
      </c>
      <c r="AV142" s="281">
        <f t="shared" si="60"/>
        <v>1</v>
      </c>
      <c r="AW142" s="281">
        <f t="shared" si="60"/>
        <v>1</v>
      </c>
      <c r="AX142" s="281">
        <f t="shared" si="60"/>
        <v>1</v>
      </c>
      <c r="AY142" s="281">
        <f t="shared" si="60"/>
        <v>1</v>
      </c>
      <c r="AZ142" s="281">
        <f t="shared" si="60"/>
        <v>1</v>
      </c>
      <c r="BA142" s="625">
        <f t="shared" si="60"/>
        <v>1</v>
      </c>
      <c r="BC142" s="282"/>
      <c r="BD142" s="283"/>
      <c r="BE142" s="283"/>
      <c r="BF142" s="283"/>
      <c r="BG142" s="283"/>
      <c r="BH142" s="283"/>
      <c r="BI142" s="283"/>
      <c r="BJ142" s="283"/>
      <c r="BK142" s="283"/>
      <c r="BL142" s="283"/>
      <c r="BM142" s="283"/>
      <c r="BN142" s="284"/>
      <c r="BU142" s="610" t="s">
        <v>1984</v>
      </c>
      <c r="BX142" s="302"/>
      <c r="BY142" t="s">
        <v>1986</v>
      </c>
      <c r="BZ142" s="626" t="s">
        <v>2007</v>
      </c>
      <c r="CA142" s="627" t="s">
        <v>2007</v>
      </c>
      <c r="CB142" s="628" t="s">
        <v>2007</v>
      </c>
      <c r="CC142" s="628" t="s">
        <v>2007</v>
      </c>
      <c r="CD142" s="628" t="s">
        <v>2007</v>
      </c>
      <c r="CE142" s="628" t="s">
        <v>2007</v>
      </c>
      <c r="CF142" s="628" t="s">
        <v>2007</v>
      </c>
      <c r="CG142" s="628" t="s">
        <v>2007</v>
      </c>
      <c r="CH142" s="628" t="s">
        <v>2007</v>
      </c>
      <c r="CI142" s="628" t="s">
        <v>2007</v>
      </c>
      <c r="CJ142" s="628" t="s">
        <v>2007</v>
      </c>
      <c r="CK142" s="628" t="s">
        <v>2007</v>
      </c>
      <c r="CL142" s="628" t="s">
        <v>2007</v>
      </c>
      <c r="CM142" s="628" t="s">
        <v>2007</v>
      </c>
      <c r="CN142" s="628" t="s">
        <v>2007</v>
      </c>
      <c r="CO142" s="628" t="s">
        <v>2007</v>
      </c>
      <c r="CP142" s="628" t="s">
        <v>2007</v>
      </c>
      <c r="CQ142" s="628" t="s">
        <v>2007</v>
      </c>
      <c r="CR142" s="628" t="s">
        <v>2007</v>
      </c>
      <c r="CS142" s="628" t="s">
        <v>2007</v>
      </c>
      <c r="CT142" s="628" t="s">
        <v>2007</v>
      </c>
      <c r="CU142" s="628" t="s">
        <v>2007</v>
      </c>
      <c r="CV142" s="628" t="s">
        <v>2007</v>
      </c>
      <c r="CW142" s="628" t="s">
        <v>2007</v>
      </c>
      <c r="CX142" s="628" t="s">
        <v>2007</v>
      </c>
      <c r="CY142" s="628" t="s">
        <v>2007</v>
      </c>
      <c r="CZ142" s="628" t="s">
        <v>2007</v>
      </c>
      <c r="DA142" s="628" t="s">
        <v>2007</v>
      </c>
      <c r="DB142" s="628" t="s">
        <v>2007</v>
      </c>
      <c r="DC142" s="628" t="s">
        <v>2007</v>
      </c>
      <c r="DD142" s="628" t="s">
        <v>2007</v>
      </c>
      <c r="DE142" s="628" t="s">
        <v>2007</v>
      </c>
      <c r="DF142" s="628" t="s">
        <v>2007</v>
      </c>
      <c r="DG142" s="628" t="s">
        <v>2007</v>
      </c>
      <c r="DH142" s="628" t="s">
        <v>2007</v>
      </c>
      <c r="DI142" s="628" t="s">
        <v>2007</v>
      </c>
      <c r="DJ142" s="628" t="s">
        <v>2007</v>
      </c>
      <c r="DK142" s="628" t="s">
        <v>2007</v>
      </c>
      <c r="DL142" s="628" t="s">
        <v>2007</v>
      </c>
      <c r="DM142" s="628" t="s">
        <v>2007</v>
      </c>
      <c r="DN142" s="629" t="s">
        <v>2007</v>
      </c>
      <c r="DP142" s="619" t="str">
        <f t="shared" si="59"/>
        <v>PCD_DPW3_SEMD_DLY_ST</v>
      </c>
      <c r="DQ142" s="619" t="str">
        <f t="shared" si="59"/>
        <v>PCD_DPW3_SEMD_DIR_ST</v>
      </c>
      <c r="DR142" s="619" t="str">
        <f t="shared" si="59"/>
        <v>PCD_DPW3_SEMD_DSCR_ST</v>
      </c>
      <c r="DS142" s="619" t="str">
        <f t="shared" si="59"/>
        <v>PCD_DPW3_SEMD_DCS_ST</v>
      </c>
      <c r="DT142" s="619" t="str">
        <f t="shared" si="59"/>
        <v>PCD_DPW3_SEMD_DSPC_ST</v>
      </c>
      <c r="DU142" s="619" t="str">
        <f t="shared" si="59"/>
        <v>PCD_DPW3_SEMD_DPP_ST</v>
      </c>
      <c r="DV142" s="619" t="str">
        <f t="shared" si="59"/>
        <v>PCD_DPW3_SEMD_DTPI_ST</v>
      </c>
      <c r="DW142" s="619" t="str">
        <f t="shared" si="59"/>
        <v>PCD_DPW3_SEMD_DCI_ST</v>
      </c>
      <c r="DX142" s="619" t="str">
        <f t="shared" si="59"/>
        <v>PCD_DPW3_SEMD_DSI_ST</v>
      </c>
      <c r="DY142" s="619" t="str">
        <f t="shared" si="59"/>
        <v>PCD_DPW3_SEMD_DER_ST</v>
      </c>
      <c r="DZ142" s="619" t="str">
        <f t="shared" si="58"/>
        <v>PCD_DPW3_SEMD_RS_ST</v>
      </c>
      <c r="EA142" s="619" t="str">
        <f t="shared" si="58"/>
        <v>PCD_DPW3_SEMD_DPLE_ST</v>
      </c>
    </row>
    <row r="143" spans="1:131" ht="15.75" thickBot="1" x14ac:dyDescent="0.25">
      <c r="B143" s="371" t="str">
        <f xml:space="preserve"> B142</f>
        <v>TMS</v>
      </c>
      <c r="C143" s="561" t="s">
        <v>375</v>
      </c>
      <c r="D143" s="645" t="s">
        <v>376</v>
      </c>
      <c r="E143" s="488" t="str" cm="1">
        <f t="array" aca="1" ref="E143" ca="1">IFERROR(INDEX('[1]PCD List'!$AU$5:$BK$48,MARCH('DPW3'!$D143,'[1]PCD List'!$AR$5:$AR$48,0),MARCH('DPW3'!$B143,'[1]PCD List'!$AU$2:$BK$2,0)),"")</f>
        <v/>
      </c>
      <c r="F143" s="646" t="s">
        <v>377</v>
      </c>
      <c r="G143" s="62" t="s">
        <v>1619</v>
      </c>
      <c r="H143" s="647" t="s">
        <v>68</v>
      </c>
      <c r="I143" s="648">
        <v>0</v>
      </c>
      <c r="K143" s="829">
        <v>0</v>
      </c>
      <c r="M143" s="248"/>
      <c r="N143" s="248"/>
      <c r="O143" s="606"/>
      <c r="P143" s="606"/>
      <c r="Q143" s="606"/>
      <c r="R143" s="65"/>
      <c r="S143" s="65"/>
      <c r="T143" s="65"/>
      <c r="U143" s="65"/>
      <c r="V143" s="65"/>
      <c r="W143" s="65"/>
      <c r="X143" s="65"/>
      <c r="Y143" s="65"/>
      <c r="Z143" s="65"/>
      <c r="AA143" s="65"/>
      <c r="AB143" s="65"/>
      <c r="AC143" s="65"/>
      <c r="AD143" s="65"/>
      <c r="AE143" s="65"/>
      <c r="AF143" s="65"/>
      <c r="AG143" s="65"/>
      <c r="AH143" s="65"/>
      <c r="AI143" s="65"/>
      <c r="AJ143" s="65"/>
      <c r="AK143" s="65"/>
      <c r="AL143" s="65"/>
      <c r="AM143" s="65"/>
      <c r="AN143" s="65"/>
      <c r="AO143" s="65"/>
      <c r="AP143" s="65"/>
      <c r="AQ143" s="65"/>
      <c r="AR143" s="65"/>
      <c r="AS143" s="65"/>
      <c r="AT143" s="65"/>
      <c r="AU143" s="66"/>
      <c r="AV143" s="66"/>
      <c r="AW143" s="66"/>
      <c r="AX143" s="66"/>
      <c r="AY143" s="66"/>
      <c r="AZ143" s="66"/>
      <c r="BA143" s="249"/>
      <c r="BC143" s="637"/>
      <c r="BD143" s="606"/>
      <c r="BE143" s="65"/>
      <c r="BF143" s="65"/>
      <c r="BG143" s="65"/>
      <c r="BH143" s="65"/>
      <c r="BI143" s="65"/>
      <c r="BJ143" s="65"/>
      <c r="BK143" s="65"/>
      <c r="BL143" s="65"/>
      <c r="BM143" s="65"/>
      <c r="BN143" s="249"/>
      <c r="BU143" s="610" t="s">
        <v>2008</v>
      </c>
      <c r="BX143" s="552" t="s">
        <v>2009</v>
      </c>
      <c r="BY143" t="s">
        <v>2010</v>
      </c>
      <c r="BZ143" s="611" t="s">
        <v>2011</v>
      </c>
      <c r="CA143" s="611" t="s">
        <v>2011</v>
      </c>
      <c r="CB143" s="612" t="s">
        <v>2011</v>
      </c>
      <c r="CC143" s="612" t="s">
        <v>2011</v>
      </c>
      <c r="CD143" s="612" t="s">
        <v>2011</v>
      </c>
      <c r="CE143" s="613" t="s">
        <v>2011</v>
      </c>
      <c r="CF143" s="613" t="s">
        <v>2011</v>
      </c>
      <c r="CG143" s="613" t="s">
        <v>2011</v>
      </c>
      <c r="CH143" s="613" t="s">
        <v>2011</v>
      </c>
      <c r="CI143" s="613" t="s">
        <v>2011</v>
      </c>
      <c r="CJ143" s="613" t="s">
        <v>2011</v>
      </c>
      <c r="CK143" s="613" t="s">
        <v>2011</v>
      </c>
      <c r="CL143" s="613" t="s">
        <v>2011</v>
      </c>
      <c r="CM143" s="613" t="s">
        <v>2011</v>
      </c>
      <c r="CN143" s="613" t="s">
        <v>2011</v>
      </c>
      <c r="CO143" s="613" t="s">
        <v>2011</v>
      </c>
      <c r="CP143" s="613" t="s">
        <v>2011</v>
      </c>
      <c r="CQ143" s="613" t="s">
        <v>2011</v>
      </c>
      <c r="CR143" s="613" t="s">
        <v>2011</v>
      </c>
      <c r="CS143" s="613" t="s">
        <v>2011</v>
      </c>
      <c r="CT143" s="613" t="s">
        <v>2011</v>
      </c>
      <c r="CU143" s="613" t="s">
        <v>2011</v>
      </c>
      <c r="CV143" s="613" t="s">
        <v>2011</v>
      </c>
      <c r="CW143" s="613" t="s">
        <v>2011</v>
      </c>
      <c r="CX143" s="613" t="s">
        <v>2011</v>
      </c>
      <c r="CY143" s="613" t="s">
        <v>2011</v>
      </c>
      <c r="CZ143" s="613" t="s">
        <v>2011</v>
      </c>
      <c r="DA143" s="613" t="s">
        <v>2011</v>
      </c>
      <c r="DB143" s="613" t="s">
        <v>2011</v>
      </c>
      <c r="DC143" s="613" t="s">
        <v>2011</v>
      </c>
      <c r="DD143" s="613" t="s">
        <v>2011</v>
      </c>
      <c r="DE143" s="613" t="s">
        <v>2011</v>
      </c>
      <c r="DF143" s="613" t="s">
        <v>2011</v>
      </c>
      <c r="DG143" s="613" t="s">
        <v>2011</v>
      </c>
      <c r="DH143" s="614" t="s">
        <v>2011</v>
      </c>
      <c r="DI143" s="614" t="s">
        <v>2011</v>
      </c>
      <c r="DJ143" s="614" t="s">
        <v>2011</v>
      </c>
      <c r="DK143" s="614" t="s">
        <v>2011</v>
      </c>
      <c r="DL143" s="614" t="s">
        <v>2011</v>
      </c>
      <c r="DM143" s="614" t="s">
        <v>2011</v>
      </c>
      <c r="DN143" s="615" t="s">
        <v>2011</v>
      </c>
      <c r="DO143" s="649"/>
      <c r="DP143" s="552" t="s">
        <v>2012</v>
      </c>
      <c r="DQ143" s="447" t="s">
        <v>2013</v>
      </c>
      <c r="DR143" s="449" t="s">
        <v>2014</v>
      </c>
      <c r="DS143" s="449" t="s">
        <v>2015</v>
      </c>
      <c r="DT143" s="449" t="s">
        <v>2016</v>
      </c>
      <c r="DU143" s="449" t="s">
        <v>2017</v>
      </c>
      <c r="DV143" s="449" t="s">
        <v>2018</v>
      </c>
      <c r="DW143" s="449" t="s">
        <v>2019</v>
      </c>
      <c r="DX143" s="449" t="s">
        <v>2020</v>
      </c>
      <c r="DY143" s="449" t="s">
        <v>2021</v>
      </c>
      <c r="DZ143" s="449" t="s">
        <v>2022</v>
      </c>
      <c r="EA143" s="449" t="s">
        <v>2023</v>
      </c>
    </row>
    <row r="144" spans="1:131" ht="15.75" thickBot="1" x14ac:dyDescent="0.25">
      <c r="B144" s="401" t="str">
        <f t="shared" ref="B144:B151" si="61" xml:space="preserve"> B143</f>
        <v>TMS</v>
      </c>
      <c r="C144" s="130" t="s">
        <v>375</v>
      </c>
      <c r="D144" s="521" t="s">
        <v>376</v>
      </c>
      <c r="E144" s="108" t="str" cm="1">
        <f t="array" aca="1" ref="E144" ca="1">IFERROR(INDEX('[1]PCD List'!$AU$5:$BK$48,MARCH('DPW3'!$D144,'[1]PCD List'!$AR$5:$AR$48,0),MARCH('DPW3'!$B144,'[1]PCD List'!$AU$2:$BK$2,0)),"")</f>
        <v/>
      </c>
      <c r="F144" s="650" t="s">
        <v>377</v>
      </c>
      <c r="G144" s="62" t="s">
        <v>1636</v>
      </c>
      <c r="H144" s="647" t="s">
        <v>68</v>
      </c>
      <c r="I144" s="648">
        <v>0</v>
      </c>
      <c r="K144" s="829"/>
      <c r="M144" s="248">
        <v>0</v>
      </c>
      <c r="N144" s="248">
        <v>0</v>
      </c>
      <c r="O144" s="606">
        <v>0</v>
      </c>
      <c r="P144" s="606">
        <v>0</v>
      </c>
      <c r="Q144" s="606">
        <v>0</v>
      </c>
      <c r="R144" s="65">
        <v>0</v>
      </c>
      <c r="S144" s="65">
        <v>0</v>
      </c>
      <c r="T144" s="65">
        <v>0</v>
      </c>
      <c r="U144" s="65">
        <v>0</v>
      </c>
      <c r="V144" s="65">
        <v>0</v>
      </c>
      <c r="W144" s="65">
        <v>0</v>
      </c>
      <c r="X144" s="65">
        <v>0</v>
      </c>
      <c r="Y144" s="65">
        <v>0</v>
      </c>
      <c r="Z144" s="65">
        <v>0</v>
      </c>
      <c r="AA144" s="65">
        <v>0</v>
      </c>
      <c r="AB144" s="65">
        <v>0</v>
      </c>
      <c r="AC144" s="65">
        <v>0</v>
      </c>
      <c r="AD144" s="65">
        <v>0</v>
      </c>
      <c r="AE144" s="65">
        <v>0</v>
      </c>
      <c r="AF144" s="65">
        <v>0</v>
      </c>
      <c r="AG144" s="65">
        <v>0</v>
      </c>
      <c r="AH144" s="65">
        <v>0</v>
      </c>
      <c r="AI144" s="65">
        <v>0</v>
      </c>
      <c r="AJ144" s="65">
        <v>0</v>
      </c>
      <c r="AK144" s="65">
        <v>0</v>
      </c>
      <c r="AL144" s="65">
        <v>0</v>
      </c>
      <c r="AM144" s="65">
        <v>0</v>
      </c>
      <c r="AN144" s="65">
        <v>0</v>
      </c>
      <c r="AO144" s="65">
        <v>0</v>
      </c>
      <c r="AP144" s="65">
        <v>0</v>
      </c>
      <c r="AQ144" s="65">
        <v>0</v>
      </c>
      <c r="AR144" s="65">
        <v>0</v>
      </c>
      <c r="AS144" s="65">
        <v>0</v>
      </c>
      <c r="AT144" s="65">
        <v>0</v>
      </c>
      <c r="AU144" s="66">
        <v>0</v>
      </c>
      <c r="AV144" s="66">
        <v>0</v>
      </c>
      <c r="AW144" s="66">
        <v>0</v>
      </c>
      <c r="AX144" s="66">
        <v>0</v>
      </c>
      <c r="AY144" s="66">
        <v>0</v>
      </c>
      <c r="AZ144" s="66">
        <v>0</v>
      </c>
      <c r="BA144" s="249">
        <v>0</v>
      </c>
      <c r="BC144" s="637"/>
      <c r="BD144" s="606"/>
      <c r="BE144" s="65"/>
      <c r="BF144" s="65"/>
      <c r="BG144" s="65"/>
      <c r="BH144" s="65"/>
      <c r="BI144" s="65"/>
      <c r="BJ144" s="65"/>
      <c r="BK144" s="65"/>
      <c r="BL144" s="65"/>
      <c r="BM144" s="65"/>
      <c r="BN144" s="249"/>
      <c r="BU144" s="610" t="s">
        <v>2008</v>
      </c>
      <c r="BX144" s="552"/>
      <c r="BY144" t="s">
        <v>2010</v>
      </c>
      <c r="BZ144" s="611" t="s">
        <v>2024</v>
      </c>
      <c r="CA144" s="611" t="s">
        <v>2024</v>
      </c>
      <c r="CB144" s="611" t="s">
        <v>2024</v>
      </c>
      <c r="CC144" s="611" t="s">
        <v>2024</v>
      </c>
      <c r="CD144" s="611" t="s">
        <v>2024</v>
      </c>
      <c r="CE144" s="611" t="s">
        <v>2024</v>
      </c>
      <c r="CF144" s="611" t="s">
        <v>2024</v>
      </c>
      <c r="CG144" s="611" t="s">
        <v>2024</v>
      </c>
      <c r="CH144" s="611" t="s">
        <v>2024</v>
      </c>
      <c r="CI144" s="611" t="s">
        <v>2024</v>
      </c>
      <c r="CJ144" s="611" t="s">
        <v>2024</v>
      </c>
      <c r="CK144" s="611" t="s">
        <v>2024</v>
      </c>
      <c r="CL144" s="611" t="s">
        <v>2024</v>
      </c>
      <c r="CM144" s="611" t="s">
        <v>2024</v>
      </c>
      <c r="CN144" s="611" t="s">
        <v>2024</v>
      </c>
      <c r="CO144" s="611" t="s">
        <v>2024</v>
      </c>
      <c r="CP144" s="611" t="s">
        <v>2024</v>
      </c>
      <c r="CQ144" s="611" t="s">
        <v>2024</v>
      </c>
      <c r="CR144" s="611" t="s">
        <v>2024</v>
      </c>
      <c r="CS144" s="611" t="s">
        <v>2024</v>
      </c>
      <c r="CT144" s="611" t="s">
        <v>2024</v>
      </c>
      <c r="CU144" s="611" t="s">
        <v>2024</v>
      </c>
      <c r="CV144" s="611" t="s">
        <v>2024</v>
      </c>
      <c r="CW144" s="611" t="s">
        <v>2024</v>
      </c>
      <c r="CX144" s="611" t="s">
        <v>2024</v>
      </c>
      <c r="CY144" s="611" t="s">
        <v>2024</v>
      </c>
      <c r="CZ144" s="611" t="s">
        <v>2024</v>
      </c>
      <c r="DA144" s="611" t="s">
        <v>2024</v>
      </c>
      <c r="DB144" s="611" t="s">
        <v>2024</v>
      </c>
      <c r="DC144" s="611" t="s">
        <v>2024</v>
      </c>
      <c r="DD144" s="611" t="s">
        <v>2024</v>
      </c>
      <c r="DE144" s="611" t="s">
        <v>2024</v>
      </c>
      <c r="DF144" s="611" t="s">
        <v>2024</v>
      </c>
      <c r="DG144" s="611" t="s">
        <v>2024</v>
      </c>
      <c r="DH144" s="611" t="s">
        <v>2024</v>
      </c>
      <c r="DI144" s="611" t="s">
        <v>2024</v>
      </c>
      <c r="DJ144" s="611" t="s">
        <v>2024</v>
      </c>
      <c r="DK144" s="611" t="s">
        <v>2024</v>
      </c>
      <c r="DL144" s="611" t="s">
        <v>2024</v>
      </c>
      <c r="DM144" s="611" t="s">
        <v>2024</v>
      </c>
      <c r="DN144" s="611" t="s">
        <v>2024</v>
      </c>
      <c r="DO144" s="649"/>
      <c r="DP144" s="619" t="str">
        <f>DP$143&amp;$DO9</f>
        <v>PCD_DPW3_GGR_DLY_S1</v>
      </c>
      <c r="DQ144" s="619" t="str">
        <f t="shared" ref="DQ144:EA151" si="62">DQ$143&amp;$DO9</f>
        <v>PCD_DPW3_GGR_DIR_S1</v>
      </c>
      <c r="DR144" s="619" t="str">
        <f t="shared" si="62"/>
        <v>PCD_DPW3_GGR_DSCR_S1</v>
      </c>
      <c r="DS144" s="619" t="str">
        <f t="shared" si="62"/>
        <v>PCD_DPW3_GGR_DCS_S1</v>
      </c>
      <c r="DT144" s="619" t="str">
        <f t="shared" si="62"/>
        <v>PCD_DPW3_GGR_DSPC_S1</v>
      </c>
      <c r="DU144" s="619" t="str">
        <f t="shared" si="62"/>
        <v>PCD_DPW3_GGR_DPP_S1</v>
      </c>
      <c r="DV144" s="619" t="str">
        <f t="shared" si="62"/>
        <v>PCD_DPW3_GGR_DTPI_S1</v>
      </c>
      <c r="DW144" s="619" t="str">
        <f t="shared" si="62"/>
        <v>PCD_DPW3_GGR_DCI_S1</v>
      </c>
      <c r="DX144" s="619" t="str">
        <f t="shared" si="62"/>
        <v>PCD_DPW3_GGR_DSI_S1</v>
      </c>
      <c r="DY144" s="619" t="str">
        <f t="shared" si="62"/>
        <v>PCD_DPW3_GGR_DER_S1</v>
      </c>
      <c r="DZ144" s="619" t="str">
        <f t="shared" si="62"/>
        <v>PCD_DPW3_GGR_RS_S1</v>
      </c>
      <c r="EA144" s="619" t="str">
        <f t="shared" si="62"/>
        <v>PCD_DPW3_GGR_DPLE_S1</v>
      </c>
    </row>
    <row r="145" spans="2:131" ht="15.75" thickBot="1" x14ac:dyDescent="0.25">
      <c r="B145" s="401" t="str">
        <f t="shared" si="61"/>
        <v>TMS</v>
      </c>
      <c r="C145" s="130" t="s">
        <v>375</v>
      </c>
      <c r="D145" s="521" t="s">
        <v>376</v>
      </c>
      <c r="E145" s="108" t="str" cm="1">
        <f t="array" aca="1" ref="E145" ca="1">IFERROR(INDEX('[1]PCD List'!$AU$5:$BK$48,MARCH('DPW3'!$D145,'[1]PCD List'!$AR$5:$AR$48,0),MARCH('DPW3'!$B145,'[1]PCD List'!$AU$2:$BK$2,0)),"")</f>
        <v/>
      </c>
      <c r="F145" s="650" t="s">
        <v>377</v>
      </c>
      <c r="G145" s="62" t="s">
        <v>1639</v>
      </c>
      <c r="H145" s="647" t="s">
        <v>68</v>
      </c>
      <c r="I145" s="648">
        <v>0</v>
      </c>
      <c r="K145" s="829"/>
      <c r="M145" s="248">
        <v>0</v>
      </c>
      <c r="N145" s="248">
        <v>0</v>
      </c>
      <c r="O145" s="606">
        <v>0</v>
      </c>
      <c r="P145" s="606">
        <v>0</v>
      </c>
      <c r="Q145" s="606">
        <v>0</v>
      </c>
      <c r="R145" s="65">
        <v>0</v>
      </c>
      <c r="S145" s="65">
        <v>0</v>
      </c>
      <c r="T145" s="65">
        <v>0</v>
      </c>
      <c r="U145" s="65">
        <v>0</v>
      </c>
      <c r="V145" s="65">
        <v>0</v>
      </c>
      <c r="W145" s="65">
        <v>0</v>
      </c>
      <c r="X145" s="65">
        <v>0</v>
      </c>
      <c r="Y145" s="65">
        <v>0</v>
      </c>
      <c r="Z145" s="65">
        <v>0</v>
      </c>
      <c r="AA145" s="65">
        <v>0</v>
      </c>
      <c r="AB145" s="65">
        <v>0</v>
      </c>
      <c r="AC145" s="65">
        <v>0</v>
      </c>
      <c r="AD145" s="65">
        <v>0</v>
      </c>
      <c r="AE145" s="65">
        <v>0</v>
      </c>
      <c r="AF145" s="65">
        <v>0</v>
      </c>
      <c r="AG145" s="65">
        <v>0</v>
      </c>
      <c r="AH145" s="65">
        <v>0</v>
      </c>
      <c r="AI145" s="65">
        <v>0</v>
      </c>
      <c r="AJ145" s="65">
        <v>0</v>
      </c>
      <c r="AK145" s="65">
        <v>0</v>
      </c>
      <c r="AL145" s="65">
        <v>0</v>
      </c>
      <c r="AM145" s="65">
        <v>0</v>
      </c>
      <c r="AN145" s="65">
        <v>0</v>
      </c>
      <c r="AO145" s="65">
        <v>0</v>
      </c>
      <c r="AP145" s="65">
        <v>0</v>
      </c>
      <c r="AQ145" s="65">
        <v>0</v>
      </c>
      <c r="AR145" s="65">
        <v>0</v>
      </c>
      <c r="AS145" s="65">
        <v>0</v>
      </c>
      <c r="AT145" s="65">
        <v>0</v>
      </c>
      <c r="AU145" s="66">
        <v>0</v>
      </c>
      <c r="AV145" s="66">
        <v>0</v>
      </c>
      <c r="AW145" s="66">
        <v>0</v>
      </c>
      <c r="AX145" s="66">
        <v>0</v>
      </c>
      <c r="AY145" s="66">
        <v>0</v>
      </c>
      <c r="AZ145" s="66">
        <v>0</v>
      </c>
      <c r="BA145" s="249">
        <v>0</v>
      </c>
      <c r="BC145" s="637"/>
      <c r="BD145" s="606"/>
      <c r="BE145" s="65"/>
      <c r="BF145" s="65"/>
      <c r="BG145" s="65"/>
      <c r="BH145" s="65"/>
      <c r="BI145" s="65"/>
      <c r="BJ145" s="65"/>
      <c r="BK145" s="65"/>
      <c r="BL145" s="65"/>
      <c r="BM145" s="65"/>
      <c r="BN145" s="249"/>
      <c r="BU145" s="610" t="s">
        <v>2008</v>
      </c>
      <c r="BX145" s="552"/>
      <c r="BY145" t="s">
        <v>2010</v>
      </c>
      <c r="BZ145" s="611" t="s">
        <v>2025</v>
      </c>
      <c r="CA145" s="611" t="s">
        <v>2025</v>
      </c>
      <c r="CB145" s="611" t="s">
        <v>2025</v>
      </c>
      <c r="CC145" s="611" t="s">
        <v>2025</v>
      </c>
      <c r="CD145" s="611" t="s">
        <v>2025</v>
      </c>
      <c r="CE145" s="611" t="s">
        <v>2025</v>
      </c>
      <c r="CF145" s="611" t="s">
        <v>2025</v>
      </c>
      <c r="CG145" s="611" t="s">
        <v>2025</v>
      </c>
      <c r="CH145" s="611" t="s">
        <v>2025</v>
      </c>
      <c r="CI145" s="611" t="s">
        <v>2025</v>
      </c>
      <c r="CJ145" s="611" t="s">
        <v>2025</v>
      </c>
      <c r="CK145" s="611" t="s">
        <v>2025</v>
      </c>
      <c r="CL145" s="611" t="s">
        <v>2025</v>
      </c>
      <c r="CM145" s="611" t="s">
        <v>2025</v>
      </c>
      <c r="CN145" s="611" t="s">
        <v>2025</v>
      </c>
      <c r="CO145" s="611" t="s">
        <v>2025</v>
      </c>
      <c r="CP145" s="611" t="s">
        <v>2025</v>
      </c>
      <c r="CQ145" s="611" t="s">
        <v>2025</v>
      </c>
      <c r="CR145" s="611" t="s">
        <v>2025</v>
      </c>
      <c r="CS145" s="611" t="s">
        <v>2025</v>
      </c>
      <c r="CT145" s="611" t="s">
        <v>2025</v>
      </c>
      <c r="CU145" s="611" t="s">
        <v>2025</v>
      </c>
      <c r="CV145" s="611" t="s">
        <v>2025</v>
      </c>
      <c r="CW145" s="611" t="s">
        <v>2025</v>
      </c>
      <c r="CX145" s="611" t="s">
        <v>2025</v>
      </c>
      <c r="CY145" s="611" t="s">
        <v>2025</v>
      </c>
      <c r="CZ145" s="611" t="s">
        <v>2025</v>
      </c>
      <c r="DA145" s="611" t="s">
        <v>2025</v>
      </c>
      <c r="DB145" s="611" t="s">
        <v>2025</v>
      </c>
      <c r="DC145" s="611" t="s">
        <v>2025</v>
      </c>
      <c r="DD145" s="611" t="s">
        <v>2025</v>
      </c>
      <c r="DE145" s="611" t="s">
        <v>2025</v>
      </c>
      <c r="DF145" s="611" t="s">
        <v>2025</v>
      </c>
      <c r="DG145" s="611" t="s">
        <v>2025</v>
      </c>
      <c r="DH145" s="611" t="s">
        <v>2025</v>
      </c>
      <c r="DI145" s="611" t="s">
        <v>2025</v>
      </c>
      <c r="DJ145" s="611" t="s">
        <v>2025</v>
      </c>
      <c r="DK145" s="611" t="s">
        <v>2025</v>
      </c>
      <c r="DL145" s="611" t="s">
        <v>2025</v>
      </c>
      <c r="DM145" s="611" t="s">
        <v>2025</v>
      </c>
      <c r="DN145" s="611" t="s">
        <v>2025</v>
      </c>
      <c r="DO145" s="649"/>
      <c r="DP145" s="619" t="str">
        <f t="shared" ref="DP145:DY151" si="63">DP$143&amp;$DO10</f>
        <v>PCD_DPW3_GGR_DLY_S2</v>
      </c>
      <c r="DQ145" s="619" t="str">
        <f t="shared" si="63"/>
        <v>PCD_DPW3_GGR_DIR_S2</v>
      </c>
      <c r="DR145" s="619" t="str">
        <f t="shared" si="63"/>
        <v>PCD_DPW3_GGR_DSCR_S2</v>
      </c>
      <c r="DS145" s="619" t="str">
        <f t="shared" si="63"/>
        <v>PCD_DPW3_GGR_DCS_S2</v>
      </c>
      <c r="DT145" s="619" t="str">
        <f t="shared" si="63"/>
        <v>PCD_DPW3_GGR_DSPC_S2</v>
      </c>
      <c r="DU145" s="619" t="str">
        <f t="shared" si="63"/>
        <v>PCD_DPW3_GGR_DPP_S2</v>
      </c>
      <c r="DV145" s="619" t="str">
        <f t="shared" si="63"/>
        <v>PCD_DPW3_GGR_DTPI_S2</v>
      </c>
      <c r="DW145" s="619" t="str">
        <f t="shared" si="63"/>
        <v>PCD_DPW3_GGR_DCI_S2</v>
      </c>
      <c r="DX145" s="619" t="str">
        <f t="shared" si="63"/>
        <v>PCD_DPW3_GGR_DSI_S2</v>
      </c>
      <c r="DY145" s="619" t="str">
        <f t="shared" si="63"/>
        <v>PCD_DPW3_GGR_DER_S2</v>
      </c>
      <c r="DZ145" s="619" t="str">
        <f t="shared" si="62"/>
        <v>PCD_DPW3_GGR_RS_S2</v>
      </c>
      <c r="EA145" s="619" t="str">
        <f t="shared" si="62"/>
        <v>PCD_DPW3_GGR_DPLE_S2</v>
      </c>
    </row>
    <row r="146" spans="2:131" ht="15.75" thickBot="1" x14ac:dyDescent="0.25">
      <c r="B146" s="401" t="str">
        <f t="shared" si="61"/>
        <v>TMS</v>
      </c>
      <c r="C146" s="130" t="s">
        <v>375</v>
      </c>
      <c r="D146" s="521" t="s">
        <v>376</v>
      </c>
      <c r="E146" s="108" t="str" cm="1">
        <f t="array" aca="1" ref="E146" ca="1">IFERROR(INDEX('[1]PCD List'!$AU$5:$BK$48,MARCH('DPW3'!$D146,'[1]PCD List'!$AR$5:$AR$48,0),MARCH('DPW3'!$B146,'[1]PCD List'!$AU$2:$BK$2,0)),"")</f>
        <v/>
      </c>
      <c r="F146" s="650" t="s">
        <v>377</v>
      </c>
      <c r="G146" s="62" t="s">
        <v>1642</v>
      </c>
      <c r="H146" s="647" t="s">
        <v>68</v>
      </c>
      <c r="I146" s="648">
        <v>0</v>
      </c>
      <c r="K146" s="829"/>
      <c r="M146" s="248">
        <v>0</v>
      </c>
      <c r="N146" s="248">
        <v>0</v>
      </c>
      <c r="O146" s="606">
        <v>0</v>
      </c>
      <c r="P146" s="606">
        <v>0</v>
      </c>
      <c r="Q146" s="606">
        <v>0</v>
      </c>
      <c r="R146" s="65">
        <v>0</v>
      </c>
      <c r="S146" s="65">
        <v>0</v>
      </c>
      <c r="T146" s="65">
        <v>0</v>
      </c>
      <c r="U146" s="65">
        <v>0</v>
      </c>
      <c r="V146" s="65">
        <v>0</v>
      </c>
      <c r="W146" s="65">
        <v>0</v>
      </c>
      <c r="X146" s="65">
        <v>0</v>
      </c>
      <c r="Y146" s="65">
        <v>0</v>
      </c>
      <c r="Z146" s="65">
        <v>0</v>
      </c>
      <c r="AA146" s="65">
        <v>0</v>
      </c>
      <c r="AB146" s="65">
        <v>0</v>
      </c>
      <c r="AC146" s="65">
        <v>0</v>
      </c>
      <c r="AD146" s="65">
        <v>0</v>
      </c>
      <c r="AE146" s="65">
        <v>0</v>
      </c>
      <c r="AF146" s="65">
        <v>0</v>
      </c>
      <c r="AG146" s="65">
        <v>0</v>
      </c>
      <c r="AH146" s="65">
        <v>0</v>
      </c>
      <c r="AI146" s="65">
        <v>0</v>
      </c>
      <c r="AJ146" s="65">
        <v>0</v>
      </c>
      <c r="AK146" s="65">
        <v>0</v>
      </c>
      <c r="AL146" s="65">
        <v>0</v>
      </c>
      <c r="AM146" s="65">
        <v>0</v>
      </c>
      <c r="AN146" s="65">
        <v>0</v>
      </c>
      <c r="AO146" s="65">
        <v>0</v>
      </c>
      <c r="AP146" s="65">
        <v>0</v>
      </c>
      <c r="AQ146" s="65">
        <v>0</v>
      </c>
      <c r="AR146" s="65">
        <v>0</v>
      </c>
      <c r="AS146" s="65">
        <v>0</v>
      </c>
      <c r="AT146" s="65">
        <v>0</v>
      </c>
      <c r="AU146" s="66">
        <v>0</v>
      </c>
      <c r="AV146" s="66">
        <v>0</v>
      </c>
      <c r="AW146" s="66">
        <v>0</v>
      </c>
      <c r="AX146" s="66">
        <v>0</v>
      </c>
      <c r="AY146" s="66">
        <v>0</v>
      </c>
      <c r="AZ146" s="66">
        <v>0</v>
      </c>
      <c r="BA146" s="249">
        <v>0</v>
      </c>
      <c r="BC146" s="637"/>
      <c r="BD146" s="606"/>
      <c r="BE146" s="65"/>
      <c r="BF146" s="65"/>
      <c r="BG146" s="65"/>
      <c r="BH146" s="65"/>
      <c r="BI146" s="65"/>
      <c r="BJ146" s="65"/>
      <c r="BK146" s="65"/>
      <c r="BL146" s="65"/>
      <c r="BM146" s="65"/>
      <c r="BN146" s="249"/>
      <c r="BU146" s="610" t="s">
        <v>2008</v>
      </c>
      <c r="BX146" s="552"/>
      <c r="BY146" t="s">
        <v>2010</v>
      </c>
      <c r="BZ146" s="611" t="s">
        <v>2026</v>
      </c>
      <c r="CA146" s="611" t="s">
        <v>2026</v>
      </c>
      <c r="CB146" s="611" t="s">
        <v>2026</v>
      </c>
      <c r="CC146" s="611" t="s">
        <v>2026</v>
      </c>
      <c r="CD146" s="611" t="s">
        <v>2026</v>
      </c>
      <c r="CE146" s="611" t="s">
        <v>2026</v>
      </c>
      <c r="CF146" s="611" t="s">
        <v>2026</v>
      </c>
      <c r="CG146" s="611" t="s">
        <v>2026</v>
      </c>
      <c r="CH146" s="611" t="s">
        <v>2026</v>
      </c>
      <c r="CI146" s="611" t="s">
        <v>2026</v>
      </c>
      <c r="CJ146" s="611" t="s">
        <v>2026</v>
      </c>
      <c r="CK146" s="611" t="s">
        <v>2026</v>
      </c>
      <c r="CL146" s="611" t="s">
        <v>2026</v>
      </c>
      <c r="CM146" s="611" t="s">
        <v>2026</v>
      </c>
      <c r="CN146" s="611" t="s">
        <v>2026</v>
      </c>
      <c r="CO146" s="611" t="s">
        <v>2026</v>
      </c>
      <c r="CP146" s="611" t="s">
        <v>2026</v>
      </c>
      <c r="CQ146" s="611" t="s">
        <v>2026</v>
      </c>
      <c r="CR146" s="611" t="s">
        <v>2026</v>
      </c>
      <c r="CS146" s="611" t="s">
        <v>2026</v>
      </c>
      <c r="CT146" s="611" t="s">
        <v>2026</v>
      </c>
      <c r="CU146" s="611" t="s">
        <v>2026</v>
      </c>
      <c r="CV146" s="611" t="s">
        <v>2026</v>
      </c>
      <c r="CW146" s="611" t="s">
        <v>2026</v>
      </c>
      <c r="CX146" s="611" t="s">
        <v>2026</v>
      </c>
      <c r="CY146" s="611" t="s">
        <v>2026</v>
      </c>
      <c r="CZ146" s="611" t="s">
        <v>2026</v>
      </c>
      <c r="DA146" s="611" t="s">
        <v>2026</v>
      </c>
      <c r="DB146" s="611" t="s">
        <v>2026</v>
      </c>
      <c r="DC146" s="611" t="s">
        <v>2026</v>
      </c>
      <c r="DD146" s="611" t="s">
        <v>2026</v>
      </c>
      <c r="DE146" s="611" t="s">
        <v>2026</v>
      </c>
      <c r="DF146" s="611" t="s">
        <v>2026</v>
      </c>
      <c r="DG146" s="611" t="s">
        <v>2026</v>
      </c>
      <c r="DH146" s="611" t="s">
        <v>2026</v>
      </c>
      <c r="DI146" s="611" t="s">
        <v>2026</v>
      </c>
      <c r="DJ146" s="611" t="s">
        <v>2026</v>
      </c>
      <c r="DK146" s="611" t="s">
        <v>2026</v>
      </c>
      <c r="DL146" s="611" t="s">
        <v>2026</v>
      </c>
      <c r="DM146" s="611" t="s">
        <v>2026</v>
      </c>
      <c r="DN146" s="611" t="s">
        <v>2026</v>
      </c>
      <c r="DO146" s="649"/>
      <c r="DP146" s="619" t="str">
        <f t="shared" si="63"/>
        <v>PCD_DPW3_GGR_DLY_S3</v>
      </c>
      <c r="DQ146" s="619" t="str">
        <f t="shared" si="63"/>
        <v>PCD_DPW3_GGR_DIR_S3</v>
      </c>
      <c r="DR146" s="619" t="str">
        <f t="shared" si="63"/>
        <v>PCD_DPW3_GGR_DSCR_S3</v>
      </c>
      <c r="DS146" s="619" t="str">
        <f t="shared" si="63"/>
        <v>PCD_DPW3_GGR_DCS_S3</v>
      </c>
      <c r="DT146" s="619" t="str">
        <f t="shared" si="63"/>
        <v>PCD_DPW3_GGR_DSPC_S3</v>
      </c>
      <c r="DU146" s="619" t="str">
        <f t="shared" si="63"/>
        <v>PCD_DPW3_GGR_DPP_S3</v>
      </c>
      <c r="DV146" s="619" t="str">
        <f t="shared" si="63"/>
        <v>PCD_DPW3_GGR_DTPI_S3</v>
      </c>
      <c r="DW146" s="619" t="str">
        <f t="shared" si="63"/>
        <v>PCD_DPW3_GGR_DCI_S3</v>
      </c>
      <c r="DX146" s="619" t="str">
        <f t="shared" si="63"/>
        <v>PCD_DPW3_GGR_DSI_S3</v>
      </c>
      <c r="DY146" s="619" t="str">
        <f t="shared" si="63"/>
        <v>PCD_DPW3_GGR_DER_S3</v>
      </c>
      <c r="DZ146" s="619" t="str">
        <f t="shared" si="62"/>
        <v>PCD_DPW3_GGR_RS_S3</v>
      </c>
      <c r="EA146" s="619" t="str">
        <f t="shared" si="62"/>
        <v>PCD_DPW3_GGR_DPLE_S3</v>
      </c>
    </row>
    <row r="147" spans="2:131" ht="15.75" thickBot="1" x14ac:dyDescent="0.25">
      <c r="B147" s="401" t="str">
        <f t="shared" si="61"/>
        <v>TMS</v>
      </c>
      <c r="C147" s="130" t="s">
        <v>375</v>
      </c>
      <c r="D147" s="521" t="s">
        <v>376</v>
      </c>
      <c r="E147" s="108" t="str" cm="1">
        <f t="array" aca="1" ref="E147" ca="1">IFERROR(INDEX('[1]PCD List'!$AU$5:$BK$48,MARCH('DPW3'!$D147,'[1]PCD List'!$AR$5:$AR$48,0),MARCH('DPW3'!$B147,'[1]PCD List'!$AU$2:$BK$2,0)),"")</f>
        <v/>
      </c>
      <c r="F147" s="650" t="s">
        <v>377</v>
      </c>
      <c r="G147" s="62" t="s">
        <v>1645</v>
      </c>
      <c r="H147" s="647" t="s">
        <v>68</v>
      </c>
      <c r="I147" s="648">
        <v>0</v>
      </c>
      <c r="K147" s="829"/>
      <c r="M147" s="248">
        <v>0</v>
      </c>
      <c r="N147" s="248">
        <v>0</v>
      </c>
      <c r="O147" s="606">
        <v>0</v>
      </c>
      <c r="P147" s="606">
        <v>0</v>
      </c>
      <c r="Q147" s="606">
        <v>0</v>
      </c>
      <c r="R147" s="65">
        <v>0</v>
      </c>
      <c r="S147" s="65">
        <v>0</v>
      </c>
      <c r="T147" s="65">
        <v>0</v>
      </c>
      <c r="U147" s="65">
        <v>0</v>
      </c>
      <c r="V147" s="65">
        <v>0</v>
      </c>
      <c r="W147" s="65">
        <v>0</v>
      </c>
      <c r="X147" s="65">
        <v>0</v>
      </c>
      <c r="Y147" s="65">
        <v>0</v>
      </c>
      <c r="Z147" s="65">
        <v>0</v>
      </c>
      <c r="AA147" s="65">
        <v>0</v>
      </c>
      <c r="AB147" s="65">
        <v>0</v>
      </c>
      <c r="AC147" s="65">
        <v>0</v>
      </c>
      <c r="AD147" s="65">
        <v>0</v>
      </c>
      <c r="AE147" s="65">
        <v>0</v>
      </c>
      <c r="AF147" s="65">
        <v>0</v>
      </c>
      <c r="AG147" s="65">
        <v>0</v>
      </c>
      <c r="AH147" s="65">
        <v>0</v>
      </c>
      <c r="AI147" s="65">
        <v>0</v>
      </c>
      <c r="AJ147" s="65">
        <v>0</v>
      </c>
      <c r="AK147" s="65">
        <v>0</v>
      </c>
      <c r="AL147" s="65">
        <v>0</v>
      </c>
      <c r="AM147" s="65">
        <v>0</v>
      </c>
      <c r="AN147" s="65">
        <v>0</v>
      </c>
      <c r="AO147" s="65">
        <v>0</v>
      </c>
      <c r="AP147" s="65">
        <v>0</v>
      </c>
      <c r="AQ147" s="65">
        <v>0</v>
      </c>
      <c r="AR147" s="65">
        <v>0</v>
      </c>
      <c r="AS147" s="65">
        <v>0</v>
      </c>
      <c r="AT147" s="65">
        <v>0</v>
      </c>
      <c r="AU147" s="66">
        <v>0</v>
      </c>
      <c r="AV147" s="66">
        <v>0</v>
      </c>
      <c r="AW147" s="66">
        <v>0</v>
      </c>
      <c r="AX147" s="66">
        <v>0</v>
      </c>
      <c r="AY147" s="66">
        <v>0</v>
      </c>
      <c r="AZ147" s="66">
        <v>0</v>
      </c>
      <c r="BA147" s="249">
        <v>0</v>
      </c>
      <c r="BC147" s="637"/>
      <c r="BD147" s="606"/>
      <c r="BE147" s="65"/>
      <c r="BF147" s="65"/>
      <c r="BG147" s="65"/>
      <c r="BH147" s="65"/>
      <c r="BI147" s="65"/>
      <c r="BJ147" s="65"/>
      <c r="BK147" s="65"/>
      <c r="BL147" s="65"/>
      <c r="BM147" s="65"/>
      <c r="BN147" s="249"/>
      <c r="BU147" s="610" t="s">
        <v>2008</v>
      </c>
      <c r="BX147" s="552"/>
      <c r="BY147" t="s">
        <v>2010</v>
      </c>
      <c r="BZ147" s="611" t="s">
        <v>2027</v>
      </c>
      <c r="CA147" s="611" t="s">
        <v>2027</v>
      </c>
      <c r="CB147" s="611" t="s">
        <v>2027</v>
      </c>
      <c r="CC147" s="611" t="s">
        <v>2027</v>
      </c>
      <c r="CD147" s="611" t="s">
        <v>2027</v>
      </c>
      <c r="CE147" s="611" t="s">
        <v>2027</v>
      </c>
      <c r="CF147" s="611" t="s">
        <v>2027</v>
      </c>
      <c r="CG147" s="611" t="s">
        <v>2027</v>
      </c>
      <c r="CH147" s="611" t="s">
        <v>2027</v>
      </c>
      <c r="CI147" s="611" t="s">
        <v>2027</v>
      </c>
      <c r="CJ147" s="611" t="s">
        <v>2027</v>
      </c>
      <c r="CK147" s="611" t="s">
        <v>2027</v>
      </c>
      <c r="CL147" s="611" t="s">
        <v>2027</v>
      </c>
      <c r="CM147" s="611" t="s">
        <v>2027</v>
      </c>
      <c r="CN147" s="611" t="s">
        <v>2027</v>
      </c>
      <c r="CO147" s="611" t="s">
        <v>2027</v>
      </c>
      <c r="CP147" s="611" t="s">
        <v>2027</v>
      </c>
      <c r="CQ147" s="611" t="s">
        <v>2027</v>
      </c>
      <c r="CR147" s="611" t="s">
        <v>2027</v>
      </c>
      <c r="CS147" s="611" t="s">
        <v>2027</v>
      </c>
      <c r="CT147" s="611" t="s">
        <v>2027</v>
      </c>
      <c r="CU147" s="611" t="s">
        <v>2027</v>
      </c>
      <c r="CV147" s="611" t="s">
        <v>2027</v>
      </c>
      <c r="CW147" s="611" t="s">
        <v>2027</v>
      </c>
      <c r="CX147" s="611" t="s">
        <v>2027</v>
      </c>
      <c r="CY147" s="611" t="s">
        <v>2027</v>
      </c>
      <c r="CZ147" s="611" t="s">
        <v>2027</v>
      </c>
      <c r="DA147" s="611" t="s">
        <v>2027</v>
      </c>
      <c r="DB147" s="611" t="s">
        <v>2027</v>
      </c>
      <c r="DC147" s="611" t="s">
        <v>2027</v>
      </c>
      <c r="DD147" s="611" t="s">
        <v>2027</v>
      </c>
      <c r="DE147" s="611" t="s">
        <v>2027</v>
      </c>
      <c r="DF147" s="611" t="s">
        <v>2027</v>
      </c>
      <c r="DG147" s="611" t="s">
        <v>2027</v>
      </c>
      <c r="DH147" s="611" t="s">
        <v>2027</v>
      </c>
      <c r="DI147" s="611" t="s">
        <v>2027</v>
      </c>
      <c r="DJ147" s="611" t="s">
        <v>2027</v>
      </c>
      <c r="DK147" s="611" t="s">
        <v>2027</v>
      </c>
      <c r="DL147" s="611" t="s">
        <v>2027</v>
      </c>
      <c r="DM147" s="611" t="s">
        <v>2027</v>
      </c>
      <c r="DN147" s="611" t="s">
        <v>2027</v>
      </c>
      <c r="DO147" s="649"/>
      <c r="DP147" s="619" t="str">
        <f t="shared" si="63"/>
        <v>PCD_DPW3_GGR_DLY_S4</v>
      </c>
      <c r="DQ147" s="619" t="str">
        <f t="shared" si="63"/>
        <v>PCD_DPW3_GGR_DIR_S4</v>
      </c>
      <c r="DR147" s="619" t="str">
        <f t="shared" si="63"/>
        <v>PCD_DPW3_GGR_DSCR_S4</v>
      </c>
      <c r="DS147" s="619" t="str">
        <f t="shared" si="63"/>
        <v>PCD_DPW3_GGR_DCS_S4</v>
      </c>
      <c r="DT147" s="619" t="str">
        <f t="shared" si="63"/>
        <v>PCD_DPW3_GGR_DSPC_S4</v>
      </c>
      <c r="DU147" s="619" t="str">
        <f t="shared" si="63"/>
        <v>PCD_DPW3_GGR_DPP_S4</v>
      </c>
      <c r="DV147" s="619" t="str">
        <f t="shared" si="63"/>
        <v>PCD_DPW3_GGR_DTPI_S4</v>
      </c>
      <c r="DW147" s="619" t="str">
        <f t="shared" si="63"/>
        <v>PCD_DPW3_GGR_DCI_S4</v>
      </c>
      <c r="DX147" s="619" t="str">
        <f t="shared" si="63"/>
        <v>PCD_DPW3_GGR_DSI_S4</v>
      </c>
      <c r="DY147" s="619" t="str">
        <f t="shared" si="63"/>
        <v>PCD_DPW3_GGR_DER_S4</v>
      </c>
      <c r="DZ147" s="619" t="str">
        <f t="shared" si="62"/>
        <v>PCD_DPW3_GGR_RS_S4</v>
      </c>
      <c r="EA147" s="619" t="str">
        <f t="shared" si="62"/>
        <v>PCD_DPW3_GGR_DPLE_S4</v>
      </c>
    </row>
    <row r="148" spans="2:131" ht="15.75" thickBot="1" x14ac:dyDescent="0.25">
      <c r="B148" s="401" t="str">
        <f t="shared" si="61"/>
        <v>TMS</v>
      </c>
      <c r="C148" s="130" t="s">
        <v>375</v>
      </c>
      <c r="D148" s="521" t="s">
        <v>376</v>
      </c>
      <c r="E148" s="108" t="str" cm="1">
        <f t="array" aca="1" ref="E148" ca="1">IFERROR(INDEX('[1]PCD List'!$AU$5:$BK$48,MARCH('DPW3'!$D148,'[1]PCD List'!$AR$5:$AR$48,0),MARCH('DPW3'!$B148,'[1]PCD List'!$AU$2:$BK$2,0)),"")</f>
        <v/>
      </c>
      <c r="F148" s="650" t="s">
        <v>377</v>
      </c>
      <c r="G148" s="62" t="s">
        <v>1648</v>
      </c>
      <c r="H148" s="647" t="s">
        <v>68</v>
      </c>
      <c r="I148" s="648">
        <v>0</v>
      </c>
      <c r="K148" s="829"/>
      <c r="M148" s="248">
        <v>0</v>
      </c>
      <c r="N148" s="248">
        <v>0</v>
      </c>
      <c r="O148" s="606">
        <v>0</v>
      </c>
      <c r="P148" s="606">
        <v>0</v>
      </c>
      <c r="Q148" s="606">
        <v>0</v>
      </c>
      <c r="R148" s="65">
        <v>0</v>
      </c>
      <c r="S148" s="65">
        <v>0</v>
      </c>
      <c r="T148" s="65">
        <v>0</v>
      </c>
      <c r="U148" s="65">
        <v>0</v>
      </c>
      <c r="V148" s="65">
        <v>0</v>
      </c>
      <c r="W148" s="65">
        <v>0</v>
      </c>
      <c r="X148" s="65">
        <v>0</v>
      </c>
      <c r="Y148" s="65">
        <v>0</v>
      </c>
      <c r="Z148" s="65">
        <v>0</v>
      </c>
      <c r="AA148" s="65">
        <v>0</v>
      </c>
      <c r="AB148" s="65">
        <v>0</v>
      </c>
      <c r="AC148" s="65">
        <v>0</v>
      </c>
      <c r="AD148" s="65">
        <v>0</v>
      </c>
      <c r="AE148" s="65">
        <v>0</v>
      </c>
      <c r="AF148" s="65">
        <v>0</v>
      </c>
      <c r="AG148" s="65">
        <v>0</v>
      </c>
      <c r="AH148" s="65">
        <v>0</v>
      </c>
      <c r="AI148" s="65">
        <v>0</v>
      </c>
      <c r="AJ148" s="65">
        <v>0</v>
      </c>
      <c r="AK148" s="65">
        <v>0</v>
      </c>
      <c r="AL148" s="65">
        <v>0</v>
      </c>
      <c r="AM148" s="65">
        <v>0</v>
      </c>
      <c r="AN148" s="65">
        <v>0</v>
      </c>
      <c r="AO148" s="65">
        <v>0</v>
      </c>
      <c r="AP148" s="65">
        <v>0</v>
      </c>
      <c r="AQ148" s="65">
        <v>0</v>
      </c>
      <c r="AR148" s="65">
        <v>0</v>
      </c>
      <c r="AS148" s="65">
        <v>0</v>
      </c>
      <c r="AT148" s="65">
        <v>0</v>
      </c>
      <c r="AU148" s="66">
        <v>0</v>
      </c>
      <c r="AV148" s="66">
        <v>0</v>
      </c>
      <c r="AW148" s="66">
        <v>0</v>
      </c>
      <c r="AX148" s="66">
        <v>0</v>
      </c>
      <c r="AY148" s="66">
        <v>0</v>
      </c>
      <c r="AZ148" s="66">
        <v>0</v>
      </c>
      <c r="BA148" s="249">
        <v>0</v>
      </c>
      <c r="BC148" s="637"/>
      <c r="BD148" s="606"/>
      <c r="BE148" s="65"/>
      <c r="BF148" s="65"/>
      <c r="BG148" s="65"/>
      <c r="BH148" s="65"/>
      <c r="BI148" s="65"/>
      <c r="BJ148" s="65"/>
      <c r="BK148" s="65"/>
      <c r="BL148" s="65"/>
      <c r="BM148" s="65"/>
      <c r="BN148" s="249"/>
      <c r="BU148" s="610" t="s">
        <v>2008</v>
      </c>
      <c r="BX148" s="552"/>
      <c r="BY148" t="s">
        <v>2010</v>
      </c>
      <c r="BZ148" s="611" t="s">
        <v>2028</v>
      </c>
      <c r="CA148" s="611" t="s">
        <v>2028</v>
      </c>
      <c r="CB148" s="611" t="s">
        <v>2028</v>
      </c>
      <c r="CC148" s="611" t="s">
        <v>2028</v>
      </c>
      <c r="CD148" s="611" t="s">
        <v>2028</v>
      </c>
      <c r="CE148" s="611" t="s">
        <v>2028</v>
      </c>
      <c r="CF148" s="611" t="s">
        <v>2028</v>
      </c>
      <c r="CG148" s="611" t="s">
        <v>2028</v>
      </c>
      <c r="CH148" s="611" t="s">
        <v>2028</v>
      </c>
      <c r="CI148" s="611" t="s">
        <v>2028</v>
      </c>
      <c r="CJ148" s="611" t="s">
        <v>2028</v>
      </c>
      <c r="CK148" s="611" t="s">
        <v>2028</v>
      </c>
      <c r="CL148" s="611" t="s">
        <v>2028</v>
      </c>
      <c r="CM148" s="611" t="s">
        <v>2028</v>
      </c>
      <c r="CN148" s="611" t="s">
        <v>2028</v>
      </c>
      <c r="CO148" s="611" t="s">
        <v>2028</v>
      </c>
      <c r="CP148" s="611" t="s">
        <v>2028</v>
      </c>
      <c r="CQ148" s="611" t="s">
        <v>2028</v>
      </c>
      <c r="CR148" s="611" t="s">
        <v>2028</v>
      </c>
      <c r="CS148" s="611" t="s">
        <v>2028</v>
      </c>
      <c r="CT148" s="611" t="s">
        <v>2028</v>
      </c>
      <c r="CU148" s="611" t="s">
        <v>2028</v>
      </c>
      <c r="CV148" s="611" t="s">
        <v>2028</v>
      </c>
      <c r="CW148" s="611" t="s">
        <v>2028</v>
      </c>
      <c r="CX148" s="611" t="s">
        <v>2028</v>
      </c>
      <c r="CY148" s="611" t="s">
        <v>2028</v>
      </c>
      <c r="CZ148" s="611" t="s">
        <v>2028</v>
      </c>
      <c r="DA148" s="611" t="s">
        <v>2028</v>
      </c>
      <c r="DB148" s="611" t="s">
        <v>2028</v>
      </c>
      <c r="DC148" s="611" t="s">
        <v>2028</v>
      </c>
      <c r="DD148" s="611" t="s">
        <v>2028</v>
      </c>
      <c r="DE148" s="611" t="s">
        <v>2028</v>
      </c>
      <c r="DF148" s="611" t="s">
        <v>2028</v>
      </c>
      <c r="DG148" s="611" t="s">
        <v>2028</v>
      </c>
      <c r="DH148" s="611" t="s">
        <v>2028</v>
      </c>
      <c r="DI148" s="611" t="s">
        <v>2028</v>
      </c>
      <c r="DJ148" s="611" t="s">
        <v>2028</v>
      </c>
      <c r="DK148" s="611" t="s">
        <v>2028</v>
      </c>
      <c r="DL148" s="611" t="s">
        <v>2028</v>
      </c>
      <c r="DM148" s="611" t="s">
        <v>2028</v>
      </c>
      <c r="DN148" s="611" t="s">
        <v>2028</v>
      </c>
      <c r="DO148" s="649"/>
      <c r="DP148" s="619" t="str">
        <f t="shared" si="63"/>
        <v>PCD_DPW3_GGR_DLY_S5</v>
      </c>
      <c r="DQ148" s="619" t="str">
        <f t="shared" si="63"/>
        <v>PCD_DPW3_GGR_DIR_S5</v>
      </c>
      <c r="DR148" s="619" t="str">
        <f t="shared" si="63"/>
        <v>PCD_DPW3_GGR_DSCR_S5</v>
      </c>
      <c r="DS148" s="619" t="str">
        <f t="shared" si="63"/>
        <v>PCD_DPW3_GGR_DCS_S5</v>
      </c>
      <c r="DT148" s="619" t="str">
        <f t="shared" si="63"/>
        <v>PCD_DPW3_GGR_DSPC_S5</v>
      </c>
      <c r="DU148" s="619" t="str">
        <f t="shared" si="63"/>
        <v>PCD_DPW3_GGR_DPP_S5</v>
      </c>
      <c r="DV148" s="619" t="str">
        <f t="shared" si="63"/>
        <v>PCD_DPW3_GGR_DTPI_S5</v>
      </c>
      <c r="DW148" s="619" t="str">
        <f t="shared" si="63"/>
        <v>PCD_DPW3_GGR_DCI_S5</v>
      </c>
      <c r="DX148" s="619" t="str">
        <f t="shared" si="63"/>
        <v>PCD_DPW3_GGR_DSI_S5</v>
      </c>
      <c r="DY148" s="619" t="str">
        <f t="shared" si="63"/>
        <v>PCD_DPW3_GGR_DER_S5</v>
      </c>
      <c r="DZ148" s="619" t="str">
        <f t="shared" si="62"/>
        <v>PCD_DPW3_GGR_RS_S5</v>
      </c>
      <c r="EA148" s="619" t="str">
        <f t="shared" si="62"/>
        <v>PCD_DPW3_GGR_DPLE_S5</v>
      </c>
    </row>
    <row r="149" spans="2:131" ht="15.75" thickBot="1" x14ac:dyDescent="0.25">
      <c r="B149" s="401" t="str">
        <f t="shared" si="61"/>
        <v>TMS</v>
      </c>
      <c r="C149" s="130" t="s">
        <v>375</v>
      </c>
      <c r="D149" s="521" t="s">
        <v>376</v>
      </c>
      <c r="E149" s="108" t="str" cm="1">
        <f t="array" aca="1" ref="E149" ca="1">IFERROR(INDEX('[1]PCD List'!$AU$5:$BK$48,MARCH('DPW3'!$D149,'[1]PCD List'!$AR$5:$AR$48,0),MARCH('DPW3'!$B149,'[1]PCD List'!$AU$2:$BK$2,0)),"")</f>
        <v/>
      </c>
      <c r="F149" s="650" t="s">
        <v>377</v>
      </c>
      <c r="G149" s="62" t="s">
        <v>1651</v>
      </c>
      <c r="H149" s="647" t="s">
        <v>68</v>
      </c>
      <c r="I149" s="648">
        <v>0</v>
      </c>
      <c r="K149" s="829"/>
      <c r="M149" s="248">
        <v>0</v>
      </c>
      <c r="N149" s="248">
        <v>0</v>
      </c>
      <c r="O149" s="606">
        <v>0</v>
      </c>
      <c r="P149" s="606">
        <v>0</v>
      </c>
      <c r="Q149" s="606">
        <v>0</v>
      </c>
      <c r="R149" s="65">
        <v>0</v>
      </c>
      <c r="S149" s="65">
        <v>0</v>
      </c>
      <c r="T149" s="65">
        <v>0</v>
      </c>
      <c r="U149" s="65">
        <v>0</v>
      </c>
      <c r="V149" s="65">
        <v>0</v>
      </c>
      <c r="W149" s="65">
        <v>0</v>
      </c>
      <c r="X149" s="65">
        <v>0</v>
      </c>
      <c r="Y149" s="65">
        <v>0</v>
      </c>
      <c r="Z149" s="65">
        <v>0</v>
      </c>
      <c r="AA149" s="65">
        <v>0</v>
      </c>
      <c r="AB149" s="65">
        <v>0</v>
      </c>
      <c r="AC149" s="65">
        <v>0</v>
      </c>
      <c r="AD149" s="65">
        <v>0</v>
      </c>
      <c r="AE149" s="65">
        <v>0</v>
      </c>
      <c r="AF149" s="65">
        <v>0</v>
      </c>
      <c r="AG149" s="65">
        <v>0</v>
      </c>
      <c r="AH149" s="65">
        <v>0</v>
      </c>
      <c r="AI149" s="65">
        <v>0</v>
      </c>
      <c r="AJ149" s="65">
        <v>0</v>
      </c>
      <c r="AK149" s="65">
        <v>0</v>
      </c>
      <c r="AL149" s="65">
        <v>0</v>
      </c>
      <c r="AM149" s="65">
        <v>0</v>
      </c>
      <c r="AN149" s="65">
        <v>0</v>
      </c>
      <c r="AO149" s="65">
        <v>0</v>
      </c>
      <c r="AP149" s="65">
        <v>0</v>
      </c>
      <c r="AQ149" s="65">
        <v>0</v>
      </c>
      <c r="AR149" s="65">
        <v>0</v>
      </c>
      <c r="AS149" s="65">
        <v>0</v>
      </c>
      <c r="AT149" s="65">
        <v>0</v>
      </c>
      <c r="AU149" s="66">
        <v>0</v>
      </c>
      <c r="AV149" s="66">
        <v>0</v>
      </c>
      <c r="AW149" s="66">
        <v>0</v>
      </c>
      <c r="AX149" s="66">
        <v>0</v>
      </c>
      <c r="AY149" s="66">
        <v>0</v>
      </c>
      <c r="AZ149" s="66">
        <v>0</v>
      </c>
      <c r="BA149" s="249">
        <v>0</v>
      </c>
      <c r="BC149" s="637"/>
      <c r="BD149" s="606"/>
      <c r="BE149" s="65"/>
      <c r="BF149" s="65"/>
      <c r="BG149" s="65"/>
      <c r="BH149" s="65"/>
      <c r="BI149" s="65"/>
      <c r="BJ149" s="65"/>
      <c r="BK149" s="65"/>
      <c r="BL149" s="65"/>
      <c r="BM149" s="65"/>
      <c r="BN149" s="249"/>
      <c r="BU149" s="610" t="s">
        <v>2008</v>
      </c>
      <c r="BX149" s="552"/>
      <c r="BY149" t="s">
        <v>2010</v>
      </c>
      <c r="BZ149" s="611" t="s">
        <v>2029</v>
      </c>
      <c r="CA149" s="611" t="s">
        <v>2029</v>
      </c>
      <c r="CB149" s="611" t="s">
        <v>2029</v>
      </c>
      <c r="CC149" s="611" t="s">
        <v>2029</v>
      </c>
      <c r="CD149" s="611" t="s">
        <v>2029</v>
      </c>
      <c r="CE149" s="611" t="s">
        <v>2029</v>
      </c>
      <c r="CF149" s="611" t="s">
        <v>2029</v>
      </c>
      <c r="CG149" s="611" t="s">
        <v>2029</v>
      </c>
      <c r="CH149" s="611" t="s">
        <v>2029</v>
      </c>
      <c r="CI149" s="611" t="s">
        <v>2029</v>
      </c>
      <c r="CJ149" s="611" t="s">
        <v>2029</v>
      </c>
      <c r="CK149" s="611" t="s">
        <v>2029</v>
      </c>
      <c r="CL149" s="611" t="s">
        <v>2029</v>
      </c>
      <c r="CM149" s="611" t="s">
        <v>2029</v>
      </c>
      <c r="CN149" s="611" t="s">
        <v>2029</v>
      </c>
      <c r="CO149" s="611" t="s">
        <v>2029</v>
      </c>
      <c r="CP149" s="611" t="s">
        <v>2029</v>
      </c>
      <c r="CQ149" s="611" t="s">
        <v>2029</v>
      </c>
      <c r="CR149" s="611" t="s">
        <v>2029</v>
      </c>
      <c r="CS149" s="611" t="s">
        <v>2029</v>
      </c>
      <c r="CT149" s="611" t="s">
        <v>2029</v>
      </c>
      <c r="CU149" s="611" t="s">
        <v>2029</v>
      </c>
      <c r="CV149" s="611" t="s">
        <v>2029</v>
      </c>
      <c r="CW149" s="611" t="s">
        <v>2029</v>
      </c>
      <c r="CX149" s="611" t="s">
        <v>2029</v>
      </c>
      <c r="CY149" s="611" t="s">
        <v>2029</v>
      </c>
      <c r="CZ149" s="611" t="s">
        <v>2029</v>
      </c>
      <c r="DA149" s="611" t="s">
        <v>2029</v>
      </c>
      <c r="DB149" s="611" t="s">
        <v>2029</v>
      </c>
      <c r="DC149" s="611" t="s">
        <v>2029</v>
      </c>
      <c r="DD149" s="611" t="s">
        <v>2029</v>
      </c>
      <c r="DE149" s="611" t="s">
        <v>2029</v>
      </c>
      <c r="DF149" s="611" t="s">
        <v>2029</v>
      </c>
      <c r="DG149" s="611" t="s">
        <v>2029</v>
      </c>
      <c r="DH149" s="611" t="s">
        <v>2029</v>
      </c>
      <c r="DI149" s="611" t="s">
        <v>2029</v>
      </c>
      <c r="DJ149" s="611" t="s">
        <v>2029</v>
      </c>
      <c r="DK149" s="611" t="s">
        <v>2029</v>
      </c>
      <c r="DL149" s="611" t="s">
        <v>2029</v>
      </c>
      <c r="DM149" s="611" t="s">
        <v>2029</v>
      </c>
      <c r="DN149" s="611" t="s">
        <v>2029</v>
      </c>
      <c r="DO149" s="649"/>
      <c r="DP149" s="619" t="str">
        <f t="shared" si="63"/>
        <v>PCD_DPW3_GGR_DLY_S6</v>
      </c>
      <c r="DQ149" s="619" t="str">
        <f t="shared" si="63"/>
        <v>PCD_DPW3_GGR_DIR_S6</v>
      </c>
      <c r="DR149" s="619" t="str">
        <f t="shared" si="63"/>
        <v>PCD_DPW3_GGR_DSCR_S6</v>
      </c>
      <c r="DS149" s="619" t="str">
        <f t="shared" si="63"/>
        <v>PCD_DPW3_GGR_DCS_S6</v>
      </c>
      <c r="DT149" s="619" t="str">
        <f t="shared" si="63"/>
        <v>PCD_DPW3_GGR_DSPC_S6</v>
      </c>
      <c r="DU149" s="619" t="str">
        <f t="shared" si="63"/>
        <v>PCD_DPW3_GGR_DPP_S6</v>
      </c>
      <c r="DV149" s="619" t="str">
        <f t="shared" si="63"/>
        <v>PCD_DPW3_GGR_DTPI_S6</v>
      </c>
      <c r="DW149" s="619" t="str">
        <f t="shared" si="63"/>
        <v>PCD_DPW3_GGR_DCI_S6</v>
      </c>
      <c r="DX149" s="619" t="str">
        <f t="shared" si="63"/>
        <v>PCD_DPW3_GGR_DSI_S6</v>
      </c>
      <c r="DY149" s="619" t="str">
        <f t="shared" si="63"/>
        <v>PCD_DPW3_GGR_DER_S6</v>
      </c>
      <c r="DZ149" s="619" t="str">
        <f t="shared" si="62"/>
        <v>PCD_DPW3_GGR_RS_S6</v>
      </c>
      <c r="EA149" s="619" t="str">
        <f t="shared" si="62"/>
        <v>PCD_DPW3_GGR_DPLE_S6</v>
      </c>
    </row>
    <row r="150" spans="2:131" ht="15.75" thickBot="1" x14ac:dyDescent="0.25">
      <c r="B150" s="401" t="str">
        <f t="shared" si="61"/>
        <v>TMS</v>
      </c>
      <c r="C150" s="651" t="s">
        <v>375</v>
      </c>
      <c r="D150" s="652" t="s">
        <v>376</v>
      </c>
      <c r="E150" s="653" t="str" cm="1">
        <f t="array" aca="1" ref="E150" ca="1">IFERROR(INDEX('[1]PCD List'!$AU$5:$BK$48,MARCH('DPW3'!$D150,'[1]PCD List'!$AR$5:$AR$48,0),MARCH('DPW3'!$B150,'[1]PCD List'!$AU$2:$BK$2,0)),"")</f>
        <v/>
      </c>
      <c r="F150" s="654" t="s">
        <v>377</v>
      </c>
      <c r="G150" s="261" t="s">
        <v>1654</v>
      </c>
      <c r="H150" s="655" t="s">
        <v>68</v>
      </c>
      <c r="I150" s="656">
        <v>0</v>
      </c>
      <c r="K150" s="829"/>
      <c r="M150" s="248"/>
      <c r="N150" s="248"/>
      <c r="O150" s="606"/>
      <c r="P150" s="606"/>
      <c r="Q150" s="606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  <c r="AU150" s="66"/>
      <c r="AV150" s="66"/>
      <c r="AW150" s="66"/>
      <c r="AX150" s="66"/>
      <c r="AY150" s="66"/>
      <c r="AZ150" s="66"/>
      <c r="BA150" s="442"/>
      <c r="BC150" s="657"/>
      <c r="BD150" s="658"/>
      <c r="BE150" s="441"/>
      <c r="BF150" s="441"/>
      <c r="BG150" s="441"/>
      <c r="BH150" s="441"/>
      <c r="BI150" s="441"/>
      <c r="BJ150" s="441"/>
      <c r="BK150" s="441"/>
      <c r="BL150" s="441"/>
      <c r="BM150" s="441"/>
      <c r="BN150" s="442"/>
      <c r="BU150" s="659" t="s">
        <v>2008</v>
      </c>
      <c r="BX150" s="552"/>
      <c r="BY150" t="s">
        <v>2010</v>
      </c>
      <c r="BZ150" s="620" t="s">
        <v>2030</v>
      </c>
      <c r="CA150" s="620" t="s">
        <v>2030</v>
      </c>
      <c r="CB150" s="620" t="s">
        <v>2030</v>
      </c>
      <c r="CC150" s="620" t="s">
        <v>2030</v>
      </c>
      <c r="CD150" s="620" t="s">
        <v>2030</v>
      </c>
      <c r="CE150" s="620" t="s">
        <v>2030</v>
      </c>
      <c r="CF150" s="620" t="s">
        <v>2030</v>
      </c>
      <c r="CG150" s="620" t="s">
        <v>2030</v>
      </c>
      <c r="CH150" s="620" t="s">
        <v>2030</v>
      </c>
      <c r="CI150" s="620" t="s">
        <v>2030</v>
      </c>
      <c r="CJ150" s="620" t="s">
        <v>2030</v>
      </c>
      <c r="CK150" s="620" t="s">
        <v>2030</v>
      </c>
      <c r="CL150" s="620" t="s">
        <v>2030</v>
      </c>
      <c r="CM150" s="620" t="s">
        <v>2030</v>
      </c>
      <c r="CN150" s="620" t="s">
        <v>2030</v>
      </c>
      <c r="CO150" s="620" t="s">
        <v>2030</v>
      </c>
      <c r="CP150" s="620" t="s">
        <v>2030</v>
      </c>
      <c r="CQ150" s="620" t="s">
        <v>2030</v>
      </c>
      <c r="CR150" s="620" t="s">
        <v>2030</v>
      </c>
      <c r="CS150" s="620" t="s">
        <v>2030</v>
      </c>
      <c r="CT150" s="620" t="s">
        <v>2030</v>
      </c>
      <c r="CU150" s="620" t="s">
        <v>2030</v>
      </c>
      <c r="CV150" s="620" t="s">
        <v>2030</v>
      </c>
      <c r="CW150" s="620" t="s">
        <v>2030</v>
      </c>
      <c r="CX150" s="620" t="s">
        <v>2030</v>
      </c>
      <c r="CY150" s="620" t="s">
        <v>2030</v>
      </c>
      <c r="CZ150" s="620" t="s">
        <v>2030</v>
      </c>
      <c r="DA150" s="620" t="s">
        <v>2030</v>
      </c>
      <c r="DB150" s="620" t="s">
        <v>2030</v>
      </c>
      <c r="DC150" s="620" t="s">
        <v>2030</v>
      </c>
      <c r="DD150" s="620" t="s">
        <v>2030</v>
      </c>
      <c r="DE150" s="620" t="s">
        <v>2030</v>
      </c>
      <c r="DF150" s="620" t="s">
        <v>2030</v>
      </c>
      <c r="DG150" s="620" t="s">
        <v>2030</v>
      </c>
      <c r="DH150" s="620" t="s">
        <v>2030</v>
      </c>
      <c r="DI150" s="620" t="s">
        <v>2030</v>
      </c>
      <c r="DJ150" s="620" t="s">
        <v>2030</v>
      </c>
      <c r="DK150" s="620" t="s">
        <v>2030</v>
      </c>
      <c r="DL150" s="620" t="s">
        <v>2030</v>
      </c>
      <c r="DM150" s="620" t="s">
        <v>2030</v>
      </c>
      <c r="DN150" s="620" t="s">
        <v>2030</v>
      </c>
      <c r="DO150" s="649"/>
      <c r="DP150" s="619" t="str">
        <f t="shared" si="63"/>
        <v>PCD_DPW3_GGR_DLY_S7</v>
      </c>
      <c r="DQ150" s="619" t="str">
        <f t="shared" si="63"/>
        <v>PCD_DPW3_GGR_DIR_S7</v>
      </c>
      <c r="DR150" s="619" t="str">
        <f t="shared" si="63"/>
        <v>PCD_DPW3_GGR_DSCR_S7</v>
      </c>
      <c r="DS150" s="619" t="str">
        <f t="shared" si="63"/>
        <v>PCD_DPW3_GGR_DCS_S7</v>
      </c>
      <c r="DT150" s="619" t="str">
        <f t="shared" si="63"/>
        <v>PCD_DPW3_GGR_DSPC_S7</v>
      </c>
      <c r="DU150" s="619" t="str">
        <f t="shared" si="63"/>
        <v>PCD_DPW3_GGR_DPP_S7</v>
      </c>
      <c r="DV150" s="619" t="str">
        <f t="shared" si="63"/>
        <v>PCD_DPW3_GGR_DTPI_S7</v>
      </c>
      <c r="DW150" s="619" t="str">
        <f t="shared" si="63"/>
        <v>PCD_DPW3_GGR_DCI_S7</v>
      </c>
      <c r="DX150" s="619" t="str">
        <f t="shared" si="63"/>
        <v>PCD_DPW3_GGR_DSI_S7</v>
      </c>
      <c r="DY150" s="619" t="str">
        <f t="shared" si="63"/>
        <v>PCD_DPW3_GGR_DER_S7</v>
      </c>
      <c r="DZ150" s="619" t="str">
        <f t="shared" si="62"/>
        <v>PCD_DPW3_GGR_RS_S7</v>
      </c>
      <c r="EA150" s="619" t="str">
        <f t="shared" si="62"/>
        <v>PCD_DPW3_GGR_DPLE_S7</v>
      </c>
    </row>
    <row r="151" spans="2:131" ht="15.75" thickBot="1" x14ac:dyDescent="0.25">
      <c r="B151" s="572" t="str">
        <f t="shared" si="61"/>
        <v>TMS</v>
      </c>
      <c r="C151" s="455" t="s">
        <v>375</v>
      </c>
      <c r="D151" s="456" t="s">
        <v>376</v>
      </c>
      <c r="E151" s="640" t="str" cm="1">
        <f t="array" aca="1" ref="E151" ca="1">IFERROR(INDEX('[1]PCD List'!$AU$5:$BK$48,MARCH('DPW3'!$D151,'[1]PCD List'!$AR$5:$AR$48,0),MARCH('DPW3'!$B151,'[1]PCD List'!$AU$2:$BK$2,0)),"")</f>
        <v/>
      </c>
      <c r="F151" s="457" t="s">
        <v>377</v>
      </c>
      <c r="G151" s="277" t="s">
        <v>1657</v>
      </c>
      <c r="H151" s="638" t="s">
        <v>68</v>
      </c>
      <c r="I151" s="642">
        <v>0</v>
      </c>
      <c r="K151" s="830"/>
      <c r="M151" s="280">
        <f>SUM( M143:M149)</f>
        <v>0</v>
      </c>
      <c r="N151" s="310">
        <f t="shared" ref="N151:BA151" si="64">SUM( N143:N149)</f>
        <v>0</v>
      </c>
      <c r="O151" s="281">
        <f t="shared" si="64"/>
        <v>0</v>
      </c>
      <c r="P151" s="281">
        <f t="shared" si="64"/>
        <v>0</v>
      </c>
      <c r="Q151" s="281">
        <f t="shared" si="64"/>
        <v>0</v>
      </c>
      <c r="R151" s="281">
        <f t="shared" si="64"/>
        <v>0</v>
      </c>
      <c r="S151" s="281">
        <f t="shared" si="64"/>
        <v>0</v>
      </c>
      <c r="T151" s="281">
        <f t="shared" si="64"/>
        <v>0</v>
      </c>
      <c r="U151" s="281">
        <f t="shared" si="64"/>
        <v>0</v>
      </c>
      <c r="V151" s="281">
        <f t="shared" si="64"/>
        <v>0</v>
      </c>
      <c r="W151" s="281">
        <f t="shared" si="64"/>
        <v>0</v>
      </c>
      <c r="X151" s="281">
        <f t="shared" si="64"/>
        <v>0</v>
      </c>
      <c r="Y151" s="281">
        <f t="shared" si="64"/>
        <v>0</v>
      </c>
      <c r="Z151" s="281">
        <f t="shared" si="64"/>
        <v>0</v>
      </c>
      <c r="AA151" s="281">
        <f t="shared" si="64"/>
        <v>0</v>
      </c>
      <c r="AB151" s="281">
        <f t="shared" si="64"/>
        <v>0</v>
      </c>
      <c r="AC151" s="281">
        <f t="shared" si="64"/>
        <v>0</v>
      </c>
      <c r="AD151" s="281">
        <f t="shared" si="64"/>
        <v>0</v>
      </c>
      <c r="AE151" s="281">
        <f t="shared" si="64"/>
        <v>0</v>
      </c>
      <c r="AF151" s="281">
        <f t="shared" si="64"/>
        <v>0</v>
      </c>
      <c r="AG151" s="281">
        <f t="shared" si="64"/>
        <v>0</v>
      </c>
      <c r="AH151" s="281">
        <f t="shared" si="64"/>
        <v>0</v>
      </c>
      <c r="AI151" s="281">
        <f t="shared" si="64"/>
        <v>0</v>
      </c>
      <c r="AJ151" s="281">
        <f t="shared" si="64"/>
        <v>0</v>
      </c>
      <c r="AK151" s="281">
        <f t="shared" si="64"/>
        <v>0</v>
      </c>
      <c r="AL151" s="281">
        <f t="shared" si="64"/>
        <v>0</v>
      </c>
      <c r="AM151" s="281">
        <f t="shared" si="64"/>
        <v>0</v>
      </c>
      <c r="AN151" s="281">
        <f t="shared" si="64"/>
        <v>0</v>
      </c>
      <c r="AO151" s="281">
        <f t="shared" si="64"/>
        <v>0</v>
      </c>
      <c r="AP151" s="281">
        <f t="shared" si="64"/>
        <v>0</v>
      </c>
      <c r="AQ151" s="281">
        <f t="shared" si="64"/>
        <v>0</v>
      </c>
      <c r="AR151" s="281">
        <f t="shared" si="64"/>
        <v>0</v>
      </c>
      <c r="AS151" s="281">
        <f t="shared" si="64"/>
        <v>0</v>
      </c>
      <c r="AT151" s="281">
        <f t="shared" si="64"/>
        <v>0</v>
      </c>
      <c r="AU151" s="281">
        <f t="shared" si="64"/>
        <v>0</v>
      </c>
      <c r="AV151" s="281">
        <f t="shared" si="64"/>
        <v>0</v>
      </c>
      <c r="AW151" s="281">
        <f t="shared" si="64"/>
        <v>0</v>
      </c>
      <c r="AX151" s="281">
        <f t="shared" si="64"/>
        <v>0</v>
      </c>
      <c r="AY151" s="281">
        <f t="shared" si="64"/>
        <v>0</v>
      </c>
      <c r="AZ151" s="281">
        <f t="shared" si="64"/>
        <v>0</v>
      </c>
      <c r="BA151" s="625">
        <f t="shared" si="64"/>
        <v>0</v>
      </c>
      <c r="BC151" s="660"/>
      <c r="BD151" s="661"/>
      <c r="BE151" s="283"/>
      <c r="BF151" s="283"/>
      <c r="BG151" s="283"/>
      <c r="BH151" s="283"/>
      <c r="BI151" s="283"/>
      <c r="BJ151" s="283"/>
      <c r="BK151" s="283"/>
      <c r="BL151" s="283"/>
      <c r="BM151" s="283"/>
      <c r="BN151" s="284"/>
      <c r="BU151" s="659" t="s">
        <v>2008</v>
      </c>
      <c r="BX151" s="552"/>
      <c r="BY151" t="s">
        <v>2010</v>
      </c>
      <c r="BZ151" s="626" t="s">
        <v>2031</v>
      </c>
      <c r="CA151" s="627" t="s">
        <v>2031</v>
      </c>
      <c r="CB151" s="628" t="s">
        <v>2031</v>
      </c>
      <c r="CC151" s="628" t="s">
        <v>2031</v>
      </c>
      <c r="CD151" s="628" t="s">
        <v>2031</v>
      </c>
      <c r="CE151" s="628" t="s">
        <v>2031</v>
      </c>
      <c r="CF151" s="628" t="s">
        <v>2031</v>
      </c>
      <c r="CG151" s="628" t="s">
        <v>2031</v>
      </c>
      <c r="CH151" s="628" t="s">
        <v>2031</v>
      </c>
      <c r="CI151" s="628" t="s">
        <v>2031</v>
      </c>
      <c r="CJ151" s="628" t="s">
        <v>2031</v>
      </c>
      <c r="CK151" s="628" t="s">
        <v>2031</v>
      </c>
      <c r="CL151" s="628" t="s">
        <v>2031</v>
      </c>
      <c r="CM151" s="628" t="s">
        <v>2031</v>
      </c>
      <c r="CN151" s="628" t="s">
        <v>2031</v>
      </c>
      <c r="CO151" s="628" t="s">
        <v>2031</v>
      </c>
      <c r="CP151" s="628" t="s">
        <v>2031</v>
      </c>
      <c r="CQ151" s="628" t="s">
        <v>2031</v>
      </c>
      <c r="CR151" s="628" t="s">
        <v>2031</v>
      </c>
      <c r="CS151" s="628" t="s">
        <v>2031</v>
      </c>
      <c r="CT151" s="628" t="s">
        <v>2031</v>
      </c>
      <c r="CU151" s="628" t="s">
        <v>2031</v>
      </c>
      <c r="CV151" s="628" t="s">
        <v>2031</v>
      </c>
      <c r="CW151" s="628" t="s">
        <v>2031</v>
      </c>
      <c r="CX151" s="628" t="s">
        <v>2031</v>
      </c>
      <c r="CY151" s="628" t="s">
        <v>2031</v>
      </c>
      <c r="CZ151" s="628" t="s">
        <v>2031</v>
      </c>
      <c r="DA151" s="628" t="s">
        <v>2031</v>
      </c>
      <c r="DB151" s="628" t="s">
        <v>2031</v>
      </c>
      <c r="DC151" s="628" t="s">
        <v>2031</v>
      </c>
      <c r="DD151" s="628" t="s">
        <v>2031</v>
      </c>
      <c r="DE151" s="628" t="s">
        <v>2031</v>
      </c>
      <c r="DF151" s="628" t="s">
        <v>2031</v>
      </c>
      <c r="DG151" s="628" t="s">
        <v>2031</v>
      </c>
      <c r="DH151" s="628" t="s">
        <v>2031</v>
      </c>
      <c r="DI151" s="628" t="s">
        <v>2031</v>
      </c>
      <c r="DJ151" s="628" t="s">
        <v>2031</v>
      </c>
      <c r="DK151" s="628" t="s">
        <v>2031</v>
      </c>
      <c r="DL151" s="628" t="s">
        <v>2031</v>
      </c>
      <c r="DM151" s="628" t="s">
        <v>2031</v>
      </c>
      <c r="DN151" s="629" t="s">
        <v>2031</v>
      </c>
      <c r="DO151" s="649"/>
      <c r="DP151" s="619" t="str">
        <f t="shared" si="63"/>
        <v>PCD_DPW3_GGR_DLY_ST</v>
      </c>
      <c r="DQ151" s="619" t="str">
        <f t="shared" si="63"/>
        <v>PCD_DPW3_GGR_DIR_ST</v>
      </c>
      <c r="DR151" s="619" t="str">
        <f t="shared" si="63"/>
        <v>PCD_DPW3_GGR_DSCR_ST</v>
      </c>
      <c r="DS151" s="619" t="str">
        <f t="shared" si="63"/>
        <v>PCD_DPW3_GGR_DCS_ST</v>
      </c>
      <c r="DT151" s="619" t="str">
        <f t="shared" si="63"/>
        <v>PCD_DPW3_GGR_DSPC_ST</v>
      </c>
      <c r="DU151" s="619" t="str">
        <f t="shared" si="63"/>
        <v>PCD_DPW3_GGR_DPP_ST</v>
      </c>
      <c r="DV151" s="619" t="str">
        <f t="shared" si="63"/>
        <v>PCD_DPW3_GGR_DTPI_ST</v>
      </c>
      <c r="DW151" s="619" t="str">
        <f t="shared" si="63"/>
        <v>PCD_DPW3_GGR_DCI_ST</v>
      </c>
      <c r="DX151" s="619" t="str">
        <f t="shared" si="63"/>
        <v>PCD_DPW3_GGR_DSI_ST</v>
      </c>
      <c r="DY151" s="619" t="str">
        <f t="shared" si="63"/>
        <v>PCD_DPW3_GGR_DER_ST</v>
      </c>
      <c r="DZ151" s="619" t="str">
        <f t="shared" si="62"/>
        <v>PCD_DPW3_GGR_RS_ST</v>
      </c>
      <c r="EA151" s="619" t="str">
        <f t="shared" si="62"/>
        <v>PCD_DPW3_GGR_DPLE_ST</v>
      </c>
    </row>
  </sheetData>
  <autoFilter ref="A5:I134" xr:uid="{EB564E3C-5DA2-4BDF-8332-15C9FB0B26F9}"/>
  <mergeCells count="47">
    <mergeCell ref="K125:K133"/>
    <mergeCell ref="K134:K142"/>
    <mergeCell ref="K143:K151"/>
    <mergeCell ref="K71:K79"/>
    <mergeCell ref="K80:K88"/>
    <mergeCell ref="K89:K97"/>
    <mergeCell ref="K98:K106"/>
    <mergeCell ref="K107:K115"/>
    <mergeCell ref="K116:K124"/>
    <mergeCell ref="K62:K70"/>
    <mergeCell ref="BL6:BL7"/>
    <mergeCell ref="BM6:BM7"/>
    <mergeCell ref="BN6:BN7"/>
    <mergeCell ref="CA6:CR6"/>
    <mergeCell ref="K17:K25"/>
    <mergeCell ref="K26:K34"/>
    <mergeCell ref="K35:K43"/>
    <mergeCell ref="K44:K52"/>
    <mergeCell ref="K53:K61"/>
    <mergeCell ref="K8:K16"/>
    <mergeCell ref="BF6:BF7"/>
    <mergeCell ref="BG6:BG7"/>
    <mergeCell ref="BH6:BH7"/>
    <mergeCell ref="BI6:BI7"/>
    <mergeCell ref="DQ5:EA5"/>
    <mergeCell ref="N6:AG6"/>
    <mergeCell ref="AH6:BA6"/>
    <mergeCell ref="BD6:BD7"/>
    <mergeCell ref="BE6:BE7"/>
    <mergeCell ref="M5:BA5"/>
    <mergeCell ref="BC5:BC7"/>
    <mergeCell ref="BD5:BN5"/>
    <mergeCell ref="BU5:BU7"/>
    <mergeCell ref="BZ5:DN5"/>
    <mergeCell ref="CU6:DN6"/>
    <mergeCell ref="BJ6:BJ7"/>
    <mergeCell ref="BK6:BK7"/>
    <mergeCell ref="M4:U4"/>
    <mergeCell ref="B5:B7"/>
    <mergeCell ref="C5:C7"/>
    <mergeCell ref="D5:D7"/>
    <mergeCell ref="E5:E7"/>
    <mergeCell ref="F5:F7"/>
    <mergeCell ref="G5:G7"/>
    <mergeCell ref="H5:H7"/>
    <mergeCell ref="I5:I7"/>
    <mergeCell ref="K5:K7"/>
  </mergeCells>
  <conditionalFormatting sqref="M16:BA16">
    <cfRule type="cellIs" dxfId="74" priority="31" operator="notEqual">
      <formula>$K$8</formula>
    </cfRule>
    <cfRule type="cellIs" dxfId="73" priority="32" operator="equal">
      <formula>$K$8</formula>
    </cfRule>
  </conditionalFormatting>
  <conditionalFormatting sqref="M25:BA25">
    <cfRule type="cellIs" dxfId="72" priority="29" operator="notEqual">
      <formula>$K$17</formula>
    </cfRule>
    <cfRule type="cellIs" dxfId="71" priority="30" operator="equal">
      <formula>$K$17</formula>
    </cfRule>
  </conditionalFormatting>
  <conditionalFormatting sqref="M34:BA34">
    <cfRule type="cellIs" dxfId="70" priority="27" operator="notEqual">
      <formula>$K$26</formula>
    </cfRule>
    <cfRule type="cellIs" dxfId="69" priority="28" operator="equal">
      <formula>$K$26</formula>
    </cfRule>
  </conditionalFormatting>
  <conditionalFormatting sqref="M43:BA43">
    <cfRule type="cellIs" dxfId="68" priority="25" operator="notEqual">
      <formula>$K$35</formula>
    </cfRule>
    <cfRule type="cellIs" dxfId="67" priority="26" operator="equal">
      <formula>$K$35</formula>
    </cfRule>
  </conditionalFormatting>
  <conditionalFormatting sqref="M52:BA52">
    <cfRule type="cellIs" dxfId="66" priority="23" operator="notEqual">
      <formula>$K$44</formula>
    </cfRule>
    <cfRule type="cellIs" dxfId="65" priority="24" operator="equal">
      <formula>$K$44</formula>
    </cfRule>
  </conditionalFormatting>
  <conditionalFormatting sqref="M61:BA61">
    <cfRule type="cellIs" dxfId="64" priority="21" operator="notEqual">
      <formula>$K$53</formula>
    </cfRule>
    <cfRule type="cellIs" dxfId="63" priority="22" operator="equal">
      <formula>$K$53</formula>
    </cfRule>
  </conditionalFormatting>
  <conditionalFormatting sqref="M70:BA70">
    <cfRule type="cellIs" dxfId="62" priority="19" operator="notEqual">
      <formula>$K$62</formula>
    </cfRule>
    <cfRule type="cellIs" dxfId="61" priority="20" operator="equal">
      <formula>$K$62</formula>
    </cfRule>
  </conditionalFormatting>
  <conditionalFormatting sqref="M79:BA79">
    <cfRule type="cellIs" dxfId="60" priority="17" operator="notEqual">
      <formula>$K$71</formula>
    </cfRule>
    <cfRule type="cellIs" dxfId="59" priority="18" operator="equal">
      <formula>$K$71</formula>
    </cfRule>
  </conditionalFormatting>
  <conditionalFormatting sqref="M88:BA88">
    <cfRule type="cellIs" dxfId="58" priority="15" operator="notEqual">
      <formula>$K$80</formula>
    </cfRule>
    <cfRule type="cellIs" dxfId="57" priority="16" operator="equal">
      <formula>$K$80</formula>
    </cfRule>
  </conditionalFormatting>
  <conditionalFormatting sqref="M97:BA97">
    <cfRule type="cellIs" dxfId="56" priority="13" operator="notEqual">
      <formula>$K$89</formula>
    </cfRule>
    <cfRule type="cellIs" dxfId="55" priority="14" operator="equal">
      <formula>$K$98</formula>
    </cfRule>
  </conditionalFormatting>
  <conditionalFormatting sqref="M106:BA106">
    <cfRule type="cellIs" dxfId="54" priority="11" operator="notEqual">
      <formula>$K$98</formula>
    </cfRule>
    <cfRule type="cellIs" dxfId="53" priority="12" operator="equal">
      <formula>$K$98</formula>
    </cfRule>
  </conditionalFormatting>
  <conditionalFormatting sqref="M115:BA115">
    <cfRule type="cellIs" dxfId="52" priority="9" operator="notEqual">
      <formula>$K$107</formula>
    </cfRule>
    <cfRule type="cellIs" dxfId="51" priority="10" operator="equal">
      <formula>$K$107</formula>
    </cfRule>
  </conditionalFormatting>
  <conditionalFormatting sqref="M124:BA124">
    <cfRule type="cellIs" dxfId="50" priority="7" operator="notEqual">
      <formula>$K$116</formula>
    </cfRule>
    <cfRule type="cellIs" dxfId="49" priority="8" operator="equal">
      <formula>$K$116</formula>
    </cfRule>
  </conditionalFormatting>
  <conditionalFormatting sqref="M133:BA133">
    <cfRule type="cellIs" dxfId="48" priority="5" operator="notEqual">
      <formula>$K$125</formula>
    </cfRule>
    <cfRule type="cellIs" dxfId="47" priority="6" operator="equal">
      <formula>$K$125</formula>
    </cfRule>
  </conditionalFormatting>
  <conditionalFormatting sqref="M142:BA142">
    <cfRule type="cellIs" dxfId="46" priority="3" operator="notEqual">
      <formula>$K$134</formula>
    </cfRule>
    <cfRule type="cellIs" dxfId="45" priority="4" operator="equal">
      <formula>$K$134</formula>
    </cfRule>
  </conditionalFormatting>
  <conditionalFormatting sqref="M151:BA151">
    <cfRule type="cellIs" dxfId="44" priority="1" operator="notEqual">
      <formula>$K$143</formula>
    </cfRule>
    <cfRule type="cellIs" dxfId="43" priority="2" operator="equal">
      <formula>$K$143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389FD-756C-4AB0-8076-639AED809927}">
  <dimension ref="A1:CK1048507"/>
  <sheetViews>
    <sheetView zoomScale="60" zoomScaleNormal="60" workbookViewId="0"/>
  </sheetViews>
  <sheetFormatPr defaultRowHeight="14.25" x14ac:dyDescent="0.2"/>
  <cols>
    <col min="1" max="1" width="3.875" customWidth="1"/>
    <col min="2" max="2" width="15.125" customWidth="1"/>
    <col min="3" max="3" width="41.125" bestFit="1" customWidth="1"/>
    <col min="4" max="5" width="17.75" customWidth="1"/>
    <col min="6" max="6" width="49.25" style="186" customWidth="1"/>
    <col min="7" max="7" width="42.5" style="186" customWidth="1"/>
    <col min="8" max="8" width="16.75" style="186" customWidth="1"/>
    <col min="9" max="9" width="19.125" style="186" customWidth="1"/>
    <col min="10" max="10" width="4.5" customWidth="1"/>
    <col min="11" max="11" width="10.75" customWidth="1"/>
    <col min="12" max="12" width="3.75" customWidth="1"/>
    <col min="13" max="13" width="18.375" customWidth="1"/>
    <col min="14" max="15" width="13.75" bestFit="1" customWidth="1"/>
    <col min="16" max="16" width="14" customWidth="1"/>
    <col min="17" max="33" width="14.625" customWidth="1"/>
    <col min="34" max="35" width="9.375" customWidth="1"/>
    <col min="36" max="36" width="22.125" customWidth="1"/>
    <col min="37" max="37" width="9" customWidth="1"/>
    <col min="41" max="41" width="13.75" customWidth="1"/>
    <col min="42" max="42" width="10.375" customWidth="1"/>
    <col min="45" max="45" width="11.875" customWidth="1"/>
    <col min="46" max="46" width="13.25" customWidth="1"/>
    <col min="47" max="47" width="14" customWidth="1"/>
    <col min="49" max="49" width="12.125" customWidth="1"/>
    <col min="52" max="52" width="5.25" customWidth="1"/>
    <col min="53" max="53" width="11.25" customWidth="1"/>
    <col min="54" max="54" width="5" customWidth="1"/>
    <col min="55" max="55" width="30.75" bestFit="1" customWidth="1"/>
    <col min="56" max="75" width="8.375" customWidth="1"/>
    <col min="77" max="85" width="11.125" customWidth="1"/>
    <col min="86" max="86" width="13.625" customWidth="1"/>
    <col min="87" max="87" width="12.875" customWidth="1"/>
    <col min="88" max="88" width="11.125" customWidth="1"/>
  </cols>
  <sheetData>
    <row r="1" spans="1:88" ht="18.75" x14ac:dyDescent="0.25">
      <c r="A1" s="1" t="str" cm="1">
        <f t="array" aca="1" ref="A1" ca="1" xml:space="preserve"> RIGHT(CELL("filename", A1), LEN(CELL("filename", A1)) - SEARCH("]", CELL("filename", A1)))</f>
        <v>DPWW3</v>
      </c>
      <c r="B1" s="1"/>
      <c r="C1" s="1"/>
      <c r="D1" s="1"/>
      <c r="E1" s="1"/>
      <c r="F1" s="134"/>
      <c r="G1" s="134"/>
      <c r="H1" s="134"/>
      <c r="I1" s="134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2"/>
      <c r="AI1" s="2"/>
    </row>
    <row r="2" spans="1:88" ht="18.75" x14ac:dyDescent="0.25">
      <c r="B2" s="1"/>
      <c r="C2" s="1"/>
      <c r="D2" s="1"/>
      <c r="E2" s="1"/>
      <c r="F2" s="134"/>
      <c r="G2" s="134"/>
      <c r="H2" s="134"/>
      <c r="I2" s="134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2"/>
      <c r="AI2" s="2"/>
    </row>
    <row r="3" spans="1:88" ht="19.5" x14ac:dyDescent="0.3">
      <c r="A3" s="4" t="s">
        <v>2032</v>
      </c>
      <c r="B3" s="4"/>
      <c r="C3" s="4"/>
      <c r="D3" s="4"/>
      <c r="E3" s="4"/>
      <c r="F3" s="135"/>
      <c r="G3" s="135"/>
      <c r="H3" s="135"/>
      <c r="I3" s="135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</row>
    <row r="4" spans="1:88" ht="15" thickBot="1" x14ac:dyDescent="0.25"/>
    <row r="5" spans="1:88" ht="48" thickBot="1" x14ac:dyDescent="0.3">
      <c r="B5" s="758" t="s">
        <v>3</v>
      </c>
      <c r="C5" s="831" t="s">
        <v>4</v>
      </c>
      <c r="D5" s="785" t="s">
        <v>5</v>
      </c>
      <c r="E5" s="833" t="s">
        <v>397</v>
      </c>
      <c r="F5" s="785" t="s">
        <v>398</v>
      </c>
      <c r="G5" s="785" t="s">
        <v>8</v>
      </c>
      <c r="H5" s="785" t="s">
        <v>9</v>
      </c>
      <c r="I5" s="792" t="s">
        <v>10</v>
      </c>
      <c r="J5" s="8"/>
      <c r="K5" s="835" t="s">
        <v>2033</v>
      </c>
      <c r="L5" s="8"/>
      <c r="M5" s="837"/>
      <c r="N5" s="838"/>
      <c r="O5" s="838"/>
      <c r="P5" s="838"/>
      <c r="Q5" s="838"/>
      <c r="R5" s="838"/>
      <c r="S5" s="838"/>
      <c r="T5" s="838"/>
      <c r="U5" s="838"/>
      <c r="V5" s="838"/>
      <c r="W5" s="838"/>
      <c r="X5" s="838"/>
      <c r="Y5" s="838"/>
      <c r="Z5" s="838"/>
      <c r="AA5" s="838"/>
      <c r="AB5" s="838"/>
      <c r="AC5" s="838"/>
      <c r="AD5" s="838"/>
      <c r="AE5" s="838"/>
      <c r="AF5" s="838"/>
      <c r="AG5" s="839"/>
      <c r="AH5" s="8"/>
      <c r="AI5" s="8"/>
      <c r="AJ5" s="825" t="s">
        <v>1559</v>
      </c>
      <c r="AK5" s="847" t="s">
        <v>1556</v>
      </c>
      <c r="AL5" s="847"/>
      <c r="AM5" s="847"/>
      <c r="AN5" s="847"/>
      <c r="AO5" s="847"/>
      <c r="AP5" s="847"/>
      <c r="AQ5" s="847"/>
      <c r="AR5" s="847"/>
      <c r="AS5" s="847"/>
      <c r="AT5" s="847"/>
      <c r="AU5" s="848"/>
      <c r="AW5" s="825" t="s">
        <v>402</v>
      </c>
      <c r="BA5" s="187" t="s">
        <v>2033</v>
      </c>
      <c r="BB5" s="188"/>
      <c r="BC5" s="843" t="s">
        <v>2034</v>
      </c>
      <c r="BD5" s="823"/>
      <c r="BE5" s="823"/>
      <c r="BF5" s="823"/>
      <c r="BG5" s="823"/>
      <c r="BH5" s="823"/>
      <c r="BI5" s="823"/>
      <c r="BJ5" s="823"/>
      <c r="BK5" s="823"/>
      <c r="BL5" s="823"/>
      <c r="BM5" s="823"/>
      <c r="BN5" s="823"/>
      <c r="BO5" s="823"/>
      <c r="BP5" s="823"/>
      <c r="BQ5" s="823"/>
      <c r="BR5" s="823"/>
      <c r="BS5" s="823"/>
      <c r="BT5" s="823"/>
      <c r="BU5" s="823"/>
      <c r="BV5" s="823"/>
      <c r="BW5" s="844"/>
      <c r="BX5" s="188"/>
      <c r="BY5" s="189" t="s">
        <v>1559</v>
      </c>
      <c r="BZ5" s="845" t="s">
        <v>1556</v>
      </c>
      <c r="CA5" s="845"/>
      <c r="CB5" s="845"/>
      <c r="CC5" s="845"/>
      <c r="CD5" s="845"/>
      <c r="CE5" s="845"/>
      <c r="CF5" s="845"/>
      <c r="CG5" s="845"/>
      <c r="CH5" s="845"/>
      <c r="CI5" s="845"/>
      <c r="CJ5" s="846"/>
    </row>
    <row r="6" spans="1:88" ht="79.5" thickBot="1" x14ac:dyDescent="0.3">
      <c r="A6" s="6" t="s">
        <v>2035</v>
      </c>
      <c r="B6" s="760"/>
      <c r="C6" s="832"/>
      <c r="D6" s="791"/>
      <c r="E6" s="786"/>
      <c r="F6" s="791"/>
      <c r="G6" s="791"/>
      <c r="H6" s="791"/>
      <c r="I6" s="834"/>
      <c r="J6" s="8"/>
      <c r="K6" s="836"/>
      <c r="L6" s="8"/>
      <c r="M6" s="190" t="s">
        <v>1575</v>
      </c>
      <c r="N6" s="191" t="s">
        <v>1576</v>
      </c>
      <c r="O6" s="192" t="s">
        <v>1577</v>
      </c>
      <c r="P6" s="192" t="s">
        <v>1578</v>
      </c>
      <c r="Q6" s="193" t="s">
        <v>1579</v>
      </c>
      <c r="R6" s="194" t="s">
        <v>1580</v>
      </c>
      <c r="S6" s="192" t="s">
        <v>1581</v>
      </c>
      <c r="T6" s="192" t="s">
        <v>1582</v>
      </c>
      <c r="U6" s="195" t="s">
        <v>1583</v>
      </c>
      <c r="V6" s="191" t="s">
        <v>1584</v>
      </c>
      <c r="W6" s="192" t="s">
        <v>1585</v>
      </c>
      <c r="X6" s="192" t="s">
        <v>1586</v>
      </c>
      <c r="Y6" s="195" t="s">
        <v>1587</v>
      </c>
      <c r="Z6" s="191" t="s">
        <v>1588</v>
      </c>
      <c r="AA6" s="192" t="s">
        <v>1589</v>
      </c>
      <c r="AB6" s="192" t="s">
        <v>1590</v>
      </c>
      <c r="AC6" s="195" t="s">
        <v>1591</v>
      </c>
      <c r="AD6" s="191" t="s">
        <v>1592</v>
      </c>
      <c r="AE6" s="192" t="s">
        <v>1593</v>
      </c>
      <c r="AF6" s="192" t="s">
        <v>1594</v>
      </c>
      <c r="AG6" s="193" t="s">
        <v>1595</v>
      </c>
      <c r="AH6" s="196"/>
      <c r="AI6" s="196"/>
      <c r="AJ6" s="840"/>
      <c r="AK6" s="197" t="s">
        <v>1561</v>
      </c>
      <c r="AL6" s="198" t="s">
        <v>1562</v>
      </c>
      <c r="AM6" s="198" t="s">
        <v>1563</v>
      </c>
      <c r="AN6" s="198" t="s">
        <v>1564</v>
      </c>
      <c r="AO6" s="198" t="s">
        <v>1565</v>
      </c>
      <c r="AP6" s="198" t="s">
        <v>1566</v>
      </c>
      <c r="AQ6" s="198" t="s">
        <v>1567</v>
      </c>
      <c r="AR6" s="198" t="s">
        <v>1568</v>
      </c>
      <c r="AS6" s="198" t="s">
        <v>1569</v>
      </c>
      <c r="AT6" s="199" t="s">
        <v>1570</v>
      </c>
      <c r="AU6" s="200" t="s">
        <v>1571</v>
      </c>
      <c r="AW6" s="840"/>
      <c r="AZ6" s="6" t="s">
        <v>2036</v>
      </c>
      <c r="BA6" s="201" t="s">
        <v>1616</v>
      </c>
      <c r="BB6" s="188"/>
      <c r="BC6" s="202" t="s">
        <v>1617</v>
      </c>
      <c r="BD6" s="203" t="s">
        <v>1576</v>
      </c>
      <c r="BE6" s="204" t="s">
        <v>1577</v>
      </c>
      <c r="BF6" s="204" t="s">
        <v>1578</v>
      </c>
      <c r="BG6" s="205" t="s">
        <v>1579</v>
      </c>
      <c r="BH6" s="203" t="s">
        <v>1580</v>
      </c>
      <c r="BI6" s="204" t="s">
        <v>1581</v>
      </c>
      <c r="BJ6" s="204" t="s">
        <v>1582</v>
      </c>
      <c r="BK6" s="205" t="s">
        <v>1583</v>
      </c>
      <c r="BL6" s="203" t="s">
        <v>1584</v>
      </c>
      <c r="BM6" s="204" t="s">
        <v>1585</v>
      </c>
      <c r="BN6" s="204" t="s">
        <v>1586</v>
      </c>
      <c r="BO6" s="205" t="s">
        <v>1587</v>
      </c>
      <c r="BP6" s="203" t="s">
        <v>1588</v>
      </c>
      <c r="BQ6" s="204" t="s">
        <v>1589</v>
      </c>
      <c r="BR6" s="204" t="s">
        <v>1590</v>
      </c>
      <c r="BS6" s="205" t="s">
        <v>1591</v>
      </c>
      <c r="BT6" s="203" t="s">
        <v>1592</v>
      </c>
      <c r="BU6" s="204" t="s">
        <v>1593</v>
      </c>
      <c r="BV6" s="204" t="s">
        <v>1594</v>
      </c>
      <c r="BW6" s="206" t="s">
        <v>1595</v>
      </c>
      <c r="BX6" s="207"/>
      <c r="BY6" s="208" t="s">
        <v>2037</v>
      </c>
      <c r="BZ6" s="209" t="s">
        <v>1561</v>
      </c>
      <c r="CA6" s="210" t="s">
        <v>1562</v>
      </c>
      <c r="CB6" s="210" t="s">
        <v>1563</v>
      </c>
      <c r="CC6" s="210" t="s">
        <v>1564</v>
      </c>
      <c r="CD6" s="210" t="s">
        <v>1565</v>
      </c>
      <c r="CE6" s="210" t="s">
        <v>1566</v>
      </c>
      <c r="CF6" s="210" t="s">
        <v>1567</v>
      </c>
      <c r="CG6" s="210" t="s">
        <v>1568</v>
      </c>
      <c r="CH6" s="210" t="s">
        <v>1569</v>
      </c>
      <c r="CI6" s="211" t="s">
        <v>1570</v>
      </c>
      <c r="CJ6" s="212" t="s">
        <v>1571</v>
      </c>
    </row>
    <row r="7" spans="1:88" s="42" customFormat="1" ht="15" x14ac:dyDescent="0.2">
      <c r="B7" s="213" t="str">
        <f t="shared" ref="B7" si="0">rngAcronym</f>
        <v>TMS</v>
      </c>
      <c r="C7" s="214" t="s">
        <v>468</v>
      </c>
      <c r="D7" s="215" t="s">
        <v>469</v>
      </c>
      <c r="E7" s="216" t="str">
        <f>IFERROR(INDEX('[1]PCD List'!$E$3:$O$41,MATCH(DPWW3!$D7,'[1]PCD List'!$D$3:$D$41,0),MATCH(DPWW3!$B7,'[1]PCD List'!$E$2:$O$2,0)),"")</f>
        <v>Y</v>
      </c>
      <c r="F7" s="217" t="s">
        <v>470</v>
      </c>
      <c r="G7" s="218" t="s">
        <v>1619</v>
      </c>
      <c r="H7" s="219" t="s">
        <v>68</v>
      </c>
      <c r="I7" s="220">
        <v>0</v>
      </c>
      <c r="J7" s="112"/>
      <c r="K7" s="829">
        <v>6</v>
      </c>
      <c r="L7" s="112"/>
      <c r="M7" s="221">
        <v>6</v>
      </c>
      <c r="N7" s="222"/>
      <c r="O7" s="102"/>
      <c r="P7" s="102"/>
      <c r="Q7" s="223"/>
      <c r="R7" s="40"/>
      <c r="S7" s="102"/>
      <c r="T7" s="102"/>
      <c r="U7" s="103"/>
      <c r="V7" s="224"/>
      <c r="W7" s="102"/>
      <c r="X7" s="102"/>
      <c r="Y7" s="103"/>
      <c r="Z7" s="224"/>
      <c r="AA7" s="102"/>
      <c r="AB7" s="102"/>
      <c r="AC7" s="225"/>
      <c r="AD7" s="40"/>
      <c r="AE7" s="102"/>
      <c r="AF7" s="102"/>
      <c r="AG7" s="223"/>
      <c r="AH7" s="38"/>
      <c r="AI7" s="38"/>
      <c r="AJ7" s="226"/>
      <c r="AK7" s="227"/>
      <c r="AL7" s="227"/>
      <c r="AM7" s="227"/>
      <c r="AN7" s="227"/>
      <c r="AO7" s="227"/>
      <c r="AP7" s="227"/>
      <c r="AQ7" s="227"/>
      <c r="AR7" s="227"/>
      <c r="AS7" s="227"/>
      <c r="AT7" s="227"/>
      <c r="AU7" s="228"/>
      <c r="AW7" s="229" t="s">
        <v>2038</v>
      </c>
      <c r="AZ7" s="42" t="s">
        <v>2039</v>
      </c>
      <c r="BA7" s="230" t="s">
        <v>2040</v>
      </c>
      <c r="BB7" s="231"/>
      <c r="BC7" s="232" t="s">
        <v>2041</v>
      </c>
      <c r="BD7" s="233" t="s">
        <v>2041</v>
      </c>
      <c r="BE7" s="234" t="s">
        <v>2041</v>
      </c>
      <c r="BF7" s="234" t="s">
        <v>2041</v>
      </c>
      <c r="BG7" s="235" t="s">
        <v>2041</v>
      </c>
      <c r="BH7" s="233" t="s">
        <v>2041</v>
      </c>
      <c r="BI7" s="234" t="s">
        <v>2041</v>
      </c>
      <c r="BJ7" s="234" t="s">
        <v>2041</v>
      </c>
      <c r="BK7" s="235" t="s">
        <v>2041</v>
      </c>
      <c r="BL7" s="233" t="s">
        <v>2041</v>
      </c>
      <c r="BM7" s="234" t="s">
        <v>2041</v>
      </c>
      <c r="BN7" s="234" t="s">
        <v>2041</v>
      </c>
      <c r="BO7" s="235" t="s">
        <v>2041</v>
      </c>
      <c r="BP7" s="233" t="s">
        <v>2041</v>
      </c>
      <c r="BQ7" s="234" t="s">
        <v>2041</v>
      </c>
      <c r="BR7" s="234" t="s">
        <v>2041</v>
      </c>
      <c r="BS7" s="235" t="s">
        <v>2041</v>
      </c>
      <c r="BT7" s="233" t="s">
        <v>2041</v>
      </c>
      <c r="BU7" s="234" t="s">
        <v>2041</v>
      </c>
      <c r="BV7" s="234" t="s">
        <v>2041</v>
      </c>
      <c r="BW7" s="236" t="s">
        <v>2041</v>
      </c>
      <c r="BX7" s="51"/>
      <c r="BY7" s="237" t="s">
        <v>2042</v>
      </c>
      <c r="BZ7" s="238" t="s">
        <v>2043</v>
      </c>
      <c r="CA7" s="77" t="s">
        <v>2044</v>
      </c>
      <c r="CB7" s="77" t="s">
        <v>2045</v>
      </c>
      <c r="CC7" s="77" t="s">
        <v>2046</v>
      </c>
      <c r="CD7" s="77" t="s">
        <v>2047</v>
      </c>
      <c r="CE7" s="77" t="s">
        <v>2048</v>
      </c>
      <c r="CF7" s="77" t="s">
        <v>2049</v>
      </c>
      <c r="CG7" s="77" t="s">
        <v>2050</v>
      </c>
      <c r="CH7" s="77" t="s">
        <v>2051</v>
      </c>
      <c r="CI7" s="239" t="s">
        <v>2052</v>
      </c>
      <c r="CJ7" s="240" t="s">
        <v>2053</v>
      </c>
    </row>
    <row r="8" spans="1:88" s="42" customFormat="1" ht="15" x14ac:dyDescent="0.2">
      <c r="B8" s="60" t="str">
        <f xml:space="preserve"> B7</f>
        <v>TMS</v>
      </c>
      <c r="C8" s="241" t="s">
        <v>468</v>
      </c>
      <c r="D8" s="242" t="s">
        <v>469</v>
      </c>
      <c r="E8" s="243" t="str">
        <f>IFERROR(INDEX('[1]PCD List'!$E$3:$O$41,MATCH(DPWW3!$D8,'[1]PCD List'!$D$3:$D$41,0),MATCH(DPWW3!$B8,'[1]PCD List'!$E$2:$O$2,0)),"")</f>
        <v>Y</v>
      </c>
      <c r="F8" s="244" t="s">
        <v>470</v>
      </c>
      <c r="G8" s="62" t="s">
        <v>1636</v>
      </c>
      <c r="H8" s="245" t="s">
        <v>68</v>
      </c>
      <c r="I8" s="246">
        <v>0</v>
      </c>
      <c r="J8" s="247"/>
      <c r="K8" s="841"/>
      <c r="L8" s="247"/>
      <c r="M8" s="221">
        <v>0</v>
      </c>
      <c r="N8" s="222">
        <v>6</v>
      </c>
      <c r="O8" s="102">
        <v>6</v>
      </c>
      <c r="P8" s="102">
        <v>5</v>
      </c>
      <c r="Q8" s="223">
        <v>3</v>
      </c>
      <c r="R8" s="40">
        <v>3</v>
      </c>
      <c r="S8" s="102">
        <v>3</v>
      </c>
      <c r="T8" s="102">
        <v>3</v>
      </c>
      <c r="U8" s="103">
        <v>3</v>
      </c>
      <c r="V8" s="224">
        <v>3</v>
      </c>
      <c r="W8" s="102">
        <v>3</v>
      </c>
      <c r="X8" s="102">
        <v>3</v>
      </c>
      <c r="Y8" s="103">
        <v>0</v>
      </c>
      <c r="Z8" s="224">
        <v>0</v>
      </c>
      <c r="AA8" s="102">
        <v>0</v>
      </c>
      <c r="AB8" s="102">
        <v>0</v>
      </c>
      <c r="AC8" s="225">
        <v>0</v>
      </c>
      <c r="AD8" s="40">
        <v>0</v>
      </c>
      <c r="AE8" s="102">
        <v>0</v>
      </c>
      <c r="AF8" s="102">
        <v>0</v>
      </c>
      <c r="AG8" s="223">
        <v>0</v>
      </c>
      <c r="AH8" s="38"/>
      <c r="AI8" s="38"/>
      <c r="AJ8" s="248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249"/>
      <c r="AW8" s="250" t="s">
        <v>2038</v>
      </c>
      <c r="AZ8" s="42" t="s">
        <v>1638</v>
      </c>
      <c r="BA8" s="251"/>
      <c r="BB8" s="252"/>
      <c r="BC8" s="253" t="s">
        <v>2054</v>
      </c>
      <c r="BD8" s="254" t="s">
        <v>2054</v>
      </c>
      <c r="BE8" s="73" t="s">
        <v>2054</v>
      </c>
      <c r="BF8" s="73" t="s">
        <v>2054</v>
      </c>
      <c r="BG8" s="74" t="s">
        <v>2054</v>
      </c>
      <c r="BH8" s="254" t="s">
        <v>2054</v>
      </c>
      <c r="BI8" s="73" t="s">
        <v>2054</v>
      </c>
      <c r="BJ8" s="73" t="s">
        <v>2054</v>
      </c>
      <c r="BK8" s="74" t="s">
        <v>2054</v>
      </c>
      <c r="BL8" s="254" t="s">
        <v>2054</v>
      </c>
      <c r="BM8" s="73" t="s">
        <v>2054</v>
      </c>
      <c r="BN8" s="73" t="s">
        <v>2054</v>
      </c>
      <c r="BO8" s="74" t="s">
        <v>2054</v>
      </c>
      <c r="BP8" s="254" t="s">
        <v>2054</v>
      </c>
      <c r="BQ8" s="73" t="s">
        <v>2054</v>
      </c>
      <c r="BR8" s="73" t="s">
        <v>2054</v>
      </c>
      <c r="BS8" s="74" t="s">
        <v>2054</v>
      </c>
      <c r="BT8" s="254" t="s">
        <v>2054</v>
      </c>
      <c r="BU8" s="73" t="s">
        <v>2054</v>
      </c>
      <c r="BV8" s="73" t="s">
        <v>2054</v>
      </c>
      <c r="BW8" s="255" t="s">
        <v>2054</v>
      </c>
      <c r="BX8" s="51"/>
      <c r="BY8" s="256" t="str">
        <f>BY$7&amp;$AZ8</f>
        <v>PCD_DPWW3_SOW1_DLY_S1</v>
      </c>
      <c r="BZ8" s="256" t="str">
        <f t="shared" ref="BZ8:CJ15" si="1">BZ$7&amp;$AZ8</f>
        <v>PCD_DPWW3_SOW1_DIR_S1</v>
      </c>
      <c r="CA8" s="256" t="str">
        <f t="shared" si="1"/>
        <v>PCD_DPWW3_SOW1_DSCR_S1</v>
      </c>
      <c r="CB8" s="256" t="str">
        <f t="shared" si="1"/>
        <v>PCD_DPWW3_SOW1_DCS_S1</v>
      </c>
      <c r="CC8" s="256" t="str">
        <f t="shared" si="1"/>
        <v>PCD_DPWW3_SOW1_DSCS_S1</v>
      </c>
      <c r="CD8" s="256" t="str">
        <f t="shared" si="1"/>
        <v>PCD_DPWW3_SOW1_DPP_S1</v>
      </c>
      <c r="CE8" s="256" t="str">
        <f t="shared" si="1"/>
        <v>PCD_DPWW3_SOW1_DTPI_S1</v>
      </c>
      <c r="CF8" s="256" t="str">
        <f t="shared" si="1"/>
        <v>PCD_DPWW3_SOW1_DCI_S1</v>
      </c>
      <c r="CG8" s="256" t="str">
        <f t="shared" si="1"/>
        <v>PCD_DPWW3_SOW1_DSI_S1</v>
      </c>
      <c r="CH8" s="256" t="str">
        <f t="shared" si="1"/>
        <v>PCD_DPWW3_SOW1_DER_S1</v>
      </c>
      <c r="CI8" s="256" t="str">
        <f t="shared" si="1"/>
        <v>PCD_DPWW3_SOW1_RS_S1</v>
      </c>
      <c r="CJ8" s="256" t="str">
        <f t="shared" si="1"/>
        <v>PCD_DPWW3_SOW1_DPLE_S1</v>
      </c>
    </row>
    <row r="9" spans="1:88" s="42" customFormat="1" ht="15" x14ac:dyDescent="0.2">
      <c r="B9" s="60" t="str">
        <f t="shared" ref="B9:B15" si="2" xml:space="preserve"> B8</f>
        <v>TMS</v>
      </c>
      <c r="C9" s="241" t="s">
        <v>468</v>
      </c>
      <c r="D9" s="242" t="s">
        <v>469</v>
      </c>
      <c r="E9" s="243" t="str">
        <f>IFERROR(INDEX('[1]PCD List'!$E$3:$O$41,MATCH(DPWW3!$D9,'[1]PCD List'!$D$3:$D$41,0),MATCH(DPWW3!$B9,'[1]PCD List'!$E$2:$O$2,0)),"")</f>
        <v>Y</v>
      </c>
      <c r="F9" s="244" t="s">
        <v>470</v>
      </c>
      <c r="G9" s="62" t="s">
        <v>1639</v>
      </c>
      <c r="H9" s="245" t="s">
        <v>68</v>
      </c>
      <c r="I9" s="246">
        <v>0</v>
      </c>
      <c r="J9" s="247"/>
      <c r="K9" s="841"/>
      <c r="L9" s="247"/>
      <c r="M9" s="221">
        <v>0</v>
      </c>
      <c r="N9" s="222">
        <v>0</v>
      </c>
      <c r="O9" s="102">
        <v>0</v>
      </c>
      <c r="P9" s="102">
        <v>1</v>
      </c>
      <c r="Q9" s="223">
        <v>3</v>
      </c>
      <c r="R9" s="40">
        <v>3</v>
      </c>
      <c r="S9" s="102">
        <v>2</v>
      </c>
      <c r="T9" s="102">
        <v>1</v>
      </c>
      <c r="U9" s="103">
        <v>0</v>
      </c>
      <c r="V9" s="224">
        <v>0</v>
      </c>
      <c r="W9" s="102">
        <v>0</v>
      </c>
      <c r="X9" s="102">
        <v>0</v>
      </c>
      <c r="Y9" s="103">
        <v>3</v>
      </c>
      <c r="Z9" s="224">
        <v>3</v>
      </c>
      <c r="AA9" s="102">
        <v>3</v>
      </c>
      <c r="AB9" s="102">
        <v>3</v>
      </c>
      <c r="AC9" s="225">
        <v>0</v>
      </c>
      <c r="AD9" s="40">
        <v>0</v>
      </c>
      <c r="AE9" s="102">
        <v>0</v>
      </c>
      <c r="AF9" s="102">
        <v>0</v>
      </c>
      <c r="AG9" s="223">
        <v>0</v>
      </c>
      <c r="AH9" s="38"/>
      <c r="AI9" s="38"/>
      <c r="AJ9" s="248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249"/>
      <c r="AW9" s="250" t="s">
        <v>2038</v>
      </c>
      <c r="AZ9" s="42" t="s">
        <v>1641</v>
      </c>
      <c r="BA9" s="251"/>
      <c r="BB9" s="252"/>
      <c r="BC9" s="253" t="s">
        <v>2055</v>
      </c>
      <c r="BD9" s="254" t="s">
        <v>2055</v>
      </c>
      <c r="BE9" s="73" t="s">
        <v>2055</v>
      </c>
      <c r="BF9" s="73" t="s">
        <v>2055</v>
      </c>
      <c r="BG9" s="74" t="s">
        <v>2055</v>
      </c>
      <c r="BH9" s="254" t="s">
        <v>2055</v>
      </c>
      <c r="BI9" s="73" t="s">
        <v>2055</v>
      </c>
      <c r="BJ9" s="73" t="s">
        <v>2055</v>
      </c>
      <c r="BK9" s="74" t="s">
        <v>2055</v>
      </c>
      <c r="BL9" s="254" t="s">
        <v>2055</v>
      </c>
      <c r="BM9" s="73" t="s">
        <v>2055</v>
      </c>
      <c r="BN9" s="73" t="s">
        <v>2055</v>
      </c>
      <c r="BO9" s="74" t="s">
        <v>2055</v>
      </c>
      <c r="BP9" s="254" t="s">
        <v>2055</v>
      </c>
      <c r="BQ9" s="73" t="s">
        <v>2055</v>
      </c>
      <c r="BR9" s="73" t="s">
        <v>2055</v>
      </c>
      <c r="BS9" s="74" t="s">
        <v>2055</v>
      </c>
      <c r="BT9" s="254" t="s">
        <v>2055</v>
      </c>
      <c r="BU9" s="73" t="s">
        <v>2055</v>
      </c>
      <c r="BV9" s="73" t="s">
        <v>2055</v>
      </c>
      <c r="BW9" s="255" t="s">
        <v>2055</v>
      </c>
      <c r="BX9" s="51"/>
      <c r="BY9" s="256" t="str">
        <f t="shared" ref="BY9:CJ15" si="3">BY$7&amp;$AZ9</f>
        <v>PCD_DPWW3_SOW1_DLY_S2</v>
      </c>
      <c r="BZ9" s="256" t="str">
        <f t="shared" si="3"/>
        <v>PCD_DPWW3_SOW1_DIR_S2</v>
      </c>
      <c r="CA9" s="256" t="str">
        <f t="shared" si="3"/>
        <v>PCD_DPWW3_SOW1_DSCR_S2</v>
      </c>
      <c r="CB9" s="256" t="str">
        <f t="shared" si="3"/>
        <v>PCD_DPWW3_SOW1_DCS_S2</v>
      </c>
      <c r="CC9" s="256" t="str">
        <f t="shared" si="3"/>
        <v>PCD_DPWW3_SOW1_DSCS_S2</v>
      </c>
      <c r="CD9" s="256" t="str">
        <f t="shared" si="3"/>
        <v>PCD_DPWW3_SOW1_DPP_S2</v>
      </c>
      <c r="CE9" s="256" t="str">
        <f t="shared" si="3"/>
        <v>PCD_DPWW3_SOW1_DTPI_S2</v>
      </c>
      <c r="CF9" s="256" t="str">
        <f t="shared" si="3"/>
        <v>PCD_DPWW3_SOW1_DCI_S2</v>
      </c>
      <c r="CG9" s="256" t="str">
        <f t="shared" si="3"/>
        <v>PCD_DPWW3_SOW1_DSI_S2</v>
      </c>
      <c r="CH9" s="256" t="str">
        <f t="shared" si="3"/>
        <v>PCD_DPWW3_SOW1_DER_S2</v>
      </c>
      <c r="CI9" s="256" t="str">
        <f t="shared" si="1"/>
        <v>PCD_DPWW3_SOW1_RS_S2</v>
      </c>
      <c r="CJ9" s="256" t="str">
        <f t="shared" si="3"/>
        <v>PCD_DPWW3_SOW1_DPLE_S2</v>
      </c>
    </row>
    <row r="10" spans="1:88" s="42" customFormat="1" ht="15" x14ac:dyDescent="0.2">
      <c r="B10" s="60" t="str">
        <f t="shared" si="2"/>
        <v>TMS</v>
      </c>
      <c r="C10" s="241" t="s">
        <v>468</v>
      </c>
      <c r="D10" s="242" t="s">
        <v>469</v>
      </c>
      <c r="E10" s="243" t="str">
        <f>IFERROR(INDEX('[1]PCD List'!$E$3:$O$41,MATCH(DPWW3!$D10,'[1]PCD List'!$D$3:$D$41,0),MATCH(DPWW3!$B10,'[1]PCD List'!$E$2:$O$2,0)),"")</f>
        <v>Y</v>
      </c>
      <c r="F10" s="244" t="s">
        <v>470</v>
      </c>
      <c r="G10" s="62" t="s">
        <v>1642</v>
      </c>
      <c r="H10" s="245" t="s">
        <v>68</v>
      </c>
      <c r="I10" s="246">
        <v>0</v>
      </c>
      <c r="J10" s="247"/>
      <c r="K10" s="841"/>
      <c r="L10" s="247"/>
      <c r="M10" s="221">
        <v>0</v>
      </c>
      <c r="N10" s="222">
        <v>0</v>
      </c>
      <c r="O10" s="102">
        <v>0</v>
      </c>
      <c r="P10" s="102">
        <v>0</v>
      </c>
      <c r="Q10" s="223">
        <v>0</v>
      </c>
      <c r="R10" s="40">
        <v>0</v>
      </c>
      <c r="S10" s="102">
        <v>1</v>
      </c>
      <c r="T10" s="102">
        <v>2</v>
      </c>
      <c r="U10" s="103">
        <v>2</v>
      </c>
      <c r="V10" s="224">
        <v>2</v>
      </c>
      <c r="W10" s="102">
        <v>0</v>
      </c>
      <c r="X10" s="102">
        <v>0</v>
      </c>
      <c r="Y10" s="103">
        <v>0</v>
      </c>
      <c r="Z10" s="224">
        <v>0</v>
      </c>
      <c r="AA10" s="102">
        <v>0</v>
      </c>
      <c r="AB10" s="102">
        <v>0</v>
      </c>
      <c r="AC10" s="225">
        <v>3</v>
      </c>
      <c r="AD10" s="40">
        <v>3</v>
      </c>
      <c r="AE10" s="102">
        <v>3</v>
      </c>
      <c r="AF10" s="102">
        <v>0</v>
      </c>
      <c r="AG10" s="223">
        <v>0</v>
      </c>
      <c r="AH10" s="38"/>
      <c r="AI10" s="38"/>
      <c r="AJ10" s="248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249"/>
      <c r="AW10" s="250" t="s">
        <v>2038</v>
      </c>
      <c r="AZ10" s="42" t="s">
        <v>1644</v>
      </c>
      <c r="BA10" s="251"/>
      <c r="BB10" s="252"/>
      <c r="BC10" s="253" t="s">
        <v>2056</v>
      </c>
      <c r="BD10" s="254" t="s">
        <v>2056</v>
      </c>
      <c r="BE10" s="73" t="s">
        <v>2056</v>
      </c>
      <c r="BF10" s="73" t="s">
        <v>2056</v>
      </c>
      <c r="BG10" s="74" t="s">
        <v>2056</v>
      </c>
      <c r="BH10" s="254" t="s">
        <v>2056</v>
      </c>
      <c r="BI10" s="73" t="s">
        <v>2056</v>
      </c>
      <c r="BJ10" s="73" t="s">
        <v>2056</v>
      </c>
      <c r="BK10" s="74" t="s">
        <v>2056</v>
      </c>
      <c r="BL10" s="254" t="s">
        <v>2056</v>
      </c>
      <c r="BM10" s="73" t="s">
        <v>2056</v>
      </c>
      <c r="BN10" s="73" t="s">
        <v>2056</v>
      </c>
      <c r="BO10" s="74" t="s">
        <v>2056</v>
      </c>
      <c r="BP10" s="254" t="s">
        <v>2056</v>
      </c>
      <c r="BQ10" s="73" t="s">
        <v>2056</v>
      </c>
      <c r="BR10" s="73" t="s">
        <v>2056</v>
      </c>
      <c r="BS10" s="74" t="s">
        <v>2056</v>
      </c>
      <c r="BT10" s="254" t="s">
        <v>2056</v>
      </c>
      <c r="BU10" s="73" t="s">
        <v>2056</v>
      </c>
      <c r="BV10" s="73" t="s">
        <v>2056</v>
      </c>
      <c r="BW10" s="255" t="s">
        <v>2056</v>
      </c>
      <c r="BX10" s="51"/>
      <c r="BY10" s="256" t="str">
        <f t="shared" si="3"/>
        <v>PCD_DPWW3_SOW1_DLY_S3</v>
      </c>
      <c r="BZ10" s="256" t="str">
        <f t="shared" si="3"/>
        <v>PCD_DPWW3_SOW1_DIR_S3</v>
      </c>
      <c r="CA10" s="256" t="str">
        <f t="shared" si="3"/>
        <v>PCD_DPWW3_SOW1_DSCR_S3</v>
      </c>
      <c r="CB10" s="256" t="str">
        <f t="shared" si="3"/>
        <v>PCD_DPWW3_SOW1_DCS_S3</v>
      </c>
      <c r="CC10" s="256" t="str">
        <f t="shared" si="3"/>
        <v>PCD_DPWW3_SOW1_DSCS_S3</v>
      </c>
      <c r="CD10" s="256" t="str">
        <f t="shared" si="3"/>
        <v>PCD_DPWW3_SOW1_DPP_S3</v>
      </c>
      <c r="CE10" s="256" t="str">
        <f t="shared" si="3"/>
        <v>PCD_DPWW3_SOW1_DTPI_S3</v>
      </c>
      <c r="CF10" s="256" t="str">
        <f t="shared" si="3"/>
        <v>PCD_DPWW3_SOW1_DCI_S3</v>
      </c>
      <c r="CG10" s="256" t="str">
        <f t="shared" si="3"/>
        <v>PCD_DPWW3_SOW1_DSI_S3</v>
      </c>
      <c r="CH10" s="256" t="str">
        <f t="shared" si="3"/>
        <v>PCD_DPWW3_SOW1_DER_S3</v>
      </c>
      <c r="CI10" s="256" t="str">
        <f t="shared" si="1"/>
        <v>PCD_DPWW3_SOW1_RS_S3</v>
      </c>
      <c r="CJ10" s="256" t="str">
        <f t="shared" si="3"/>
        <v>PCD_DPWW3_SOW1_DPLE_S3</v>
      </c>
    </row>
    <row r="11" spans="1:88" s="42" customFormat="1" ht="15" x14ac:dyDescent="0.2">
      <c r="B11" s="60" t="str">
        <f t="shared" si="2"/>
        <v>TMS</v>
      </c>
      <c r="C11" s="241" t="s">
        <v>468</v>
      </c>
      <c r="D11" s="242" t="s">
        <v>469</v>
      </c>
      <c r="E11" s="243" t="str">
        <f>IFERROR(INDEX('[1]PCD List'!$E$3:$O$41,MATCH(DPWW3!$D11,'[1]PCD List'!$D$3:$D$41,0),MATCH(DPWW3!$B11,'[1]PCD List'!$E$2:$O$2,0)),"")</f>
        <v>Y</v>
      </c>
      <c r="F11" s="244" t="s">
        <v>470</v>
      </c>
      <c r="G11" s="62" t="s">
        <v>1645</v>
      </c>
      <c r="H11" s="245" t="s">
        <v>68</v>
      </c>
      <c r="I11" s="246">
        <v>0</v>
      </c>
      <c r="J11" s="247"/>
      <c r="K11" s="841"/>
      <c r="L11" s="247"/>
      <c r="M11" s="221">
        <v>0</v>
      </c>
      <c r="N11" s="222">
        <v>0</v>
      </c>
      <c r="O11" s="102">
        <v>0</v>
      </c>
      <c r="P11" s="102">
        <v>0</v>
      </c>
      <c r="Q11" s="223">
        <v>0</v>
      </c>
      <c r="R11" s="40">
        <v>0</v>
      </c>
      <c r="S11" s="102">
        <v>0</v>
      </c>
      <c r="T11" s="102">
        <v>0</v>
      </c>
      <c r="U11" s="103">
        <v>1</v>
      </c>
      <c r="V11" s="224">
        <v>1</v>
      </c>
      <c r="W11" s="102">
        <v>3</v>
      </c>
      <c r="X11" s="102">
        <v>3</v>
      </c>
      <c r="Y11" s="103">
        <v>2</v>
      </c>
      <c r="Z11" s="224">
        <v>2</v>
      </c>
      <c r="AA11" s="102">
        <v>2</v>
      </c>
      <c r="AB11" s="102">
        <v>2</v>
      </c>
      <c r="AC11" s="225">
        <v>1</v>
      </c>
      <c r="AD11" s="40">
        <v>1</v>
      </c>
      <c r="AE11" s="102">
        <v>1</v>
      </c>
      <c r="AF11" s="102">
        <v>4</v>
      </c>
      <c r="AG11" s="223">
        <v>4</v>
      </c>
      <c r="AH11" s="38"/>
      <c r="AI11" s="38"/>
      <c r="AJ11" s="248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249"/>
      <c r="AW11" s="250" t="s">
        <v>2038</v>
      </c>
      <c r="AZ11" s="42" t="s">
        <v>1647</v>
      </c>
      <c r="BA11" s="251"/>
      <c r="BB11" s="252"/>
      <c r="BC11" s="253" t="s">
        <v>2057</v>
      </c>
      <c r="BD11" s="254" t="s">
        <v>2057</v>
      </c>
      <c r="BE11" s="73" t="s">
        <v>2057</v>
      </c>
      <c r="BF11" s="73" t="s">
        <v>2057</v>
      </c>
      <c r="BG11" s="74" t="s">
        <v>2057</v>
      </c>
      <c r="BH11" s="254" t="s">
        <v>2057</v>
      </c>
      <c r="BI11" s="73" t="s">
        <v>2057</v>
      </c>
      <c r="BJ11" s="73" t="s">
        <v>2057</v>
      </c>
      <c r="BK11" s="74" t="s">
        <v>2057</v>
      </c>
      <c r="BL11" s="254" t="s">
        <v>2057</v>
      </c>
      <c r="BM11" s="73" t="s">
        <v>2057</v>
      </c>
      <c r="BN11" s="73" t="s">
        <v>2057</v>
      </c>
      <c r="BO11" s="74" t="s">
        <v>2057</v>
      </c>
      <c r="BP11" s="254" t="s">
        <v>2057</v>
      </c>
      <c r="BQ11" s="73" t="s">
        <v>2057</v>
      </c>
      <c r="BR11" s="73" t="s">
        <v>2057</v>
      </c>
      <c r="BS11" s="74" t="s">
        <v>2057</v>
      </c>
      <c r="BT11" s="254" t="s">
        <v>2057</v>
      </c>
      <c r="BU11" s="73" t="s">
        <v>2057</v>
      </c>
      <c r="BV11" s="73" t="s">
        <v>2057</v>
      </c>
      <c r="BW11" s="255" t="s">
        <v>2057</v>
      </c>
      <c r="BX11" s="51"/>
      <c r="BY11" s="256" t="str">
        <f t="shared" si="3"/>
        <v>PCD_DPWW3_SOW1_DLY_S4</v>
      </c>
      <c r="BZ11" s="256" t="str">
        <f t="shared" si="3"/>
        <v>PCD_DPWW3_SOW1_DIR_S4</v>
      </c>
      <c r="CA11" s="256" t="str">
        <f t="shared" si="3"/>
        <v>PCD_DPWW3_SOW1_DSCR_S4</v>
      </c>
      <c r="CB11" s="256" t="str">
        <f t="shared" si="3"/>
        <v>PCD_DPWW3_SOW1_DCS_S4</v>
      </c>
      <c r="CC11" s="256" t="str">
        <f t="shared" si="3"/>
        <v>PCD_DPWW3_SOW1_DSCS_S4</v>
      </c>
      <c r="CD11" s="256" t="str">
        <f t="shared" si="3"/>
        <v>PCD_DPWW3_SOW1_DPP_S4</v>
      </c>
      <c r="CE11" s="256" t="str">
        <f t="shared" si="3"/>
        <v>PCD_DPWW3_SOW1_DTPI_S4</v>
      </c>
      <c r="CF11" s="256" t="str">
        <f t="shared" si="3"/>
        <v>PCD_DPWW3_SOW1_DCI_S4</v>
      </c>
      <c r="CG11" s="256" t="str">
        <f t="shared" si="3"/>
        <v>PCD_DPWW3_SOW1_DSI_S4</v>
      </c>
      <c r="CH11" s="256" t="str">
        <f t="shared" si="3"/>
        <v>PCD_DPWW3_SOW1_DER_S4</v>
      </c>
      <c r="CI11" s="256" t="str">
        <f t="shared" si="1"/>
        <v>PCD_DPWW3_SOW1_RS_S4</v>
      </c>
      <c r="CJ11" s="256" t="str">
        <f t="shared" si="3"/>
        <v>PCD_DPWW3_SOW1_DPLE_S4</v>
      </c>
    </row>
    <row r="12" spans="1:88" s="42" customFormat="1" ht="15" x14ac:dyDescent="0.2">
      <c r="B12" s="60" t="str">
        <f t="shared" si="2"/>
        <v>TMS</v>
      </c>
      <c r="C12" s="241" t="s">
        <v>468</v>
      </c>
      <c r="D12" s="242" t="s">
        <v>469</v>
      </c>
      <c r="E12" s="243" t="str">
        <f>IFERROR(INDEX('[1]PCD List'!$E$3:$O$41,MATCH(DPWW3!$D12,'[1]PCD List'!$D$3:$D$41,0),MATCH(DPWW3!$B12,'[1]PCD List'!$E$2:$O$2,0)),"")</f>
        <v>Y</v>
      </c>
      <c r="F12" s="244" t="s">
        <v>470</v>
      </c>
      <c r="G12" s="62" t="s">
        <v>1648</v>
      </c>
      <c r="H12" s="245" t="s">
        <v>68</v>
      </c>
      <c r="I12" s="246">
        <v>0</v>
      </c>
      <c r="J12" s="247"/>
      <c r="K12" s="841"/>
      <c r="L12" s="247"/>
      <c r="M12" s="221">
        <v>0</v>
      </c>
      <c r="N12" s="222">
        <v>0</v>
      </c>
      <c r="O12" s="102">
        <v>0</v>
      </c>
      <c r="P12" s="102">
        <v>0</v>
      </c>
      <c r="Q12" s="223">
        <v>0</v>
      </c>
      <c r="R12" s="40">
        <v>0</v>
      </c>
      <c r="S12" s="102">
        <v>0</v>
      </c>
      <c r="T12" s="102">
        <v>0</v>
      </c>
      <c r="U12" s="103">
        <v>0</v>
      </c>
      <c r="V12" s="224">
        <v>0</v>
      </c>
      <c r="W12" s="102">
        <v>0</v>
      </c>
      <c r="X12" s="102">
        <v>0</v>
      </c>
      <c r="Y12" s="103">
        <v>0</v>
      </c>
      <c r="Z12" s="224">
        <v>0</v>
      </c>
      <c r="AA12" s="102">
        <v>0</v>
      </c>
      <c r="AB12" s="102">
        <v>0</v>
      </c>
      <c r="AC12" s="225">
        <v>0</v>
      </c>
      <c r="AD12" s="40">
        <v>0</v>
      </c>
      <c r="AE12" s="102">
        <v>0</v>
      </c>
      <c r="AF12" s="102">
        <v>0</v>
      </c>
      <c r="AG12" s="223">
        <v>0</v>
      </c>
      <c r="AH12" s="38"/>
      <c r="AI12" s="38"/>
      <c r="AJ12" s="248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249"/>
      <c r="AW12" s="250" t="s">
        <v>2038</v>
      </c>
      <c r="AZ12" s="42" t="s">
        <v>1650</v>
      </c>
      <c r="BA12" s="251"/>
      <c r="BB12" s="252"/>
      <c r="BC12" s="253" t="s">
        <v>2058</v>
      </c>
      <c r="BD12" s="254" t="s">
        <v>2058</v>
      </c>
      <c r="BE12" s="73" t="s">
        <v>2058</v>
      </c>
      <c r="BF12" s="73" t="s">
        <v>2058</v>
      </c>
      <c r="BG12" s="74" t="s">
        <v>2058</v>
      </c>
      <c r="BH12" s="254" t="s">
        <v>2058</v>
      </c>
      <c r="BI12" s="73" t="s">
        <v>2058</v>
      </c>
      <c r="BJ12" s="73" t="s">
        <v>2058</v>
      </c>
      <c r="BK12" s="74" t="s">
        <v>2058</v>
      </c>
      <c r="BL12" s="254" t="s">
        <v>2058</v>
      </c>
      <c r="BM12" s="73" t="s">
        <v>2058</v>
      </c>
      <c r="BN12" s="73" t="s">
        <v>2058</v>
      </c>
      <c r="BO12" s="74" t="s">
        <v>2058</v>
      </c>
      <c r="BP12" s="254" t="s">
        <v>2058</v>
      </c>
      <c r="BQ12" s="73" t="s">
        <v>2058</v>
      </c>
      <c r="BR12" s="73" t="s">
        <v>2058</v>
      </c>
      <c r="BS12" s="74" t="s">
        <v>2058</v>
      </c>
      <c r="BT12" s="254" t="s">
        <v>2058</v>
      </c>
      <c r="BU12" s="73" t="s">
        <v>2058</v>
      </c>
      <c r="BV12" s="73" t="s">
        <v>2058</v>
      </c>
      <c r="BW12" s="255" t="s">
        <v>2058</v>
      </c>
      <c r="BX12" s="51"/>
      <c r="BY12" s="256" t="str">
        <f t="shared" si="3"/>
        <v>PCD_DPWW3_SOW1_DLY_S5</v>
      </c>
      <c r="BZ12" s="256" t="str">
        <f t="shared" si="3"/>
        <v>PCD_DPWW3_SOW1_DIR_S5</v>
      </c>
      <c r="CA12" s="256" t="str">
        <f t="shared" si="3"/>
        <v>PCD_DPWW3_SOW1_DSCR_S5</v>
      </c>
      <c r="CB12" s="256" t="str">
        <f t="shared" si="3"/>
        <v>PCD_DPWW3_SOW1_DCS_S5</v>
      </c>
      <c r="CC12" s="256" t="str">
        <f t="shared" si="3"/>
        <v>PCD_DPWW3_SOW1_DSCS_S5</v>
      </c>
      <c r="CD12" s="256" t="str">
        <f t="shared" si="3"/>
        <v>PCD_DPWW3_SOW1_DPP_S5</v>
      </c>
      <c r="CE12" s="256" t="str">
        <f t="shared" si="3"/>
        <v>PCD_DPWW3_SOW1_DTPI_S5</v>
      </c>
      <c r="CF12" s="256" t="str">
        <f t="shared" si="3"/>
        <v>PCD_DPWW3_SOW1_DCI_S5</v>
      </c>
      <c r="CG12" s="256" t="str">
        <f t="shared" si="3"/>
        <v>PCD_DPWW3_SOW1_DSI_S5</v>
      </c>
      <c r="CH12" s="256" t="str">
        <f t="shared" si="3"/>
        <v>PCD_DPWW3_SOW1_DER_S5</v>
      </c>
      <c r="CI12" s="256" t="str">
        <f t="shared" si="1"/>
        <v>PCD_DPWW3_SOW1_RS_S5</v>
      </c>
      <c r="CJ12" s="256" t="str">
        <f t="shared" si="3"/>
        <v>PCD_DPWW3_SOW1_DPLE_S5</v>
      </c>
    </row>
    <row r="13" spans="1:88" s="42" customFormat="1" ht="15" x14ac:dyDescent="0.2">
      <c r="B13" s="60" t="str">
        <f t="shared" si="2"/>
        <v>TMS</v>
      </c>
      <c r="C13" s="241" t="s">
        <v>468</v>
      </c>
      <c r="D13" s="242" t="s">
        <v>469</v>
      </c>
      <c r="E13" s="243" t="str">
        <f>IFERROR(INDEX('[1]PCD List'!$E$3:$O$41,MATCH(DPWW3!$D13,'[1]PCD List'!$D$3:$D$41,0),MATCH(DPWW3!$B13,'[1]PCD List'!$E$2:$O$2,0)),"")</f>
        <v>Y</v>
      </c>
      <c r="F13" s="244" t="s">
        <v>470</v>
      </c>
      <c r="G13" s="62" t="s">
        <v>1651</v>
      </c>
      <c r="H13" s="245" t="s">
        <v>68</v>
      </c>
      <c r="I13" s="246">
        <v>0</v>
      </c>
      <c r="J13" s="247"/>
      <c r="K13" s="841"/>
      <c r="L13" s="247"/>
      <c r="M13" s="221">
        <v>0</v>
      </c>
      <c r="N13" s="222">
        <v>0</v>
      </c>
      <c r="O13" s="102">
        <v>0</v>
      </c>
      <c r="P13" s="102">
        <v>0</v>
      </c>
      <c r="Q13" s="223">
        <v>0</v>
      </c>
      <c r="R13" s="40">
        <v>0</v>
      </c>
      <c r="S13" s="102">
        <v>0</v>
      </c>
      <c r="T13" s="102">
        <v>0</v>
      </c>
      <c r="U13" s="103">
        <v>0</v>
      </c>
      <c r="V13" s="224">
        <v>0</v>
      </c>
      <c r="W13" s="102">
        <v>0</v>
      </c>
      <c r="X13" s="102">
        <v>0</v>
      </c>
      <c r="Y13" s="103">
        <v>1</v>
      </c>
      <c r="Z13" s="224">
        <v>1</v>
      </c>
      <c r="AA13" s="102">
        <v>1</v>
      </c>
      <c r="AB13" s="102">
        <v>1</v>
      </c>
      <c r="AC13" s="225">
        <v>2</v>
      </c>
      <c r="AD13" s="40">
        <v>2</v>
      </c>
      <c r="AE13" s="102">
        <v>2</v>
      </c>
      <c r="AF13" s="102">
        <v>2</v>
      </c>
      <c r="AG13" s="223">
        <v>2</v>
      </c>
      <c r="AH13" s="38"/>
      <c r="AI13" s="38"/>
      <c r="AJ13" s="248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249"/>
      <c r="AW13" s="250" t="s">
        <v>2038</v>
      </c>
      <c r="AZ13" s="42" t="s">
        <v>1653</v>
      </c>
      <c r="BA13" s="251"/>
      <c r="BB13" s="252"/>
      <c r="BC13" s="253" t="s">
        <v>2059</v>
      </c>
      <c r="BD13" s="254" t="s">
        <v>2059</v>
      </c>
      <c r="BE13" s="73" t="s">
        <v>2059</v>
      </c>
      <c r="BF13" s="73" t="s">
        <v>2059</v>
      </c>
      <c r="BG13" s="74" t="s">
        <v>2059</v>
      </c>
      <c r="BH13" s="254" t="s">
        <v>2059</v>
      </c>
      <c r="BI13" s="73" t="s">
        <v>2059</v>
      </c>
      <c r="BJ13" s="73" t="s">
        <v>2059</v>
      </c>
      <c r="BK13" s="74" t="s">
        <v>2059</v>
      </c>
      <c r="BL13" s="254" t="s">
        <v>2059</v>
      </c>
      <c r="BM13" s="73" t="s">
        <v>2059</v>
      </c>
      <c r="BN13" s="73" t="s">
        <v>2059</v>
      </c>
      <c r="BO13" s="74" t="s">
        <v>2059</v>
      </c>
      <c r="BP13" s="254" t="s">
        <v>2059</v>
      </c>
      <c r="BQ13" s="73" t="s">
        <v>2059</v>
      </c>
      <c r="BR13" s="73" t="s">
        <v>2059</v>
      </c>
      <c r="BS13" s="74" t="s">
        <v>2059</v>
      </c>
      <c r="BT13" s="254" t="s">
        <v>2059</v>
      </c>
      <c r="BU13" s="73" t="s">
        <v>2059</v>
      </c>
      <c r="BV13" s="73" t="s">
        <v>2059</v>
      </c>
      <c r="BW13" s="255" t="s">
        <v>2059</v>
      </c>
      <c r="BX13" s="51"/>
      <c r="BY13" s="256" t="str">
        <f t="shared" si="3"/>
        <v>PCD_DPWW3_SOW1_DLY_S6</v>
      </c>
      <c r="BZ13" s="256" t="str">
        <f t="shared" si="3"/>
        <v>PCD_DPWW3_SOW1_DIR_S6</v>
      </c>
      <c r="CA13" s="256" t="str">
        <f t="shared" si="3"/>
        <v>PCD_DPWW3_SOW1_DSCR_S6</v>
      </c>
      <c r="CB13" s="256" t="str">
        <f t="shared" si="3"/>
        <v>PCD_DPWW3_SOW1_DCS_S6</v>
      </c>
      <c r="CC13" s="256" t="str">
        <f t="shared" si="3"/>
        <v>PCD_DPWW3_SOW1_DSCS_S6</v>
      </c>
      <c r="CD13" s="256" t="str">
        <f t="shared" si="3"/>
        <v>PCD_DPWW3_SOW1_DPP_S6</v>
      </c>
      <c r="CE13" s="256" t="str">
        <f t="shared" si="3"/>
        <v>PCD_DPWW3_SOW1_DTPI_S6</v>
      </c>
      <c r="CF13" s="256" t="str">
        <f t="shared" si="3"/>
        <v>PCD_DPWW3_SOW1_DCI_S6</v>
      </c>
      <c r="CG13" s="256" t="str">
        <f t="shared" si="3"/>
        <v>PCD_DPWW3_SOW1_DSI_S6</v>
      </c>
      <c r="CH13" s="256" t="str">
        <f t="shared" si="3"/>
        <v>PCD_DPWW3_SOW1_DER_S6</v>
      </c>
      <c r="CI13" s="256" t="str">
        <f t="shared" si="1"/>
        <v>PCD_DPWW3_SOW1_RS_S6</v>
      </c>
      <c r="CJ13" s="256" t="str">
        <f t="shared" si="3"/>
        <v>PCD_DPWW3_SOW1_DPLE_S6</v>
      </c>
    </row>
    <row r="14" spans="1:88" s="42" customFormat="1" ht="15" x14ac:dyDescent="0.2">
      <c r="B14" s="176" t="str">
        <f t="shared" si="2"/>
        <v>TMS</v>
      </c>
      <c r="C14" s="257" t="s">
        <v>468</v>
      </c>
      <c r="D14" s="258" t="s">
        <v>469</v>
      </c>
      <c r="E14" s="259" t="str">
        <f>IFERROR(INDEX('[1]PCD List'!$E$3:$O$41,MATCH(DPWW3!$D14,'[1]PCD List'!$D$3:$D$41,0),MATCH(DPWW3!$B14,'[1]PCD List'!$E$2:$O$2,0)),"")</f>
        <v>Y</v>
      </c>
      <c r="F14" s="260" t="s">
        <v>470</v>
      </c>
      <c r="G14" s="261" t="s">
        <v>1654</v>
      </c>
      <c r="H14" s="262" t="s">
        <v>68</v>
      </c>
      <c r="I14" s="263">
        <v>0</v>
      </c>
      <c r="J14" s="247"/>
      <c r="K14" s="841"/>
      <c r="L14" s="247"/>
      <c r="M14" s="264"/>
      <c r="N14" s="265"/>
      <c r="O14" s="266"/>
      <c r="P14" s="266"/>
      <c r="Q14" s="267"/>
      <c r="R14" s="268"/>
      <c r="S14" s="266"/>
      <c r="T14" s="266"/>
      <c r="U14" s="269"/>
      <c r="V14" s="270"/>
      <c r="W14" s="266"/>
      <c r="X14" s="266"/>
      <c r="Y14" s="269"/>
      <c r="Z14" s="270"/>
      <c r="AA14" s="266"/>
      <c r="AB14" s="266"/>
      <c r="AC14" s="271"/>
      <c r="AD14" s="268"/>
      <c r="AE14" s="266"/>
      <c r="AF14" s="266"/>
      <c r="AG14" s="267"/>
      <c r="AH14" s="38"/>
      <c r="AI14" s="38"/>
      <c r="AJ14" s="248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249"/>
      <c r="AW14" s="250" t="s">
        <v>2038</v>
      </c>
      <c r="AZ14" s="42" t="s">
        <v>1656</v>
      </c>
      <c r="BA14" s="251"/>
      <c r="BB14" s="252"/>
      <c r="BC14" s="253" t="s">
        <v>2060</v>
      </c>
      <c r="BD14" s="254" t="s">
        <v>2060</v>
      </c>
      <c r="BE14" s="73" t="s">
        <v>2060</v>
      </c>
      <c r="BF14" s="73" t="s">
        <v>2060</v>
      </c>
      <c r="BG14" s="74" t="s">
        <v>2060</v>
      </c>
      <c r="BH14" s="254" t="s">
        <v>2060</v>
      </c>
      <c r="BI14" s="73" t="s">
        <v>2060</v>
      </c>
      <c r="BJ14" s="73" t="s">
        <v>2060</v>
      </c>
      <c r="BK14" s="74" t="s">
        <v>2060</v>
      </c>
      <c r="BL14" s="254" t="s">
        <v>2060</v>
      </c>
      <c r="BM14" s="73" t="s">
        <v>2060</v>
      </c>
      <c r="BN14" s="73" t="s">
        <v>2060</v>
      </c>
      <c r="BO14" s="74" t="s">
        <v>2060</v>
      </c>
      <c r="BP14" s="254" t="s">
        <v>2060</v>
      </c>
      <c r="BQ14" s="73" t="s">
        <v>2060</v>
      </c>
      <c r="BR14" s="73" t="s">
        <v>2060</v>
      </c>
      <c r="BS14" s="74" t="s">
        <v>2060</v>
      </c>
      <c r="BT14" s="254" t="s">
        <v>2060</v>
      </c>
      <c r="BU14" s="73" t="s">
        <v>2060</v>
      </c>
      <c r="BV14" s="73" t="s">
        <v>2060</v>
      </c>
      <c r="BW14" s="255" t="s">
        <v>2060</v>
      </c>
      <c r="BX14" s="51"/>
      <c r="BY14" s="256" t="str">
        <f t="shared" si="3"/>
        <v>PCD_DPWW3_SOW1_DLY_S7</v>
      </c>
      <c r="BZ14" s="256" t="str">
        <f t="shared" si="3"/>
        <v>PCD_DPWW3_SOW1_DIR_S7</v>
      </c>
      <c r="CA14" s="256" t="str">
        <f t="shared" si="3"/>
        <v>PCD_DPWW3_SOW1_DSCR_S7</v>
      </c>
      <c r="CB14" s="256" t="str">
        <f t="shared" si="3"/>
        <v>PCD_DPWW3_SOW1_DCS_S7</v>
      </c>
      <c r="CC14" s="256" t="str">
        <f t="shared" si="3"/>
        <v>PCD_DPWW3_SOW1_DSCS_S7</v>
      </c>
      <c r="CD14" s="256" t="str">
        <f t="shared" si="3"/>
        <v>PCD_DPWW3_SOW1_DPP_S7</v>
      </c>
      <c r="CE14" s="256" t="str">
        <f t="shared" si="3"/>
        <v>PCD_DPWW3_SOW1_DTPI_S7</v>
      </c>
      <c r="CF14" s="256" t="str">
        <f t="shared" si="3"/>
        <v>PCD_DPWW3_SOW1_DCI_S7</v>
      </c>
      <c r="CG14" s="256" t="str">
        <f t="shared" si="3"/>
        <v>PCD_DPWW3_SOW1_DSI_S7</v>
      </c>
      <c r="CH14" s="256" t="str">
        <f t="shared" si="3"/>
        <v>PCD_DPWW3_SOW1_DER_S7</v>
      </c>
      <c r="CI14" s="256" t="str">
        <f t="shared" si="1"/>
        <v>PCD_DPWW3_SOW1_RS_S7</v>
      </c>
      <c r="CJ14" s="256" t="str">
        <f t="shared" si="3"/>
        <v>PCD_DPWW3_SOW1_DPLE_S7</v>
      </c>
    </row>
    <row r="15" spans="1:88" s="42" customFormat="1" ht="15.75" thickBot="1" x14ac:dyDescent="0.25">
      <c r="B15" s="272" t="str">
        <f t="shared" si="2"/>
        <v>TMS</v>
      </c>
      <c r="C15" s="273" t="s">
        <v>468</v>
      </c>
      <c r="D15" s="274" t="s">
        <v>469</v>
      </c>
      <c r="E15" s="275" t="str">
        <f>IFERROR(INDEX('[1]PCD List'!$E$3:$O$41,MATCH(DPWW3!$D15,'[1]PCD List'!$D$3:$D$41,0),MATCH(DPWW3!$B15,'[1]PCD List'!$E$2:$O$2,0)),"")</f>
        <v>Y</v>
      </c>
      <c r="F15" s="276" t="s">
        <v>470</v>
      </c>
      <c r="G15" s="277" t="s">
        <v>1657</v>
      </c>
      <c r="H15" s="278" t="s">
        <v>68</v>
      </c>
      <c r="I15" s="279">
        <v>0</v>
      </c>
      <c r="J15" s="247"/>
      <c r="K15" s="842"/>
      <c r="L15" s="247"/>
      <c r="M15" s="280">
        <f>SUM( M7:M13)</f>
        <v>6</v>
      </c>
      <c r="N15" s="280">
        <f>SUM( N7:N13)</f>
        <v>6</v>
      </c>
      <c r="O15" s="281">
        <f t="shared" ref="O15:AG15" si="4">SUM( O7:O13)</f>
        <v>6</v>
      </c>
      <c r="P15" s="281">
        <f t="shared" si="4"/>
        <v>6</v>
      </c>
      <c r="Q15" s="281">
        <f t="shared" si="4"/>
        <v>6</v>
      </c>
      <c r="R15" s="281">
        <f t="shared" si="4"/>
        <v>6</v>
      </c>
      <c r="S15" s="281">
        <f t="shared" si="4"/>
        <v>6</v>
      </c>
      <c r="T15" s="281">
        <f t="shared" si="4"/>
        <v>6</v>
      </c>
      <c r="U15" s="281">
        <f t="shared" si="4"/>
        <v>6</v>
      </c>
      <c r="V15" s="281">
        <f t="shared" si="4"/>
        <v>6</v>
      </c>
      <c r="W15" s="281">
        <f t="shared" si="4"/>
        <v>6</v>
      </c>
      <c r="X15" s="281">
        <f t="shared" si="4"/>
        <v>6</v>
      </c>
      <c r="Y15" s="281">
        <f t="shared" si="4"/>
        <v>6</v>
      </c>
      <c r="Z15" s="281">
        <f t="shared" si="4"/>
        <v>6</v>
      </c>
      <c r="AA15" s="281">
        <f t="shared" si="4"/>
        <v>6</v>
      </c>
      <c r="AB15" s="281">
        <f t="shared" si="4"/>
        <v>6</v>
      </c>
      <c r="AC15" s="281">
        <f t="shared" si="4"/>
        <v>6</v>
      </c>
      <c r="AD15" s="281">
        <f t="shared" si="4"/>
        <v>6</v>
      </c>
      <c r="AE15" s="281">
        <f t="shared" si="4"/>
        <v>6</v>
      </c>
      <c r="AF15" s="281">
        <f t="shared" si="4"/>
        <v>6</v>
      </c>
      <c r="AG15" s="281">
        <f t="shared" si="4"/>
        <v>6</v>
      </c>
      <c r="AH15" s="38"/>
      <c r="AI15" s="38"/>
      <c r="AJ15" s="282"/>
      <c r="AK15" s="283"/>
      <c r="AL15" s="283"/>
      <c r="AM15" s="283"/>
      <c r="AN15" s="283"/>
      <c r="AO15" s="283"/>
      <c r="AP15" s="283"/>
      <c r="AQ15" s="283"/>
      <c r="AR15" s="283"/>
      <c r="AS15" s="283"/>
      <c r="AT15" s="283"/>
      <c r="AU15" s="284"/>
      <c r="AW15" s="250" t="s">
        <v>2038</v>
      </c>
      <c r="AZ15" s="42" t="s">
        <v>1659</v>
      </c>
      <c r="BA15" s="285"/>
      <c r="BB15" s="252"/>
      <c r="BC15" s="286" t="s">
        <v>2061</v>
      </c>
      <c r="BD15" s="287" t="s">
        <v>2061</v>
      </c>
      <c r="BE15" s="288" t="s">
        <v>2061</v>
      </c>
      <c r="BF15" s="288" t="s">
        <v>2061</v>
      </c>
      <c r="BG15" s="289" t="s">
        <v>2061</v>
      </c>
      <c r="BH15" s="287" t="s">
        <v>2061</v>
      </c>
      <c r="BI15" s="288" t="s">
        <v>2061</v>
      </c>
      <c r="BJ15" s="288" t="s">
        <v>2061</v>
      </c>
      <c r="BK15" s="289" t="s">
        <v>2061</v>
      </c>
      <c r="BL15" s="287" t="s">
        <v>2061</v>
      </c>
      <c r="BM15" s="288" t="s">
        <v>2061</v>
      </c>
      <c r="BN15" s="288" t="s">
        <v>2061</v>
      </c>
      <c r="BO15" s="289" t="s">
        <v>2061</v>
      </c>
      <c r="BP15" s="287" t="s">
        <v>2061</v>
      </c>
      <c r="BQ15" s="288" t="s">
        <v>2061</v>
      </c>
      <c r="BR15" s="288" t="s">
        <v>2061</v>
      </c>
      <c r="BS15" s="289" t="s">
        <v>2061</v>
      </c>
      <c r="BT15" s="287" t="s">
        <v>2061</v>
      </c>
      <c r="BU15" s="288" t="s">
        <v>2061</v>
      </c>
      <c r="BV15" s="288" t="s">
        <v>2061</v>
      </c>
      <c r="BW15" s="290" t="s">
        <v>2061</v>
      </c>
      <c r="BX15" s="51"/>
      <c r="BY15" s="256" t="str">
        <f t="shared" si="3"/>
        <v>PCD_DPWW3_SOW1_DLY_ST</v>
      </c>
      <c r="BZ15" s="256" t="str">
        <f t="shared" si="3"/>
        <v>PCD_DPWW3_SOW1_DIR_ST</v>
      </c>
      <c r="CA15" s="256" t="str">
        <f t="shared" si="3"/>
        <v>PCD_DPWW3_SOW1_DSCR_ST</v>
      </c>
      <c r="CB15" s="256" t="str">
        <f t="shared" si="3"/>
        <v>PCD_DPWW3_SOW1_DCS_ST</v>
      </c>
      <c r="CC15" s="256" t="str">
        <f t="shared" si="3"/>
        <v>PCD_DPWW3_SOW1_DSCS_ST</v>
      </c>
      <c r="CD15" s="256" t="str">
        <f t="shared" si="3"/>
        <v>PCD_DPWW3_SOW1_DPP_ST</v>
      </c>
      <c r="CE15" s="256" t="str">
        <f t="shared" si="3"/>
        <v>PCD_DPWW3_SOW1_DTPI_ST</v>
      </c>
      <c r="CF15" s="256" t="str">
        <f t="shared" si="3"/>
        <v>PCD_DPWW3_SOW1_DCI_ST</v>
      </c>
      <c r="CG15" s="256" t="str">
        <f t="shared" si="3"/>
        <v>PCD_DPWW3_SOW1_DSI_ST</v>
      </c>
      <c r="CH15" s="256" t="str">
        <f t="shared" si="3"/>
        <v>PCD_DPWW3_SOW1_DER_ST</v>
      </c>
      <c r="CI15" s="256" t="str">
        <f t="shared" si="1"/>
        <v>PCD_DPWW3_SOW1_RS_ST</v>
      </c>
      <c r="CJ15" s="256" t="str">
        <f t="shared" si="3"/>
        <v>PCD_DPWW3_SOW1_DPLE_ST</v>
      </c>
    </row>
    <row r="16" spans="1:88" s="42" customFormat="1" ht="15" x14ac:dyDescent="0.2">
      <c r="B16" s="213" t="str">
        <f xml:space="preserve"> B15</f>
        <v>TMS</v>
      </c>
      <c r="C16" s="291" t="s">
        <v>494</v>
      </c>
      <c r="D16" s="291" t="s">
        <v>495</v>
      </c>
      <c r="E16" s="292" t="str">
        <f>IFERROR(INDEX('[1]PCD List'!$E$3:$O$41,MATCH(DPWW3!$D16,'[1]PCD List'!$D$3:$D$41,0),MATCH(DPWW3!$B16,'[1]PCD List'!$E$2:$O$2,0)),"")</f>
        <v>Y</v>
      </c>
      <c r="F16" s="161" t="s">
        <v>496</v>
      </c>
      <c r="G16" s="293" t="s">
        <v>1619</v>
      </c>
      <c r="H16" s="294" t="s">
        <v>68</v>
      </c>
      <c r="I16" s="295">
        <v>0</v>
      </c>
      <c r="J16" s="112"/>
      <c r="K16" s="829">
        <v>7</v>
      </c>
      <c r="L16" s="112"/>
      <c r="M16" s="221">
        <v>7</v>
      </c>
      <c r="N16" s="222"/>
      <c r="O16" s="102"/>
      <c r="P16" s="102"/>
      <c r="Q16" s="223"/>
      <c r="R16" s="40"/>
      <c r="S16" s="102"/>
      <c r="T16" s="102"/>
      <c r="U16" s="103"/>
      <c r="V16" s="224"/>
      <c r="W16" s="102"/>
      <c r="X16" s="102"/>
      <c r="Y16" s="103"/>
      <c r="Z16" s="224"/>
      <c r="AA16" s="102"/>
      <c r="AB16" s="102"/>
      <c r="AC16" s="225"/>
      <c r="AD16" s="40"/>
      <c r="AE16" s="102"/>
      <c r="AF16" s="102"/>
      <c r="AG16" s="223"/>
      <c r="AH16" s="38"/>
      <c r="AI16" s="38"/>
      <c r="AJ16" s="296"/>
      <c r="AK16" s="297"/>
      <c r="AL16" s="297"/>
      <c r="AM16" s="297"/>
      <c r="AN16" s="297"/>
      <c r="AO16" s="297"/>
      <c r="AP16" s="297"/>
      <c r="AQ16" s="297"/>
      <c r="AR16" s="297"/>
      <c r="AS16" s="297"/>
      <c r="AT16" s="297"/>
      <c r="AU16" s="298"/>
      <c r="AW16" s="250" t="s">
        <v>2062</v>
      </c>
      <c r="AZ16" s="42" t="s">
        <v>2063</v>
      </c>
      <c r="BA16" s="299" t="s">
        <v>2064</v>
      </c>
      <c r="BB16" s="231"/>
      <c r="BC16" s="299" t="s">
        <v>2065</v>
      </c>
      <c r="BD16" s="233" t="s">
        <v>2065</v>
      </c>
      <c r="BE16" s="234" t="s">
        <v>2065</v>
      </c>
      <c r="BF16" s="234" t="s">
        <v>2065</v>
      </c>
      <c r="BG16" s="236" t="s">
        <v>2065</v>
      </c>
      <c r="BH16" s="233" t="s">
        <v>2065</v>
      </c>
      <c r="BI16" s="234" t="s">
        <v>2065</v>
      </c>
      <c r="BJ16" s="234" t="s">
        <v>2065</v>
      </c>
      <c r="BK16" s="236" t="s">
        <v>2065</v>
      </c>
      <c r="BL16" s="233" t="s">
        <v>2065</v>
      </c>
      <c r="BM16" s="234" t="s">
        <v>2065</v>
      </c>
      <c r="BN16" s="234" t="s">
        <v>2065</v>
      </c>
      <c r="BO16" s="236" t="s">
        <v>2065</v>
      </c>
      <c r="BP16" s="233" t="s">
        <v>2065</v>
      </c>
      <c r="BQ16" s="234" t="s">
        <v>2065</v>
      </c>
      <c r="BR16" s="234" t="s">
        <v>2065</v>
      </c>
      <c r="BS16" s="236" t="s">
        <v>2065</v>
      </c>
      <c r="BT16" s="233" t="s">
        <v>2065</v>
      </c>
      <c r="BU16" s="234" t="s">
        <v>2065</v>
      </c>
      <c r="BV16" s="234" t="s">
        <v>2065</v>
      </c>
      <c r="BW16" s="236" t="s">
        <v>2065</v>
      </c>
      <c r="BX16" s="51"/>
      <c r="BY16" s="237" t="s">
        <v>2066</v>
      </c>
      <c r="BZ16" s="238" t="s">
        <v>2067</v>
      </c>
      <c r="CA16" s="77" t="s">
        <v>2068</v>
      </c>
      <c r="CB16" s="77" t="s">
        <v>2069</v>
      </c>
      <c r="CC16" s="77" t="s">
        <v>2070</v>
      </c>
      <c r="CD16" s="77" t="s">
        <v>2071</v>
      </c>
      <c r="CE16" s="77" t="s">
        <v>2072</v>
      </c>
      <c r="CF16" s="77" t="s">
        <v>2073</v>
      </c>
      <c r="CG16" s="77" t="s">
        <v>2074</v>
      </c>
      <c r="CH16" s="77" t="s">
        <v>2075</v>
      </c>
      <c r="CI16" s="239" t="s">
        <v>2076</v>
      </c>
      <c r="CJ16" s="240" t="s">
        <v>2077</v>
      </c>
    </row>
    <row r="17" spans="2:88" s="42" customFormat="1" ht="15" x14ac:dyDescent="0.2">
      <c r="B17" s="213" t="str">
        <f t="shared" ref="B17:B24" si="5" xml:space="preserve"> B16</f>
        <v>TMS</v>
      </c>
      <c r="C17" s="300" t="s">
        <v>494</v>
      </c>
      <c r="D17" s="300" t="s">
        <v>495</v>
      </c>
      <c r="E17" s="301" t="str">
        <f>IFERROR(INDEX('[1]PCD List'!$E$3:$O$41,MATCH(DPWW3!$D17,'[1]PCD List'!$D$3:$D$41,0),MATCH(DPWW3!$B17,'[1]PCD List'!$E$2:$O$2,0)),"")</f>
        <v>Y</v>
      </c>
      <c r="F17" s="153" t="s">
        <v>496</v>
      </c>
      <c r="G17" s="62" t="s">
        <v>1636</v>
      </c>
      <c r="H17" s="245" t="s">
        <v>68</v>
      </c>
      <c r="I17" s="246">
        <v>0</v>
      </c>
      <c r="J17" s="247"/>
      <c r="K17" s="841"/>
      <c r="L17" s="247"/>
      <c r="M17" s="221">
        <v>0</v>
      </c>
      <c r="N17" s="222">
        <v>5</v>
      </c>
      <c r="O17" s="102">
        <v>5</v>
      </c>
      <c r="P17" s="102">
        <v>3</v>
      </c>
      <c r="Q17" s="223">
        <v>2</v>
      </c>
      <c r="R17" s="40">
        <v>2</v>
      </c>
      <c r="S17" s="102">
        <v>2</v>
      </c>
      <c r="T17" s="102">
        <v>1</v>
      </c>
      <c r="U17" s="103">
        <v>1</v>
      </c>
      <c r="V17" s="224">
        <v>1</v>
      </c>
      <c r="W17" s="102">
        <v>1</v>
      </c>
      <c r="X17" s="102">
        <v>1</v>
      </c>
      <c r="Y17" s="103">
        <v>1</v>
      </c>
      <c r="Z17" s="224">
        <v>1</v>
      </c>
      <c r="AA17" s="102">
        <v>1</v>
      </c>
      <c r="AB17" s="102">
        <v>0</v>
      </c>
      <c r="AC17" s="225">
        <v>0</v>
      </c>
      <c r="AD17" s="40">
        <v>0</v>
      </c>
      <c r="AE17" s="102">
        <v>0</v>
      </c>
      <c r="AF17" s="102">
        <v>0</v>
      </c>
      <c r="AG17" s="223">
        <v>0</v>
      </c>
      <c r="AH17" s="38"/>
      <c r="AI17" s="38"/>
      <c r="AJ17" s="248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249"/>
      <c r="AW17" s="250" t="s">
        <v>2062</v>
      </c>
      <c r="AZ17" s="42" t="s">
        <v>1638</v>
      </c>
      <c r="BA17" s="251"/>
      <c r="BB17" s="252"/>
      <c r="BC17" s="302" t="s">
        <v>2078</v>
      </c>
      <c r="BD17" s="254" t="s">
        <v>2078</v>
      </c>
      <c r="BE17" s="73" t="s">
        <v>2078</v>
      </c>
      <c r="BF17" s="73" t="s">
        <v>2078</v>
      </c>
      <c r="BG17" s="255" t="s">
        <v>2078</v>
      </c>
      <c r="BH17" s="254" t="s">
        <v>2078</v>
      </c>
      <c r="BI17" s="73" t="s">
        <v>2078</v>
      </c>
      <c r="BJ17" s="73" t="s">
        <v>2078</v>
      </c>
      <c r="BK17" s="255" t="s">
        <v>2078</v>
      </c>
      <c r="BL17" s="254" t="s">
        <v>2078</v>
      </c>
      <c r="BM17" s="73" t="s">
        <v>2078</v>
      </c>
      <c r="BN17" s="73" t="s">
        <v>2078</v>
      </c>
      <c r="BO17" s="255" t="s">
        <v>2078</v>
      </c>
      <c r="BP17" s="254" t="s">
        <v>2078</v>
      </c>
      <c r="BQ17" s="73" t="s">
        <v>2078</v>
      </c>
      <c r="BR17" s="73" t="s">
        <v>2078</v>
      </c>
      <c r="BS17" s="255" t="s">
        <v>2078</v>
      </c>
      <c r="BT17" s="254" t="s">
        <v>2078</v>
      </c>
      <c r="BU17" s="73" t="s">
        <v>2078</v>
      </c>
      <c r="BV17" s="73" t="s">
        <v>2078</v>
      </c>
      <c r="BW17" s="255" t="s">
        <v>2078</v>
      </c>
      <c r="BX17" s="51"/>
      <c r="BY17" s="256" t="str">
        <f>BY$16&amp;$AZ17</f>
        <v>PCD_DPWW3_TCR1_DLY_S1</v>
      </c>
      <c r="BZ17" s="256" t="str">
        <f t="shared" ref="BZ17:CJ24" si="6">BZ$16&amp;$AZ17</f>
        <v>PCD_DPWW3_TCR1_DIR_S1</v>
      </c>
      <c r="CA17" s="256" t="str">
        <f t="shared" si="6"/>
        <v>PCD_DPWW3_TCR1_DSCR_S1</v>
      </c>
      <c r="CB17" s="256" t="str">
        <f t="shared" si="6"/>
        <v>PCD_DPWW3_TCR1_DCS_S1</v>
      </c>
      <c r="CC17" s="256" t="str">
        <f t="shared" si="6"/>
        <v>PCD_DPWW3_TCR1_DSCS_S1</v>
      </c>
      <c r="CD17" s="256" t="str">
        <f t="shared" si="6"/>
        <v>PCD_DPWW3_TCR1_DPP_S1</v>
      </c>
      <c r="CE17" s="256" t="str">
        <f t="shared" si="6"/>
        <v>PCD_DPWW3_TCR1_DTPI_S1</v>
      </c>
      <c r="CF17" s="256" t="str">
        <f t="shared" si="6"/>
        <v>PCD_DPWW3_TCR1_DCI_S1</v>
      </c>
      <c r="CG17" s="256" t="str">
        <f t="shared" si="6"/>
        <v>PCD_DPWW3_TCR1_DSI_S1</v>
      </c>
      <c r="CH17" s="256" t="str">
        <f t="shared" si="6"/>
        <v>PCD_DPWW3_TCR1_DER_S1</v>
      </c>
      <c r="CI17" s="256" t="str">
        <f t="shared" si="6"/>
        <v>PCD_DPWW3_TCR1_RS_S1</v>
      </c>
      <c r="CJ17" s="256" t="str">
        <f t="shared" si="6"/>
        <v>PCD_DPWW3_TCR1_DPLE_S1</v>
      </c>
    </row>
    <row r="18" spans="2:88" s="42" customFormat="1" ht="15" x14ac:dyDescent="0.2">
      <c r="B18" s="213" t="str">
        <f t="shared" si="5"/>
        <v>TMS</v>
      </c>
      <c r="C18" s="300" t="s">
        <v>494</v>
      </c>
      <c r="D18" s="300" t="s">
        <v>495</v>
      </c>
      <c r="E18" s="301" t="str">
        <f>IFERROR(INDEX('[1]PCD List'!$E$3:$O$41,MATCH(DPWW3!$D18,'[1]PCD List'!$D$3:$D$41,0),MATCH(DPWW3!$B18,'[1]PCD List'!$E$2:$O$2,0)),"")</f>
        <v>Y</v>
      </c>
      <c r="F18" s="153" t="s">
        <v>496</v>
      </c>
      <c r="G18" s="62" t="s">
        <v>1639</v>
      </c>
      <c r="H18" s="245" t="s">
        <v>68</v>
      </c>
      <c r="I18" s="246">
        <v>0</v>
      </c>
      <c r="J18" s="247"/>
      <c r="K18" s="841"/>
      <c r="L18" s="247"/>
      <c r="M18" s="221">
        <v>0</v>
      </c>
      <c r="N18" s="222">
        <v>0</v>
      </c>
      <c r="O18" s="102">
        <v>0</v>
      </c>
      <c r="P18" s="102">
        <v>2</v>
      </c>
      <c r="Q18" s="223">
        <v>3</v>
      </c>
      <c r="R18" s="40">
        <v>3</v>
      </c>
      <c r="S18" s="102">
        <v>3</v>
      </c>
      <c r="T18" s="102">
        <v>4</v>
      </c>
      <c r="U18" s="103">
        <v>1</v>
      </c>
      <c r="V18" s="224">
        <v>1</v>
      </c>
      <c r="W18" s="102">
        <v>1</v>
      </c>
      <c r="X18" s="102">
        <v>1</v>
      </c>
      <c r="Y18" s="103">
        <v>0</v>
      </c>
      <c r="Z18" s="224">
        <v>0</v>
      </c>
      <c r="AA18" s="102">
        <v>0</v>
      </c>
      <c r="AB18" s="102">
        <v>1</v>
      </c>
      <c r="AC18" s="225">
        <v>1</v>
      </c>
      <c r="AD18" s="40">
        <v>1</v>
      </c>
      <c r="AE18" s="102">
        <v>1</v>
      </c>
      <c r="AF18" s="102">
        <v>1</v>
      </c>
      <c r="AG18" s="223">
        <v>0</v>
      </c>
      <c r="AH18" s="38"/>
      <c r="AI18" s="38"/>
      <c r="AJ18" s="248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249"/>
      <c r="AW18" s="250" t="s">
        <v>2062</v>
      </c>
      <c r="AZ18" s="42" t="s">
        <v>1641</v>
      </c>
      <c r="BA18" s="251"/>
      <c r="BB18" s="252"/>
      <c r="BC18" s="302" t="s">
        <v>2079</v>
      </c>
      <c r="BD18" s="254" t="s">
        <v>2079</v>
      </c>
      <c r="BE18" s="73" t="s">
        <v>2079</v>
      </c>
      <c r="BF18" s="73" t="s">
        <v>2079</v>
      </c>
      <c r="BG18" s="255" t="s">
        <v>2079</v>
      </c>
      <c r="BH18" s="254" t="s">
        <v>2079</v>
      </c>
      <c r="BI18" s="73" t="s">
        <v>2079</v>
      </c>
      <c r="BJ18" s="73" t="s">
        <v>2079</v>
      </c>
      <c r="BK18" s="255" t="s">
        <v>2079</v>
      </c>
      <c r="BL18" s="254" t="s">
        <v>2079</v>
      </c>
      <c r="BM18" s="73" t="s">
        <v>2079</v>
      </c>
      <c r="BN18" s="73" t="s">
        <v>2079</v>
      </c>
      <c r="BO18" s="255" t="s">
        <v>2079</v>
      </c>
      <c r="BP18" s="254" t="s">
        <v>2079</v>
      </c>
      <c r="BQ18" s="73" t="s">
        <v>2079</v>
      </c>
      <c r="BR18" s="73" t="s">
        <v>2079</v>
      </c>
      <c r="BS18" s="255" t="s">
        <v>2079</v>
      </c>
      <c r="BT18" s="254" t="s">
        <v>2079</v>
      </c>
      <c r="BU18" s="73" t="s">
        <v>2079</v>
      </c>
      <c r="BV18" s="73" t="s">
        <v>2079</v>
      </c>
      <c r="BW18" s="255" t="s">
        <v>2079</v>
      </c>
      <c r="BX18" s="51"/>
      <c r="BY18" s="256" t="str">
        <f t="shared" ref="BY18:CJ24" si="7">BY$16&amp;$AZ18</f>
        <v>PCD_DPWW3_TCR1_DLY_S2</v>
      </c>
      <c r="BZ18" s="256" t="str">
        <f t="shared" si="7"/>
        <v>PCD_DPWW3_TCR1_DIR_S2</v>
      </c>
      <c r="CA18" s="256" t="str">
        <f t="shared" si="7"/>
        <v>PCD_DPWW3_TCR1_DSCR_S2</v>
      </c>
      <c r="CB18" s="256" t="str">
        <f t="shared" si="7"/>
        <v>PCD_DPWW3_TCR1_DCS_S2</v>
      </c>
      <c r="CC18" s="256" t="str">
        <f t="shared" si="7"/>
        <v>PCD_DPWW3_TCR1_DSCS_S2</v>
      </c>
      <c r="CD18" s="256" t="str">
        <f t="shared" si="7"/>
        <v>PCD_DPWW3_TCR1_DPP_S2</v>
      </c>
      <c r="CE18" s="256" t="str">
        <f t="shared" si="7"/>
        <v>PCD_DPWW3_TCR1_DTPI_S2</v>
      </c>
      <c r="CF18" s="256" t="str">
        <f t="shared" si="7"/>
        <v>PCD_DPWW3_TCR1_DCI_S2</v>
      </c>
      <c r="CG18" s="256" t="str">
        <f t="shared" si="7"/>
        <v>PCD_DPWW3_TCR1_DSI_S2</v>
      </c>
      <c r="CH18" s="256" t="str">
        <f t="shared" si="7"/>
        <v>PCD_DPWW3_TCR1_DER_S2</v>
      </c>
      <c r="CI18" s="256" t="str">
        <f t="shared" si="6"/>
        <v>PCD_DPWW3_TCR1_RS_S2</v>
      </c>
      <c r="CJ18" s="256" t="str">
        <f t="shared" si="7"/>
        <v>PCD_DPWW3_TCR1_DPLE_S2</v>
      </c>
    </row>
    <row r="19" spans="2:88" s="42" customFormat="1" ht="15" x14ac:dyDescent="0.2">
      <c r="B19" s="213" t="str">
        <f t="shared" si="5"/>
        <v>TMS</v>
      </c>
      <c r="C19" s="300" t="s">
        <v>494</v>
      </c>
      <c r="D19" s="300" t="s">
        <v>495</v>
      </c>
      <c r="E19" s="301" t="str">
        <f>IFERROR(INDEX('[1]PCD List'!$E$3:$O$41,MATCH(DPWW3!$D19,'[1]PCD List'!$D$3:$D$41,0),MATCH(DPWW3!$B19,'[1]PCD List'!$E$2:$O$2,0)),"")</f>
        <v>Y</v>
      </c>
      <c r="F19" s="153" t="s">
        <v>496</v>
      </c>
      <c r="G19" s="62" t="s">
        <v>1642</v>
      </c>
      <c r="H19" s="245" t="s">
        <v>68</v>
      </c>
      <c r="I19" s="246">
        <v>0</v>
      </c>
      <c r="J19" s="247"/>
      <c r="K19" s="841"/>
      <c r="L19" s="247"/>
      <c r="M19" s="221">
        <v>0</v>
      </c>
      <c r="N19" s="222">
        <v>0</v>
      </c>
      <c r="O19" s="102">
        <v>0</v>
      </c>
      <c r="P19" s="102">
        <v>0</v>
      </c>
      <c r="Q19" s="223">
        <v>0</v>
      </c>
      <c r="R19" s="40">
        <v>0</v>
      </c>
      <c r="S19" s="102">
        <v>0</v>
      </c>
      <c r="T19" s="102">
        <v>0</v>
      </c>
      <c r="U19" s="103">
        <v>3</v>
      </c>
      <c r="V19" s="224">
        <v>3</v>
      </c>
      <c r="W19" s="102">
        <v>0</v>
      </c>
      <c r="X19" s="102">
        <v>0</v>
      </c>
      <c r="Y19" s="103">
        <v>1</v>
      </c>
      <c r="Z19" s="224">
        <v>1</v>
      </c>
      <c r="AA19" s="102">
        <v>0</v>
      </c>
      <c r="AB19" s="102">
        <v>0</v>
      </c>
      <c r="AC19" s="225">
        <v>0</v>
      </c>
      <c r="AD19" s="40">
        <v>0</v>
      </c>
      <c r="AE19" s="102">
        <v>0</v>
      </c>
      <c r="AF19" s="102">
        <v>0</v>
      </c>
      <c r="AG19" s="223">
        <v>1</v>
      </c>
      <c r="AH19" s="38"/>
      <c r="AI19" s="38"/>
      <c r="AJ19" s="248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249"/>
      <c r="AW19" s="250" t="s">
        <v>2062</v>
      </c>
      <c r="AZ19" s="42" t="s">
        <v>1644</v>
      </c>
      <c r="BA19" s="251"/>
      <c r="BB19" s="252"/>
      <c r="BC19" s="302" t="s">
        <v>2080</v>
      </c>
      <c r="BD19" s="254" t="s">
        <v>2080</v>
      </c>
      <c r="BE19" s="73" t="s">
        <v>2080</v>
      </c>
      <c r="BF19" s="73" t="s">
        <v>2080</v>
      </c>
      <c r="BG19" s="255" t="s">
        <v>2080</v>
      </c>
      <c r="BH19" s="254" t="s">
        <v>2080</v>
      </c>
      <c r="BI19" s="73" t="s">
        <v>2080</v>
      </c>
      <c r="BJ19" s="73" t="s">
        <v>2080</v>
      </c>
      <c r="BK19" s="255" t="s">
        <v>2080</v>
      </c>
      <c r="BL19" s="254" t="s">
        <v>2080</v>
      </c>
      <c r="BM19" s="73" t="s">
        <v>2080</v>
      </c>
      <c r="BN19" s="73" t="s">
        <v>2080</v>
      </c>
      <c r="BO19" s="255" t="s">
        <v>2080</v>
      </c>
      <c r="BP19" s="254" t="s">
        <v>2080</v>
      </c>
      <c r="BQ19" s="73" t="s">
        <v>2080</v>
      </c>
      <c r="BR19" s="73" t="s">
        <v>2080</v>
      </c>
      <c r="BS19" s="255" t="s">
        <v>2080</v>
      </c>
      <c r="BT19" s="254" t="s">
        <v>2080</v>
      </c>
      <c r="BU19" s="73" t="s">
        <v>2080</v>
      </c>
      <c r="BV19" s="73" t="s">
        <v>2080</v>
      </c>
      <c r="BW19" s="255" t="s">
        <v>2080</v>
      </c>
      <c r="BX19" s="51"/>
      <c r="BY19" s="256" t="str">
        <f t="shared" si="7"/>
        <v>PCD_DPWW3_TCR1_DLY_S3</v>
      </c>
      <c r="BZ19" s="256" t="str">
        <f t="shared" si="7"/>
        <v>PCD_DPWW3_TCR1_DIR_S3</v>
      </c>
      <c r="CA19" s="256" t="str">
        <f t="shared" si="7"/>
        <v>PCD_DPWW3_TCR1_DSCR_S3</v>
      </c>
      <c r="CB19" s="256" t="str">
        <f t="shared" si="7"/>
        <v>PCD_DPWW3_TCR1_DCS_S3</v>
      </c>
      <c r="CC19" s="256" t="str">
        <f t="shared" si="7"/>
        <v>PCD_DPWW3_TCR1_DSCS_S3</v>
      </c>
      <c r="CD19" s="256" t="str">
        <f t="shared" si="7"/>
        <v>PCD_DPWW3_TCR1_DPP_S3</v>
      </c>
      <c r="CE19" s="256" t="str">
        <f t="shared" si="7"/>
        <v>PCD_DPWW3_TCR1_DTPI_S3</v>
      </c>
      <c r="CF19" s="256" t="str">
        <f t="shared" si="7"/>
        <v>PCD_DPWW3_TCR1_DCI_S3</v>
      </c>
      <c r="CG19" s="256" t="str">
        <f t="shared" si="7"/>
        <v>PCD_DPWW3_TCR1_DSI_S3</v>
      </c>
      <c r="CH19" s="256" t="str">
        <f t="shared" si="7"/>
        <v>PCD_DPWW3_TCR1_DER_S3</v>
      </c>
      <c r="CI19" s="256" t="str">
        <f t="shared" si="6"/>
        <v>PCD_DPWW3_TCR1_RS_S3</v>
      </c>
      <c r="CJ19" s="256" t="str">
        <f t="shared" si="7"/>
        <v>PCD_DPWW3_TCR1_DPLE_S3</v>
      </c>
    </row>
    <row r="20" spans="2:88" s="42" customFormat="1" ht="15" x14ac:dyDescent="0.2">
      <c r="B20" s="213" t="str">
        <f t="shared" si="5"/>
        <v>TMS</v>
      </c>
      <c r="C20" s="300" t="s">
        <v>494</v>
      </c>
      <c r="D20" s="300" t="s">
        <v>495</v>
      </c>
      <c r="E20" s="301" t="str">
        <f>IFERROR(INDEX('[1]PCD List'!$E$3:$O$41,MATCH(DPWW3!$D20,'[1]PCD List'!$D$3:$D$41,0),MATCH(DPWW3!$B20,'[1]PCD List'!$E$2:$O$2,0)),"")</f>
        <v>Y</v>
      </c>
      <c r="F20" s="153" t="s">
        <v>496</v>
      </c>
      <c r="G20" s="62" t="s">
        <v>1645</v>
      </c>
      <c r="H20" s="245" t="s">
        <v>68</v>
      </c>
      <c r="I20" s="246">
        <v>0</v>
      </c>
      <c r="J20" s="247"/>
      <c r="K20" s="841"/>
      <c r="L20" s="247"/>
      <c r="M20" s="221">
        <v>0</v>
      </c>
      <c r="N20" s="222">
        <v>2</v>
      </c>
      <c r="O20" s="102">
        <v>2</v>
      </c>
      <c r="P20" s="102">
        <v>2</v>
      </c>
      <c r="Q20" s="223">
        <v>2</v>
      </c>
      <c r="R20" s="40">
        <v>2</v>
      </c>
      <c r="S20" s="102">
        <v>2</v>
      </c>
      <c r="T20" s="102">
        <v>2</v>
      </c>
      <c r="U20" s="103">
        <v>2</v>
      </c>
      <c r="V20" s="224">
        <v>2</v>
      </c>
      <c r="W20" s="102">
        <v>5</v>
      </c>
      <c r="X20" s="102">
        <v>5</v>
      </c>
      <c r="Y20" s="103">
        <v>5</v>
      </c>
      <c r="Z20" s="224">
        <v>5</v>
      </c>
      <c r="AA20" s="102">
        <v>6</v>
      </c>
      <c r="AB20" s="102">
        <v>6</v>
      </c>
      <c r="AC20" s="225">
        <v>6</v>
      </c>
      <c r="AD20" s="40">
        <v>6</v>
      </c>
      <c r="AE20" s="102">
        <v>6</v>
      </c>
      <c r="AF20" s="102">
        <v>3</v>
      </c>
      <c r="AG20" s="223">
        <v>3</v>
      </c>
      <c r="AH20" s="38"/>
      <c r="AI20" s="38"/>
      <c r="AJ20" s="248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249"/>
      <c r="AW20" s="250" t="s">
        <v>2062</v>
      </c>
      <c r="AZ20" s="42" t="s">
        <v>1647</v>
      </c>
      <c r="BA20" s="251"/>
      <c r="BB20" s="252"/>
      <c r="BC20" s="302" t="s">
        <v>2081</v>
      </c>
      <c r="BD20" s="254" t="s">
        <v>2081</v>
      </c>
      <c r="BE20" s="73" t="s">
        <v>2081</v>
      </c>
      <c r="BF20" s="73" t="s">
        <v>2081</v>
      </c>
      <c r="BG20" s="255" t="s">
        <v>2081</v>
      </c>
      <c r="BH20" s="254" t="s">
        <v>2081</v>
      </c>
      <c r="BI20" s="73" t="s">
        <v>2081</v>
      </c>
      <c r="BJ20" s="73" t="s">
        <v>2081</v>
      </c>
      <c r="BK20" s="255" t="s">
        <v>2081</v>
      </c>
      <c r="BL20" s="254" t="s">
        <v>2081</v>
      </c>
      <c r="BM20" s="73" t="s">
        <v>2081</v>
      </c>
      <c r="BN20" s="73" t="s">
        <v>2081</v>
      </c>
      <c r="BO20" s="255" t="s">
        <v>2081</v>
      </c>
      <c r="BP20" s="254" t="s">
        <v>2081</v>
      </c>
      <c r="BQ20" s="73" t="s">
        <v>2081</v>
      </c>
      <c r="BR20" s="73" t="s">
        <v>2081</v>
      </c>
      <c r="BS20" s="255" t="s">
        <v>2081</v>
      </c>
      <c r="BT20" s="254" t="s">
        <v>2081</v>
      </c>
      <c r="BU20" s="73" t="s">
        <v>2081</v>
      </c>
      <c r="BV20" s="73" t="s">
        <v>2081</v>
      </c>
      <c r="BW20" s="255" t="s">
        <v>2081</v>
      </c>
      <c r="BX20" s="51"/>
      <c r="BY20" s="256" t="str">
        <f t="shared" si="7"/>
        <v>PCD_DPWW3_TCR1_DLY_S4</v>
      </c>
      <c r="BZ20" s="256" t="str">
        <f t="shared" si="7"/>
        <v>PCD_DPWW3_TCR1_DIR_S4</v>
      </c>
      <c r="CA20" s="256" t="str">
        <f t="shared" si="7"/>
        <v>PCD_DPWW3_TCR1_DSCR_S4</v>
      </c>
      <c r="CB20" s="256" t="str">
        <f t="shared" si="7"/>
        <v>PCD_DPWW3_TCR1_DCS_S4</v>
      </c>
      <c r="CC20" s="256" t="str">
        <f t="shared" si="7"/>
        <v>PCD_DPWW3_TCR1_DSCS_S4</v>
      </c>
      <c r="CD20" s="256" t="str">
        <f t="shared" si="7"/>
        <v>PCD_DPWW3_TCR1_DPP_S4</v>
      </c>
      <c r="CE20" s="256" t="str">
        <f t="shared" si="7"/>
        <v>PCD_DPWW3_TCR1_DTPI_S4</v>
      </c>
      <c r="CF20" s="256" t="str">
        <f t="shared" si="7"/>
        <v>PCD_DPWW3_TCR1_DCI_S4</v>
      </c>
      <c r="CG20" s="256" t="str">
        <f t="shared" si="7"/>
        <v>PCD_DPWW3_TCR1_DSI_S4</v>
      </c>
      <c r="CH20" s="256" t="str">
        <f t="shared" si="7"/>
        <v>PCD_DPWW3_TCR1_DER_S4</v>
      </c>
      <c r="CI20" s="256" t="str">
        <f t="shared" si="6"/>
        <v>PCD_DPWW3_TCR1_RS_S4</v>
      </c>
      <c r="CJ20" s="256" t="str">
        <f t="shared" si="7"/>
        <v>PCD_DPWW3_TCR1_DPLE_S4</v>
      </c>
    </row>
    <row r="21" spans="2:88" s="42" customFormat="1" ht="15" x14ac:dyDescent="0.2">
      <c r="B21" s="213" t="str">
        <f t="shared" si="5"/>
        <v>TMS</v>
      </c>
      <c r="C21" s="300" t="s">
        <v>494</v>
      </c>
      <c r="D21" s="300" t="s">
        <v>495</v>
      </c>
      <c r="E21" s="301" t="str">
        <f>IFERROR(INDEX('[1]PCD List'!$E$3:$O$41,MATCH(DPWW3!$D21,'[1]PCD List'!$D$3:$D$41,0),MATCH(DPWW3!$B21,'[1]PCD List'!$E$2:$O$2,0)),"")</f>
        <v>Y</v>
      </c>
      <c r="F21" s="153" t="s">
        <v>496</v>
      </c>
      <c r="G21" s="62" t="s">
        <v>1648</v>
      </c>
      <c r="H21" s="245" t="s">
        <v>68</v>
      </c>
      <c r="I21" s="246">
        <v>0</v>
      </c>
      <c r="J21" s="247"/>
      <c r="K21" s="841"/>
      <c r="L21" s="247"/>
      <c r="M21" s="221">
        <v>0</v>
      </c>
      <c r="N21" s="222">
        <v>0</v>
      </c>
      <c r="O21" s="102">
        <v>0</v>
      </c>
      <c r="P21" s="102">
        <v>0</v>
      </c>
      <c r="Q21" s="223">
        <v>0</v>
      </c>
      <c r="R21" s="40">
        <v>0</v>
      </c>
      <c r="S21" s="102">
        <v>0</v>
      </c>
      <c r="T21" s="102">
        <v>0</v>
      </c>
      <c r="U21" s="103">
        <v>0</v>
      </c>
      <c r="V21" s="224">
        <v>0</v>
      </c>
      <c r="W21" s="102">
        <v>0</v>
      </c>
      <c r="X21" s="102">
        <v>0</v>
      </c>
      <c r="Y21" s="103">
        <v>0</v>
      </c>
      <c r="Z21" s="224">
        <v>0</v>
      </c>
      <c r="AA21" s="102">
        <v>0</v>
      </c>
      <c r="AB21" s="102">
        <v>0</v>
      </c>
      <c r="AC21" s="225">
        <v>0</v>
      </c>
      <c r="AD21" s="40">
        <v>0</v>
      </c>
      <c r="AE21" s="102">
        <v>0</v>
      </c>
      <c r="AF21" s="102">
        <v>3</v>
      </c>
      <c r="AG21" s="223">
        <v>3</v>
      </c>
      <c r="AH21" s="38"/>
      <c r="AI21" s="38"/>
      <c r="AJ21" s="248"/>
      <c r="AK21" s="65"/>
      <c r="AL21" s="65"/>
      <c r="AM21" s="65"/>
      <c r="AN21" s="65"/>
      <c r="AO21" s="65"/>
      <c r="AP21" s="65"/>
      <c r="AQ21" s="65"/>
      <c r="AR21" s="65"/>
      <c r="AS21" s="65"/>
      <c r="AT21" s="65"/>
      <c r="AU21" s="249"/>
      <c r="AW21" s="250" t="s">
        <v>2062</v>
      </c>
      <c r="AZ21" s="42" t="s">
        <v>1650</v>
      </c>
      <c r="BA21" s="251"/>
      <c r="BB21" s="252"/>
      <c r="BC21" s="302" t="s">
        <v>2082</v>
      </c>
      <c r="BD21" s="254" t="s">
        <v>2082</v>
      </c>
      <c r="BE21" s="73" t="s">
        <v>2082</v>
      </c>
      <c r="BF21" s="73" t="s">
        <v>2082</v>
      </c>
      <c r="BG21" s="255" t="s">
        <v>2082</v>
      </c>
      <c r="BH21" s="254" t="s">
        <v>2082</v>
      </c>
      <c r="BI21" s="73" t="s">
        <v>2082</v>
      </c>
      <c r="BJ21" s="73" t="s">
        <v>2082</v>
      </c>
      <c r="BK21" s="255" t="s">
        <v>2082</v>
      </c>
      <c r="BL21" s="254" t="s">
        <v>2082</v>
      </c>
      <c r="BM21" s="73" t="s">
        <v>2082</v>
      </c>
      <c r="BN21" s="73" t="s">
        <v>2082</v>
      </c>
      <c r="BO21" s="255" t="s">
        <v>2082</v>
      </c>
      <c r="BP21" s="254" t="s">
        <v>2082</v>
      </c>
      <c r="BQ21" s="73" t="s">
        <v>2082</v>
      </c>
      <c r="BR21" s="73" t="s">
        <v>2082</v>
      </c>
      <c r="BS21" s="255" t="s">
        <v>2082</v>
      </c>
      <c r="BT21" s="254" t="s">
        <v>2082</v>
      </c>
      <c r="BU21" s="73" t="s">
        <v>2082</v>
      </c>
      <c r="BV21" s="73" t="s">
        <v>2082</v>
      </c>
      <c r="BW21" s="255" t="s">
        <v>2082</v>
      </c>
      <c r="BX21" s="51"/>
      <c r="BY21" s="256" t="str">
        <f t="shared" si="7"/>
        <v>PCD_DPWW3_TCR1_DLY_S5</v>
      </c>
      <c r="BZ21" s="256" t="str">
        <f t="shared" si="7"/>
        <v>PCD_DPWW3_TCR1_DIR_S5</v>
      </c>
      <c r="CA21" s="256" t="str">
        <f t="shared" si="7"/>
        <v>PCD_DPWW3_TCR1_DSCR_S5</v>
      </c>
      <c r="CB21" s="256" t="str">
        <f t="shared" si="7"/>
        <v>PCD_DPWW3_TCR1_DCS_S5</v>
      </c>
      <c r="CC21" s="256" t="str">
        <f t="shared" si="7"/>
        <v>PCD_DPWW3_TCR1_DSCS_S5</v>
      </c>
      <c r="CD21" s="256" t="str">
        <f t="shared" si="7"/>
        <v>PCD_DPWW3_TCR1_DPP_S5</v>
      </c>
      <c r="CE21" s="256" t="str">
        <f t="shared" si="7"/>
        <v>PCD_DPWW3_TCR1_DTPI_S5</v>
      </c>
      <c r="CF21" s="256" t="str">
        <f t="shared" si="7"/>
        <v>PCD_DPWW3_TCR1_DCI_S5</v>
      </c>
      <c r="CG21" s="256" t="str">
        <f t="shared" si="7"/>
        <v>PCD_DPWW3_TCR1_DSI_S5</v>
      </c>
      <c r="CH21" s="256" t="str">
        <f t="shared" si="7"/>
        <v>PCD_DPWW3_TCR1_DER_S5</v>
      </c>
      <c r="CI21" s="256" t="str">
        <f t="shared" si="6"/>
        <v>PCD_DPWW3_TCR1_RS_S5</v>
      </c>
      <c r="CJ21" s="256" t="str">
        <f t="shared" si="7"/>
        <v>PCD_DPWW3_TCR1_DPLE_S5</v>
      </c>
    </row>
    <row r="22" spans="2:88" s="42" customFormat="1" ht="15" x14ac:dyDescent="0.2">
      <c r="B22" s="213" t="str">
        <f t="shared" si="5"/>
        <v>TMS</v>
      </c>
      <c r="C22" s="300" t="s">
        <v>494</v>
      </c>
      <c r="D22" s="300" t="s">
        <v>495</v>
      </c>
      <c r="E22" s="301" t="str">
        <f>IFERROR(INDEX('[1]PCD List'!$E$3:$O$41,MATCH(DPWW3!$D22,'[1]PCD List'!$D$3:$D$41,0),MATCH(DPWW3!$B22,'[1]PCD List'!$E$2:$O$2,0)),"")</f>
        <v>Y</v>
      </c>
      <c r="F22" s="153" t="s">
        <v>496</v>
      </c>
      <c r="G22" s="62" t="s">
        <v>1651</v>
      </c>
      <c r="H22" s="245" t="s">
        <v>68</v>
      </c>
      <c r="I22" s="246">
        <v>0</v>
      </c>
      <c r="J22" s="247"/>
      <c r="K22" s="841"/>
      <c r="L22" s="247"/>
      <c r="M22" s="221">
        <v>0</v>
      </c>
      <c r="N22" s="222">
        <v>0</v>
      </c>
      <c r="O22" s="102">
        <v>0</v>
      </c>
      <c r="P22" s="102">
        <v>0</v>
      </c>
      <c r="Q22" s="223">
        <v>0</v>
      </c>
      <c r="R22" s="40">
        <v>0</v>
      </c>
      <c r="S22" s="102">
        <v>0</v>
      </c>
      <c r="T22" s="102">
        <v>0</v>
      </c>
      <c r="U22" s="103">
        <v>0</v>
      </c>
      <c r="V22" s="224">
        <v>0</v>
      </c>
      <c r="W22" s="102">
        <v>0</v>
      </c>
      <c r="X22" s="102">
        <v>0</v>
      </c>
      <c r="Y22" s="103">
        <v>0</v>
      </c>
      <c r="Z22" s="224">
        <v>0</v>
      </c>
      <c r="AA22" s="102">
        <v>0</v>
      </c>
      <c r="AB22" s="102">
        <v>0</v>
      </c>
      <c r="AC22" s="225">
        <v>0</v>
      </c>
      <c r="AD22" s="40">
        <v>0</v>
      </c>
      <c r="AE22" s="102">
        <v>0</v>
      </c>
      <c r="AF22" s="102">
        <v>0</v>
      </c>
      <c r="AG22" s="223">
        <v>0</v>
      </c>
      <c r="AH22" s="38"/>
      <c r="AI22" s="38"/>
      <c r="AJ22" s="248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249"/>
      <c r="AW22" s="250" t="s">
        <v>2062</v>
      </c>
      <c r="AZ22" s="42" t="s">
        <v>1653</v>
      </c>
      <c r="BA22" s="251"/>
      <c r="BB22" s="252"/>
      <c r="BC22" s="302" t="s">
        <v>2083</v>
      </c>
      <c r="BD22" s="254" t="s">
        <v>2083</v>
      </c>
      <c r="BE22" s="73" t="s">
        <v>2083</v>
      </c>
      <c r="BF22" s="73" t="s">
        <v>2083</v>
      </c>
      <c r="BG22" s="255" t="s">
        <v>2083</v>
      </c>
      <c r="BH22" s="254" t="s">
        <v>2083</v>
      </c>
      <c r="BI22" s="73" t="s">
        <v>2083</v>
      </c>
      <c r="BJ22" s="73" t="s">
        <v>2083</v>
      </c>
      <c r="BK22" s="255" t="s">
        <v>2083</v>
      </c>
      <c r="BL22" s="254" t="s">
        <v>2083</v>
      </c>
      <c r="BM22" s="73" t="s">
        <v>2083</v>
      </c>
      <c r="BN22" s="73" t="s">
        <v>2083</v>
      </c>
      <c r="BO22" s="255" t="s">
        <v>2083</v>
      </c>
      <c r="BP22" s="254" t="s">
        <v>2083</v>
      </c>
      <c r="BQ22" s="73" t="s">
        <v>2083</v>
      </c>
      <c r="BR22" s="73" t="s">
        <v>2083</v>
      </c>
      <c r="BS22" s="255" t="s">
        <v>2083</v>
      </c>
      <c r="BT22" s="254" t="s">
        <v>2083</v>
      </c>
      <c r="BU22" s="73" t="s">
        <v>2083</v>
      </c>
      <c r="BV22" s="73" t="s">
        <v>2083</v>
      </c>
      <c r="BW22" s="255" t="s">
        <v>2083</v>
      </c>
      <c r="BX22" s="51"/>
      <c r="BY22" s="256" t="str">
        <f t="shared" si="7"/>
        <v>PCD_DPWW3_TCR1_DLY_S6</v>
      </c>
      <c r="BZ22" s="256" t="str">
        <f t="shared" si="7"/>
        <v>PCD_DPWW3_TCR1_DIR_S6</v>
      </c>
      <c r="CA22" s="256" t="str">
        <f t="shared" si="7"/>
        <v>PCD_DPWW3_TCR1_DSCR_S6</v>
      </c>
      <c r="CB22" s="256" t="str">
        <f t="shared" si="7"/>
        <v>PCD_DPWW3_TCR1_DCS_S6</v>
      </c>
      <c r="CC22" s="256" t="str">
        <f t="shared" si="7"/>
        <v>PCD_DPWW3_TCR1_DSCS_S6</v>
      </c>
      <c r="CD22" s="256" t="str">
        <f t="shared" si="7"/>
        <v>PCD_DPWW3_TCR1_DPP_S6</v>
      </c>
      <c r="CE22" s="256" t="str">
        <f t="shared" si="7"/>
        <v>PCD_DPWW3_TCR1_DTPI_S6</v>
      </c>
      <c r="CF22" s="256" t="str">
        <f t="shared" si="7"/>
        <v>PCD_DPWW3_TCR1_DCI_S6</v>
      </c>
      <c r="CG22" s="256" t="str">
        <f t="shared" si="7"/>
        <v>PCD_DPWW3_TCR1_DSI_S6</v>
      </c>
      <c r="CH22" s="256" t="str">
        <f t="shared" si="7"/>
        <v>PCD_DPWW3_TCR1_DER_S6</v>
      </c>
      <c r="CI22" s="256" t="str">
        <f t="shared" si="6"/>
        <v>PCD_DPWW3_TCR1_RS_S6</v>
      </c>
      <c r="CJ22" s="256" t="str">
        <f t="shared" si="7"/>
        <v>PCD_DPWW3_TCR1_DPLE_S6</v>
      </c>
    </row>
    <row r="23" spans="2:88" s="42" customFormat="1" ht="15" x14ac:dyDescent="0.2">
      <c r="B23" s="303" t="str">
        <f t="shared" si="5"/>
        <v>TMS</v>
      </c>
      <c r="C23" s="304" t="s">
        <v>494</v>
      </c>
      <c r="D23" s="304" t="s">
        <v>495</v>
      </c>
      <c r="E23" s="259" t="str">
        <f>IFERROR(INDEX('[1]PCD List'!$E$3:$O$41,MATCH(DPWW3!$D23,'[1]PCD List'!$D$3:$D$41,0),MATCH(DPWW3!$B23,'[1]PCD List'!$E$2:$O$2,0)),"")</f>
        <v>Y</v>
      </c>
      <c r="F23" s="305" t="s">
        <v>496</v>
      </c>
      <c r="G23" s="62" t="s">
        <v>1654</v>
      </c>
      <c r="H23" s="245" t="s">
        <v>68</v>
      </c>
      <c r="I23" s="246">
        <v>0</v>
      </c>
      <c r="J23" s="247"/>
      <c r="K23" s="841"/>
      <c r="L23" s="247"/>
      <c r="M23" s="264"/>
      <c r="N23" s="265"/>
      <c r="O23" s="266"/>
      <c r="P23" s="266"/>
      <c r="Q23" s="267"/>
      <c r="R23" s="268"/>
      <c r="S23" s="266"/>
      <c r="T23" s="266"/>
      <c r="U23" s="269"/>
      <c r="V23" s="270"/>
      <c r="W23" s="266"/>
      <c r="X23" s="266"/>
      <c r="Y23" s="269"/>
      <c r="Z23" s="270"/>
      <c r="AA23" s="266"/>
      <c r="AB23" s="266"/>
      <c r="AC23" s="271"/>
      <c r="AD23" s="268"/>
      <c r="AE23" s="266"/>
      <c r="AF23" s="266"/>
      <c r="AG23" s="267"/>
      <c r="AH23" s="38"/>
      <c r="AI23" s="38"/>
      <c r="AJ23" s="248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249"/>
      <c r="AW23" s="250" t="s">
        <v>2062</v>
      </c>
      <c r="AZ23" s="42" t="s">
        <v>1656</v>
      </c>
      <c r="BA23" s="251"/>
      <c r="BB23" s="252"/>
      <c r="BC23" s="302" t="s">
        <v>2084</v>
      </c>
      <c r="BD23" s="254" t="s">
        <v>2084</v>
      </c>
      <c r="BE23" s="73" t="s">
        <v>2084</v>
      </c>
      <c r="BF23" s="73" t="s">
        <v>2084</v>
      </c>
      <c r="BG23" s="255" t="s">
        <v>2084</v>
      </c>
      <c r="BH23" s="254" t="s">
        <v>2084</v>
      </c>
      <c r="BI23" s="73" t="s">
        <v>2084</v>
      </c>
      <c r="BJ23" s="73" t="s">
        <v>2084</v>
      </c>
      <c r="BK23" s="255" t="s">
        <v>2084</v>
      </c>
      <c r="BL23" s="254" t="s">
        <v>2084</v>
      </c>
      <c r="BM23" s="73" t="s">
        <v>2084</v>
      </c>
      <c r="BN23" s="73" t="s">
        <v>2084</v>
      </c>
      <c r="BO23" s="255" t="s">
        <v>2084</v>
      </c>
      <c r="BP23" s="254" t="s">
        <v>2084</v>
      </c>
      <c r="BQ23" s="73" t="s">
        <v>2084</v>
      </c>
      <c r="BR23" s="73" t="s">
        <v>2084</v>
      </c>
      <c r="BS23" s="255" t="s">
        <v>2084</v>
      </c>
      <c r="BT23" s="254" t="s">
        <v>2084</v>
      </c>
      <c r="BU23" s="73" t="s">
        <v>2084</v>
      </c>
      <c r="BV23" s="73" t="s">
        <v>2084</v>
      </c>
      <c r="BW23" s="255" t="s">
        <v>2084</v>
      </c>
      <c r="BX23" s="51"/>
      <c r="BY23" s="256" t="str">
        <f t="shared" si="7"/>
        <v>PCD_DPWW3_TCR1_DLY_S7</v>
      </c>
      <c r="BZ23" s="256" t="str">
        <f t="shared" si="7"/>
        <v>PCD_DPWW3_TCR1_DIR_S7</v>
      </c>
      <c r="CA23" s="256" t="str">
        <f t="shared" si="7"/>
        <v>PCD_DPWW3_TCR1_DSCR_S7</v>
      </c>
      <c r="CB23" s="256" t="str">
        <f t="shared" si="7"/>
        <v>PCD_DPWW3_TCR1_DCS_S7</v>
      </c>
      <c r="CC23" s="256" t="str">
        <f t="shared" si="7"/>
        <v>PCD_DPWW3_TCR1_DSCS_S7</v>
      </c>
      <c r="CD23" s="256" t="str">
        <f t="shared" si="7"/>
        <v>PCD_DPWW3_TCR1_DPP_S7</v>
      </c>
      <c r="CE23" s="256" t="str">
        <f t="shared" si="7"/>
        <v>PCD_DPWW3_TCR1_DTPI_S7</v>
      </c>
      <c r="CF23" s="256" t="str">
        <f t="shared" si="7"/>
        <v>PCD_DPWW3_TCR1_DCI_S7</v>
      </c>
      <c r="CG23" s="256" t="str">
        <f t="shared" si="7"/>
        <v>PCD_DPWW3_TCR1_DSI_S7</v>
      </c>
      <c r="CH23" s="256" t="str">
        <f t="shared" si="7"/>
        <v>PCD_DPWW3_TCR1_DER_S7</v>
      </c>
      <c r="CI23" s="256" t="str">
        <f t="shared" si="6"/>
        <v>PCD_DPWW3_TCR1_RS_S7</v>
      </c>
      <c r="CJ23" s="256" t="str">
        <f t="shared" si="7"/>
        <v>PCD_DPWW3_TCR1_DPLE_S7</v>
      </c>
    </row>
    <row r="24" spans="2:88" s="42" customFormat="1" ht="15.75" thickBot="1" x14ac:dyDescent="0.25">
      <c r="B24" s="306" t="str">
        <f t="shared" si="5"/>
        <v>TMS</v>
      </c>
      <c r="C24" s="307" t="s">
        <v>494</v>
      </c>
      <c r="D24" s="307" t="s">
        <v>495</v>
      </c>
      <c r="E24" s="308" t="str">
        <f>IFERROR(INDEX('[1]PCD List'!$E$3:$O$41,MATCH(DPWW3!$D24,'[1]PCD List'!$D$3:$D$41,0),MATCH(DPWW3!$B24,'[1]PCD List'!$E$2:$O$2,0)),"")</f>
        <v>Y</v>
      </c>
      <c r="F24" s="309" t="s">
        <v>496</v>
      </c>
      <c r="G24" s="277" t="s">
        <v>1657</v>
      </c>
      <c r="H24" s="278" t="s">
        <v>68</v>
      </c>
      <c r="I24" s="279">
        <v>0</v>
      </c>
      <c r="J24" s="247"/>
      <c r="K24" s="842"/>
      <c r="L24" s="247"/>
      <c r="M24" s="280">
        <f>SUM( M16:M22)</f>
        <v>7</v>
      </c>
      <c r="N24" s="310">
        <f t="shared" ref="N24:AG24" si="8">SUM( N16:N22)</f>
        <v>7</v>
      </c>
      <c r="O24" s="281">
        <f t="shared" si="8"/>
        <v>7</v>
      </c>
      <c r="P24" s="281">
        <f t="shared" si="8"/>
        <v>7</v>
      </c>
      <c r="Q24" s="281">
        <f t="shared" si="8"/>
        <v>7</v>
      </c>
      <c r="R24" s="281">
        <f t="shared" si="8"/>
        <v>7</v>
      </c>
      <c r="S24" s="281">
        <f t="shared" si="8"/>
        <v>7</v>
      </c>
      <c r="T24" s="281">
        <f t="shared" si="8"/>
        <v>7</v>
      </c>
      <c r="U24" s="281">
        <f t="shared" si="8"/>
        <v>7</v>
      </c>
      <c r="V24" s="281">
        <f t="shared" si="8"/>
        <v>7</v>
      </c>
      <c r="W24" s="281">
        <f t="shared" si="8"/>
        <v>7</v>
      </c>
      <c r="X24" s="281">
        <f t="shared" si="8"/>
        <v>7</v>
      </c>
      <c r="Y24" s="281">
        <f t="shared" si="8"/>
        <v>7</v>
      </c>
      <c r="Z24" s="281">
        <f t="shared" si="8"/>
        <v>7</v>
      </c>
      <c r="AA24" s="281">
        <f t="shared" si="8"/>
        <v>7</v>
      </c>
      <c r="AB24" s="281">
        <f t="shared" si="8"/>
        <v>7</v>
      </c>
      <c r="AC24" s="281">
        <f t="shared" si="8"/>
        <v>7</v>
      </c>
      <c r="AD24" s="281">
        <f t="shared" si="8"/>
        <v>7</v>
      </c>
      <c r="AE24" s="281">
        <f t="shared" si="8"/>
        <v>7</v>
      </c>
      <c r="AF24" s="281">
        <f t="shared" si="8"/>
        <v>7</v>
      </c>
      <c r="AG24" s="281">
        <f t="shared" si="8"/>
        <v>7</v>
      </c>
      <c r="AH24" s="38"/>
      <c r="AI24" s="38"/>
      <c r="AJ24" s="282"/>
      <c r="AK24" s="283"/>
      <c r="AL24" s="283"/>
      <c r="AM24" s="283"/>
      <c r="AN24" s="283"/>
      <c r="AO24" s="283"/>
      <c r="AP24" s="283"/>
      <c r="AQ24" s="283"/>
      <c r="AR24" s="283"/>
      <c r="AS24" s="283"/>
      <c r="AT24" s="283"/>
      <c r="AU24" s="284"/>
      <c r="AW24" s="250" t="s">
        <v>2062</v>
      </c>
      <c r="AZ24" s="42" t="s">
        <v>1659</v>
      </c>
      <c r="BA24" s="251"/>
      <c r="BB24" s="252"/>
      <c r="BC24" s="286" t="s">
        <v>2085</v>
      </c>
      <c r="BD24" s="287" t="s">
        <v>2085</v>
      </c>
      <c r="BE24" s="288" t="s">
        <v>2085</v>
      </c>
      <c r="BF24" s="288" t="s">
        <v>2085</v>
      </c>
      <c r="BG24" s="290" t="s">
        <v>2085</v>
      </c>
      <c r="BH24" s="287" t="s">
        <v>2085</v>
      </c>
      <c r="BI24" s="288" t="s">
        <v>2085</v>
      </c>
      <c r="BJ24" s="288" t="s">
        <v>2085</v>
      </c>
      <c r="BK24" s="290" t="s">
        <v>2085</v>
      </c>
      <c r="BL24" s="287" t="s">
        <v>2085</v>
      </c>
      <c r="BM24" s="288" t="s">
        <v>2085</v>
      </c>
      <c r="BN24" s="288" t="s">
        <v>2085</v>
      </c>
      <c r="BO24" s="290" t="s">
        <v>2085</v>
      </c>
      <c r="BP24" s="287" t="s">
        <v>2085</v>
      </c>
      <c r="BQ24" s="288" t="s">
        <v>2085</v>
      </c>
      <c r="BR24" s="288" t="s">
        <v>2085</v>
      </c>
      <c r="BS24" s="290" t="s">
        <v>2085</v>
      </c>
      <c r="BT24" s="287" t="s">
        <v>2085</v>
      </c>
      <c r="BU24" s="288" t="s">
        <v>2085</v>
      </c>
      <c r="BV24" s="288" t="s">
        <v>2085</v>
      </c>
      <c r="BW24" s="290" t="s">
        <v>2085</v>
      </c>
      <c r="BX24" s="51"/>
      <c r="BY24" s="256" t="str">
        <f t="shared" si="7"/>
        <v>PCD_DPWW3_TCR1_DLY_ST</v>
      </c>
      <c r="BZ24" s="256" t="str">
        <f t="shared" si="7"/>
        <v>PCD_DPWW3_TCR1_DIR_ST</v>
      </c>
      <c r="CA24" s="256" t="str">
        <f t="shared" si="7"/>
        <v>PCD_DPWW3_TCR1_DSCR_ST</v>
      </c>
      <c r="CB24" s="256" t="str">
        <f t="shared" si="7"/>
        <v>PCD_DPWW3_TCR1_DCS_ST</v>
      </c>
      <c r="CC24" s="256" t="str">
        <f t="shared" si="7"/>
        <v>PCD_DPWW3_TCR1_DSCS_ST</v>
      </c>
      <c r="CD24" s="256" t="str">
        <f t="shared" si="7"/>
        <v>PCD_DPWW3_TCR1_DPP_ST</v>
      </c>
      <c r="CE24" s="256" t="str">
        <f t="shared" si="7"/>
        <v>PCD_DPWW3_TCR1_DTPI_ST</v>
      </c>
      <c r="CF24" s="256" t="str">
        <f t="shared" si="7"/>
        <v>PCD_DPWW3_TCR1_DCI_ST</v>
      </c>
      <c r="CG24" s="256" t="str">
        <f t="shared" si="7"/>
        <v>PCD_DPWW3_TCR1_DSI_ST</v>
      </c>
      <c r="CH24" s="256" t="str">
        <f t="shared" si="7"/>
        <v>PCD_DPWW3_TCR1_DER_ST</v>
      </c>
      <c r="CI24" s="256" t="str">
        <f t="shared" si="6"/>
        <v>PCD_DPWW3_TCR1_RS_ST</v>
      </c>
      <c r="CJ24" s="256" t="str">
        <f t="shared" si="7"/>
        <v>PCD_DPWW3_TCR1_DPLE_ST</v>
      </c>
    </row>
    <row r="25" spans="2:88" s="42" customFormat="1" ht="15" x14ac:dyDescent="0.2">
      <c r="B25" s="213" t="str">
        <f xml:space="preserve"> B24</f>
        <v>TMS</v>
      </c>
      <c r="C25" s="291" t="s">
        <v>494</v>
      </c>
      <c r="D25" s="291" t="s">
        <v>511</v>
      </c>
      <c r="E25" s="292">
        <f>IFERROR(INDEX('[1]PCD List'!$E$3:$O$41,MATCH(DPWW3!$D25,'[1]PCD List'!$D$3:$D$41,0),MATCH(DPWW3!$B25,'[1]PCD List'!$E$2:$O$2,0)),"")</f>
        <v>0</v>
      </c>
      <c r="F25" s="161" t="s">
        <v>512</v>
      </c>
      <c r="G25" s="62" t="s">
        <v>1619</v>
      </c>
      <c r="H25" s="245" t="s">
        <v>68</v>
      </c>
      <c r="I25" s="246">
        <v>0</v>
      </c>
      <c r="J25" s="112"/>
      <c r="K25" s="829">
        <v>0</v>
      </c>
      <c r="L25" s="112"/>
      <c r="M25" s="221">
        <v>0</v>
      </c>
      <c r="N25" s="222"/>
      <c r="O25" s="102"/>
      <c r="P25" s="102"/>
      <c r="Q25" s="223"/>
      <c r="R25" s="40"/>
      <c r="S25" s="102"/>
      <c r="T25" s="102"/>
      <c r="U25" s="103"/>
      <c r="V25" s="224"/>
      <c r="W25" s="102"/>
      <c r="X25" s="102"/>
      <c r="Y25" s="103"/>
      <c r="Z25" s="224"/>
      <c r="AA25" s="102"/>
      <c r="AB25" s="102"/>
      <c r="AC25" s="225"/>
      <c r="AD25" s="40"/>
      <c r="AE25" s="102"/>
      <c r="AF25" s="102"/>
      <c r="AG25" s="223"/>
      <c r="AH25" s="38"/>
      <c r="AI25" s="38"/>
      <c r="AJ25" s="248"/>
      <c r="AK25" s="65"/>
      <c r="AL25" s="65"/>
      <c r="AM25" s="65"/>
      <c r="AN25" s="65"/>
      <c r="AO25" s="65"/>
      <c r="AP25" s="65"/>
      <c r="AQ25" s="65"/>
      <c r="AR25" s="65"/>
      <c r="AS25" s="65"/>
      <c r="AT25" s="65"/>
      <c r="AU25" s="249"/>
      <c r="AW25" s="250" t="s">
        <v>2086</v>
      </c>
      <c r="AZ25" s="42" t="s">
        <v>2087</v>
      </c>
      <c r="BA25" s="302" t="s">
        <v>2088</v>
      </c>
      <c r="BB25" s="231"/>
      <c r="BC25" s="299" t="s">
        <v>2089</v>
      </c>
      <c r="BD25" s="233" t="s">
        <v>2089</v>
      </c>
      <c r="BE25" s="234" t="s">
        <v>2089</v>
      </c>
      <c r="BF25" s="234" t="s">
        <v>2089</v>
      </c>
      <c r="BG25" s="236" t="s">
        <v>2089</v>
      </c>
      <c r="BH25" s="233" t="s">
        <v>2089</v>
      </c>
      <c r="BI25" s="234" t="s">
        <v>2089</v>
      </c>
      <c r="BJ25" s="234" t="s">
        <v>2089</v>
      </c>
      <c r="BK25" s="236" t="s">
        <v>2089</v>
      </c>
      <c r="BL25" s="233" t="s">
        <v>2089</v>
      </c>
      <c r="BM25" s="234" t="s">
        <v>2089</v>
      </c>
      <c r="BN25" s="234" t="s">
        <v>2089</v>
      </c>
      <c r="BO25" s="236" t="s">
        <v>2089</v>
      </c>
      <c r="BP25" s="233" t="s">
        <v>2089</v>
      </c>
      <c r="BQ25" s="234" t="s">
        <v>2089</v>
      </c>
      <c r="BR25" s="234" t="s">
        <v>2089</v>
      </c>
      <c r="BS25" s="236" t="s">
        <v>2089</v>
      </c>
      <c r="BT25" s="233" t="s">
        <v>2089</v>
      </c>
      <c r="BU25" s="234" t="s">
        <v>2089</v>
      </c>
      <c r="BV25" s="234" t="s">
        <v>2089</v>
      </c>
      <c r="BW25" s="236" t="s">
        <v>2089</v>
      </c>
      <c r="BX25" s="51"/>
      <c r="BY25" s="237" t="s">
        <v>2090</v>
      </c>
      <c r="BZ25" s="238" t="s">
        <v>2091</v>
      </c>
      <c r="CA25" s="77" t="s">
        <v>2092</v>
      </c>
      <c r="CB25" s="77" t="s">
        <v>2093</v>
      </c>
      <c r="CC25" s="77" t="s">
        <v>2094</v>
      </c>
      <c r="CD25" s="77" t="s">
        <v>2095</v>
      </c>
      <c r="CE25" s="77" t="s">
        <v>2096</v>
      </c>
      <c r="CF25" s="77" t="s">
        <v>2097</v>
      </c>
      <c r="CG25" s="77" t="s">
        <v>2098</v>
      </c>
      <c r="CH25" s="77" t="s">
        <v>2099</v>
      </c>
      <c r="CI25" s="239" t="s">
        <v>2100</v>
      </c>
      <c r="CJ25" s="240" t="s">
        <v>2101</v>
      </c>
    </row>
    <row r="26" spans="2:88" s="42" customFormat="1" ht="15" x14ac:dyDescent="0.2">
      <c r="B26" s="213" t="str">
        <f t="shared" ref="B26:B33" si="9" xml:space="preserve"> B25</f>
        <v>TMS</v>
      </c>
      <c r="C26" s="300" t="s">
        <v>494</v>
      </c>
      <c r="D26" s="300" t="s">
        <v>511</v>
      </c>
      <c r="E26" s="301">
        <f>IFERROR(INDEX('[1]PCD List'!$E$3:$O$41,MATCH(DPWW3!$D26,'[1]PCD List'!$D$3:$D$41,0),MATCH(DPWW3!$B26,'[1]PCD List'!$E$2:$O$2,0)),"")</f>
        <v>0</v>
      </c>
      <c r="F26" s="153" t="s">
        <v>512</v>
      </c>
      <c r="G26" s="62" t="s">
        <v>1636</v>
      </c>
      <c r="H26" s="245" t="s">
        <v>68</v>
      </c>
      <c r="I26" s="246">
        <v>0</v>
      </c>
      <c r="J26" s="247"/>
      <c r="K26" s="841"/>
      <c r="L26" s="247"/>
      <c r="M26" s="221">
        <v>0</v>
      </c>
      <c r="N26" s="222">
        <v>0</v>
      </c>
      <c r="O26" s="102">
        <v>0</v>
      </c>
      <c r="P26" s="102">
        <v>0</v>
      </c>
      <c r="Q26" s="223">
        <v>0</v>
      </c>
      <c r="R26" s="40">
        <v>0</v>
      </c>
      <c r="S26" s="102">
        <v>0</v>
      </c>
      <c r="T26" s="102">
        <v>0</v>
      </c>
      <c r="U26" s="103">
        <v>0</v>
      </c>
      <c r="V26" s="224">
        <v>0</v>
      </c>
      <c r="W26" s="102">
        <v>0</v>
      </c>
      <c r="X26" s="102">
        <v>0</v>
      </c>
      <c r="Y26" s="103">
        <v>0</v>
      </c>
      <c r="Z26" s="224">
        <v>0</v>
      </c>
      <c r="AA26" s="102">
        <v>0</v>
      </c>
      <c r="AB26" s="102">
        <v>0</v>
      </c>
      <c r="AC26" s="225">
        <v>0</v>
      </c>
      <c r="AD26" s="40">
        <v>0</v>
      </c>
      <c r="AE26" s="102">
        <v>0</v>
      </c>
      <c r="AF26" s="102">
        <v>0</v>
      </c>
      <c r="AG26" s="223">
        <v>0</v>
      </c>
      <c r="AH26" s="38"/>
      <c r="AI26" s="38"/>
      <c r="AJ26" s="248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249"/>
      <c r="AW26" s="250" t="s">
        <v>2086</v>
      </c>
      <c r="AZ26" s="42" t="s">
        <v>1638</v>
      </c>
      <c r="BA26" s="251"/>
      <c r="BB26" s="252"/>
      <c r="BC26" s="302" t="s">
        <v>2102</v>
      </c>
      <c r="BD26" s="254" t="s">
        <v>2102</v>
      </c>
      <c r="BE26" s="73" t="s">
        <v>2102</v>
      </c>
      <c r="BF26" s="73" t="s">
        <v>2102</v>
      </c>
      <c r="BG26" s="255" t="s">
        <v>2102</v>
      </c>
      <c r="BH26" s="254" t="s">
        <v>2102</v>
      </c>
      <c r="BI26" s="73" t="s">
        <v>2102</v>
      </c>
      <c r="BJ26" s="73" t="s">
        <v>2102</v>
      </c>
      <c r="BK26" s="255" t="s">
        <v>2102</v>
      </c>
      <c r="BL26" s="254" t="s">
        <v>2102</v>
      </c>
      <c r="BM26" s="73" t="s">
        <v>2102</v>
      </c>
      <c r="BN26" s="73" t="s">
        <v>2102</v>
      </c>
      <c r="BO26" s="255" t="s">
        <v>2102</v>
      </c>
      <c r="BP26" s="254" t="s">
        <v>2102</v>
      </c>
      <c r="BQ26" s="73" t="s">
        <v>2102</v>
      </c>
      <c r="BR26" s="73" t="s">
        <v>2102</v>
      </c>
      <c r="BS26" s="255" t="s">
        <v>2102</v>
      </c>
      <c r="BT26" s="254" t="s">
        <v>2102</v>
      </c>
      <c r="BU26" s="73" t="s">
        <v>2102</v>
      </c>
      <c r="BV26" s="73" t="s">
        <v>2102</v>
      </c>
      <c r="BW26" s="255" t="s">
        <v>2102</v>
      </c>
      <c r="BX26" s="51"/>
      <c r="BY26" s="256" t="str">
        <f>BY$25&amp;$AZ26</f>
        <v>PCD_DPWW3_TNR1_DLY_S1</v>
      </c>
      <c r="BZ26" s="256" t="str">
        <f t="shared" ref="BZ26:CJ33" si="10">BZ$25&amp;$AZ26</f>
        <v>PCD_DPWW3_TNR1_DIR_S1</v>
      </c>
      <c r="CA26" s="256" t="str">
        <f t="shared" si="10"/>
        <v>PCD_DPWW3_TNR1_DSCR_S1</v>
      </c>
      <c r="CB26" s="256" t="str">
        <f t="shared" si="10"/>
        <v>PCD_DPWW3_TNR1_DCS_S1</v>
      </c>
      <c r="CC26" s="256" t="str">
        <f t="shared" si="10"/>
        <v>PCD_DPWW3_TNR1_DSCS_S1</v>
      </c>
      <c r="CD26" s="256" t="str">
        <f t="shared" si="10"/>
        <v>PCD_DPWW3_TNR1_DPP_S1</v>
      </c>
      <c r="CE26" s="256" t="str">
        <f t="shared" si="10"/>
        <v>PCD_DPWW3_TNR1_DTPI_S1</v>
      </c>
      <c r="CF26" s="256" t="str">
        <f t="shared" si="10"/>
        <v>PCD_DPWW3_TNR1_DCI_S1</v>
      </c>
      <c r="CG26" s="256" t="str">
        <f t="shared" si="10"/>
        <v>PCD_DPWW3_TNR1_DSI_S1</v>
      </c>
      <c r="CH26" s="256" t="str">
        <f t="shared" si="10"/>
        <v>PCD_DPWW3_TNR1_DER_S1</v>
      </c>
      <c r="CI26" s="256" t="str">
        <f t="shared" si="10"/>
        <v>PCD_DPWW3_TNR1_RS_S1</v>
      </c>
      <c r="CJ26" s="256" t="str">
        <f t="shared" si="10"/>
        <v>PCD_DPWW3_TNR1_DPLE_S1</v>
      </c>
    </row>
    <row r="27" spans="2:88" s="42" customFormat="1" ht="15" x14ac:dyDescent="0.2">
      <c r="B27" s="213" t="str">
        <f t="shared" si="9"/>
        <v>TMS</v>
      </c>
      <c r="C27" s="300" t="s">
        <v>494</v>
      </c>
      <c r="D27" s="300" t="s">
        <v>511</v>
      </c>
      <c r="E27" s="301">
        <f>IFERROR(INDEX('[1]PCD List'!$E$3:$O$41,MATCH(DPWW3!$D27,'[1]PCD List'!$D$3:$D$41,0),MATCH(DPWW3!$B27,'[1]PCD List'!$E$2:$O$2,0)),"")</f>
        <v>0</v>
      </c>
      <c r="F27" s="153" t="s">
        <v>512</v>
      </c>
      <c r="G27" s="62" t="s">
        <v>1639</v>
      </c>
      <c r="H27" s="245" t="s">
        <v>68</v>
      </c>
      <c r="I27" s="246">
        <v>0</v>
      </c>
      <c r="J27" s="247"/>
      <c r="K27" s="841"/>
      <c r="L27" s="247"/>
      <c r="M27" s="221">
        <v>0</v>
      </c>
      <c r="N27" s="222">
        <v>0</v>
      </c>
      <c r="O27" s="102">
        <v>0</v>
      </c>
      <c r="P27" s="102">
        <v>0</v>
      </c>
      <c r="Q27" s="223">
        <v>0</v>
      </c>
      <c r="R27" s="40">
        <v>0</v>
      </c>
      <c r="S27" s="102">
        <v>0</v>
      </c>
      <c r="T27" s="102">
        <v>0</v>
      </c>
      <c r="U27" s="103">
        <v>0</v>
      </c>
      <c r="V27" s="224">
        <v>0</v>
      </c>
      <c r="W27" s="102">
        <v>0</v>
      </c>
      <c r="X27" s="102">
        <v>0</v>
      </c>
      <c r="Y27" s="103">
        <v>0</v>
      </c>
      <c r="Z27" s="224">
        <v>0</v>
      </c>
      <c r="AA27" s="102">
        <v>0</v>
      </c>
      <c r="AB27" s="102">
        <v>0</v>
      </c>
      <c r="AC27" s="225">
        <v>0</v>
      </c>
      <c r="AD27" s="40">
        <v>0</v>
      </c>
      <c r="AE27" s="102">
        <v>0</v>
      </c>
      <c r="AF27" s="102">
        <v>0</v>
      </c>
      <c r="AG27" s="223">
        <v>0</v>
      </c>
      <c r="AH27" s="38"/>
      <c r="AI27" s="38"/>
      <c r="AJ27" s="248"/>
      <c r="AK27" s="65"/>
      <c r="AL27" s="65"/>
      <c r="AM27" s="65"/>
      <c r="AN27" s="65"/>
      <c r="AO27" s="65"/>
      <c r="AP27" s="65"/>
      <c r="AQ27" s="65"/>
      <c r="AR27" s="65"/>
      <c r="AS27" s="65"/>
      <c r="AT27" s="65"/>
      <c r="AU27" s="249"/>
      <c r="AW27" s="250" t="s">
        <v>2086</v>
      </c>
      <c r="AZ27" s="42" t="s">
        <v>1641</v>
      </c>
      <c r="BA27" s="251"/>
      <c r="BB27" s="252"/>
      <c r="BC27" s="302" t="s">
        <v>2103</v>
      </c>
      <c r="BD27" s="254" t="s">
        <v>2103</v>
      </c>
      <c r="BE27" s="73" t="s">
        <v>2103</v>
      </c>
      <c r="BF27" s="73" t="s">
        <v>2103</v>
      </c>
      <c r="BG27" s="255" t="s">
        <v>2103</v>
      </c>
      <c r="BH27" s="254" t="s">
        <v>2103</v>
      </c>
      <c r="BI27" s="73" t="s">
        <v>2103</v>
      </c>
      <c r="BJ27" s="73" t="s">
        <v>2103</v>
      </c>
      <c r="BK27" s="255" t="s">
        <v>2103</v>
      </c>
      <c r="BL27" s="254" t="s">
        <v>2103</v>
      </c>
      <c r="BM27" s="73" t="s">
        <v>2103</v>
      </c>
      <c r="BN27" s="73" t="s">
        <v>2103</v>
      </c>
      <c r="BO27" s="255" t="s">
        <v>2103</v>
      </c>
      <c r="BP27" s="254" t="s">
        <v>2103</v>
      </c>
      <c r="BQ27" s="73" t="s">
        <v>2103</v>
      </c>
      <c r="BR27" s="73" t="s">
        <v>2103</v>
      </c>
      <c r="BS27" s="255" t="s">
        <v>2103</v>
      </c>
      <c r="BT27" s="254" t="s">
        <v>2103</v>
      </c>
      <c r="BU27" s="73" t="s">
        <v>2103</v>
      </c>
      <c r="BV27" s="73" t="s">
        <v>2103</v>
      </c>
      <c r="BW27" s="255" t="s">
        <v>2103</v>
      </c>
      <c r="BX27" s="51"/>
      <c r="BY27" s="256" t="str">
        <f t="shared" ref="BY27:CJ33" si="11">BY$25&amp;$AZ27</f>
        <v>PCD_DPWW3_TNR1_DLY_S2</v>
      </c>
      <c r="BZ27" s="256" t="str">
        <f t="shared" si="11"/>
        <v>PCD_DPWW3_TNR1_DIR_S2</v>
      </c>
      <c r="CA27" s="256" t="str">
        <f t="shared" si="11"/>
        <v>PCD_DPWW3_TNR1_DSCR_S2</v>
      </c>
      <c r="CB27" s="256" t="str">
        <f t="shared" si="11"/>
        <v>PCD_DPWW3_TNR1_DCS_S2</v>
      </c>
      <c r="CC27" s="256" t="str">
        <f t="shared" si="11"/>
        <v>PCD_DPWW3_TNR1_DSCS_S2</v>
      </c>
      <c r="CD27" s="256" t="str">
        <f t="shared" si="11"/>
        <v>PCD_DPWW3_TNR1_DPP_S2</v>
      </c>
      <c r="CE27" s="256" t="str">
        <f t="shared" si="11"/>
        <v>PCD_DPWW3_TNR1_DTPI_S2</v>
      </c>
      <c r="CF27" s="256" t="str">
        <f t="shared" si="11"/>
        <v>PCD_DPWW3_TNR1_DCI_S2</v>
      </c>
      <c r="CG27" s="256" t="str">
        <f t="shared" si="11"/>
        <v>PCD_DPWW3_TNR1_DSI_S2</v>
      </c>
      <c r="CH27" s="256" t="str">
        <f t="shared" si="11"/>
        <v>PCD_DPWW3_TNR1_DER_S2</v>
      </c>
      <c r="CI27" s="256" t="str">
        <f t="shared" si="10"/>
        <v>PCD_DPWW3_TNR1_RS_S2</v>
      </c>
      <c r="CJ27" s="256" t="str">
        <f t="shared" si="11"/>
        <v>PCD_DPWW3_TNR1_DPLE_S2</v>
      </c>
    </row>
    <row r="28" spans="2:88" s="42" customFormat="1" ht="15" x14ac:dyDescent="0.2">
      <c r="B28" s="213" t="str">
        <f t="shared" si="9"/>
        <v>TMS</v>
      </c>
      <c r="C28" s="300" t="s">
        <v>494</v>
      </c>
      <c r="D28" s="300" t="s">
        <v>511</v>
      </c>
      <c r="E28" s="301">
        <f>IFERROR(INDEX('[1]PCD List'!$E$3:$O$41,MATCH(DPWW3!$D28,'[1]PCD List'!$D$3:$D$41,0),MATCH(DPWW3!$B28,'[1]PCD List'!$E$2:$O$2,0)),"")</f>
        <v>0</v>
      </c>
      <c r="F28" s="153" t="s">
        <v>512</v>
      </c>
      <c r="G28" s="62" t="s">
        <v>1642</v>
      </c>
      <c r="H28" s="245" t="s">
        <v>68</v>
      </c>
      <c r="I28" s="246">
        <v>0</v>
      </c>
      <c r="J28" s="247"/>
      <c r="K28" s="841"/>
      <c r="L28" s="247"/>
      <c r="M28" s="221">
        <v>0</v>
      </c>
      <c r="N28" s="222">
        <v>0</v>
      </c>
      <c r="O28" s="102">
        <v>0</v>
      </c>
      <c r="P28" s="102">
        <v>0</v>
      </c>
      <c r="Q28" s="223">
        <v>0</v>
      </c>
      <c r="R28" s="40">
        <v>0</v>
      </c>
      <c r="S28" s="102">
        <v>0</v>
      </c>
      <c r="T28" s="102">
        <v>0</v>
      </c>
      <c r="U28" s="103">
        <v>0</v>
      </c>
      <c r="V28" s="224">
        <v>0</v>
      </c>
      <c r="W28" s="102">
        <v>0</v>
      </c>
      <c r="X28" s="102">
        <v>0</v>
      </c>
      <c r="Y28" s="103">
        <v>0</v>
      </c>
      <c r="Z28" s="224">
        <v>0</v>
      </c>
      <c r="AA28" s="102">
        <v>0</v>
      </c>
      <c r="AB28" s="102">
        <v>0</v>
      </c>
      <c r="AC28" s="225">
        <v>0</v>
      </c>
      <c r="AD28" s="40">
        <v>0</v>
      </c>
      <c r="AE28" s="102">
        <v>0</v>
      </c>
      <c r="AF28" s="102">
        <v>0</v>
      </c>
      <c r="AG28" s="223">
        <v>0</v>
      </c>
      <c r="AH28" s="38"/>
      <c r="AI28" s="38"/>
      <c r="AJ28" s="248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249"/>
      <c r="AW28" s="250" t="s">
        <v>2086</v>
      </c>
      <c r="AZ28" s="42" t="s">
        <v>1644</v>
      </c>
      <c r="BA28" s="251"/>
      <c r="BB28" s="252"/>
      <c r="BC28" s="302" t="s">
        <v>2104</v>
      </c>
      <c r="BD28" s="254" t="s">
        <v>2104</v>
      </c>
      <c r="BE28" s="73" t="s">
        <v>2104</v>
      </c>
      <c r="BF28" s="73" t="s">
        <v>2104</v>
      </c>
      <c r="BG28" s="255" t="s">
        <v>2104</v>
      </c>
      <c r="BH28" s="254" t="s">
        <v>2104</v>
      </c>
      <c r="BI28" s="73" t="s">
        <v>2104</v>
      </c>
      <c r="BJ28" s="73" t="s">
        <v>2104</v>
      </c>
      <c r="BK28" s="255" t="s">
        <v>2104</v>
      </c>
      <c r="BL28" s="254" t="s">
        <v>2104</v>
      </c>
      <c r="BM28" s="73" t="s">
        <v>2104</v>
      </c>
      <c r="BN28" s="73" t="s">
        <v>2104</v>
      </c>
      <c r="BO28" s="255" t="s">
        <v>2104</v>
      </c>
      <c r="BP28" s="254" t="s">
        <v>2104</v>
      </c>
      <c r="BQ28" s="73" t="s">
        <v>2104</v>
      </c>
      <c r="BR28" s="73" t="s">
        <v>2104</v>
      </c>
      <c r="BS28" s="255" t="s">
        <v>2104</v>
      </c>
      <c r="BT28" s="254" t="s">
        <v>2104</v>
      </c>
      <c r="BU28" s="73" t="s">
        <v>2104</v>
      </c>
      <c r="BV28" s="73" t="s">
        <v>2104</v>
      </c>
      <c r="BW28" s="255" t="s">
        <v>2104</v>
      </c>
      <c r="BX28" s="51"/>
      <c r="BY28" s="256" t="str">
        <f t="shared" si="11"/>
        <v>PCD_DPWW3_TNR1_DLY_S3</v>
      </c>
      <c r="BZ28" s="256" t="str">
        <f t="shared" si="11"/>
        <v>PCD_DPWW3_TNR1_DIR_S3</v>
      </c>
      <c r="CA28" s="256" t="str">
        <f t="shared" si="11"/>
        <v>PCD_DPWW3_TNR1_DSCR_S3</v>
      </c>
      <c r="CB28" s="256" t="str">
        <f t="shared" si="11"/>
        <v>PCD_DPWW3_TNR1_DCS_S3</v>
      </c>
      <c r="CC28" s="256" t="str">
        <f t="shared" si="11"/>
        <v>PCD_DPWW3_TNR1_DSCS_S3</v>
      </c>
      <c r="CD28" s="256" t="str">
        <f t="shared" si="11"/>
        <v>PCD_DPWW3_TNR1_DPP_S3</v>
      </c>
      <c r="CE28" s="256" t="str">
        <f t="shared" si="11"/>
        <v>PCD_DPWW3_TNR1_DTPI_S3</v>
      </c>
      <c r="CF28" s="256" t="str">
        <f t="shared" si="11"/>
        <v>PCD_DPWW3_TNR1_DCI_S3</v>
      </c>
      <c r="CG28" s="256" t="str">
        <f t="shared" si="11"/>
        <v>PCD_DPWW3_TNR1_DSI_S3</v>
      </c>
      <c r="CH28" s="256" t="str">
        <f t="shared" si="11"/>
        <v>PCD_DPWW3_TNR1_DER_S3</v>
      </c>
      <c r="CI28" s="256" t="str">
        <f t="shared" si="10"/>
        <v>PCD_DPWW3_TNR1_RS_S3</v>
      </c>
      <c r="CJ28" s="256" t="str">
        <f t="shared" si="11"/>
        <v>PCD_DPWW3_TNR1_DPLE_S3</v>
      </c>
    </row>
    <row r="29" spans="2:88" s="42" customFormat="1" ht="15" x14ac:dyDescent="0.2">
      <c r="B29" s="213" t="str">
        <f t="shared" si="9"/>
        <v>TMS</v>
      </c>
      <c r="C29" s="300" t="s">
        <v>494</v>
      </c>
      <c r="D29" s="300" t="s">
        <v>511</v>
      </c>
      <c r="E29" s="301">
        <f>IFERROR(INDEX('[1]PCD List'!$E$3:$O$41,MATCH(DPWW3!$D29,'[1]PCD List'!$D$3:$D$41,0),MATCH(DPWW3!$B29,'[1]PCD List'!$E$2:$O$2,0)),"")</f>
        <v>0</v>
      </c>
      <c r="F29" s="153" t="s">
        <v>512</v>
      </c>
      <c r="G29" s="62" t="s">
        <v>1645</v>
      </c>
      <c r="H29" s="245" t="s">
        <v>68</v>
      </c>
      <c r="I29" s="246">
        <v>0</v>
      </c>
      <c r="J29" s="247"/>
      <c r="K29" s="841"/>
      <c r="L29" s="247"/>
      <c r="M29" s="221">
        <v>0</v>
      </c>
      <c r="N29" s="222">
        <v>0</v>
      </c>
      <c r="O29" s="102">
        <v>0</v>
      </c>
      <c r="P29" s="102">
        <v>0</v>
      </c>
      <c r="Q29" s="223">
        <v>0</v>
      </c>
      <c r="R29" s="40">
        <v>0</v>
      </c>
      <c r="S29" s="102">
        <v>0</v>
      </c>
      <c r="T29" s="102">
        <v>0</v>
      </c>
      <c r="U29" s="103">
        <v>0</v>
      </c>
      <c r="V29" s="224">
        <v>0</v>
      </c>
      <c r="W29" s="102">
        <v>0</v>
      </c>
      <c r="X29" s="102">
        <v>0</v>
      </c>
      <c r="Y29" s="103">
        <v>0</v>
      </c>
      <c r="Z29" s="224">
        <v>0</v>
      </c>
      <c r="AA29" s="102">
        <v>0</v>
      </c>
      <c r="AB29" s="102">
        <v>0</v>
      </c>
      <c r="AC29" s="225">
        <v>0</v>
      </c>
      <c r="AD29" s="40">
        <v>0</v>
      </c>
      <c r="AE29" s="102">
        <v>0</v>
      </c>
      <c r="AF29" s="102">
        <v>0</v>
      </c>
      <c r="AG29" s="223">
        <v>0</v>
      </c>
      <c r="AH29" s="38"/>
      <c r="AI29" s="38"/>
      <c r="AJ29" s="248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249"/>
      <c r="AW29" s="250" t="s">
        <v>2086</v>
      </c>
      <c r="AZ29" s="42" t="s">
        <v>1647</v>
      </c>
      <c r="BA29" s="251"/>
      <c r="BB29" s="252"/>
      <c r="BC29" s="302" t="s">
        <v>2105</v>
      </c>
      <c r="BD29" s="254" t="s">
        <v>2105</v>
      </c>
      <c r="BE29" s="73" t="s">
        <v>2105</v>
      </c>
      <c r="BF29" s="73" t="s">
        <v>2105</v>
      </c>
      <c r="BG29" s="255" t="s">
        <v>2105</v>
      </c>
      <c r="BH29" s="254" t="s">
        <v>2105</v>
      </c>
      <c r="BI29" s="73" t="s">
        <v>2105</v>
      </c>
      <c r="BJ29" s="73" t="s">
        <v>2105</v>
      </c>
      <c r="BK29" s="255" t="s">
        <v>2105</v>
      </c>
      <c r="BL29" s="254" t="s">
        <v>2105</v>
      </c>
      <c r="BM29" s="73" t="s">
        <v>2105</v>
      </c>
      <c r="BN29" s="73" t="s">
        <v>2105</v>
      </c>
      <c r="BO29" s="255" t="s">
        <v>2105</v>
      </c>
      <c r="BP29" s="254" t="s">
        <v>2105</v>
      </c>
      <c r="BQ29" s="73" t="s">
        <v>2105</v>
      </c>
      <c r="BR29" s="73" t="s">
        <v>2105</v>
      </c>
      <c r="BS29" s="255" t="s">
        <v>2105</v>
      </c>
      <c r="BT29" s="254" t="s">
        <v>2105</v>
      </c>
      <c r="BU29" s="73" t="s">
        <v>2105</v>
      </c>
      <c r="BV29" s="73" t="s">
        <v>2105</v>
      </c>
      <c r="BW29" s="255" t="s">
        <v>2105</v>
      </c>
      <c r="BX29" s="51"/>
      <c r="BY29" s="256" t="str">
        <f t="shared" si="11"/>
        <v>PCD_DPWW3_TNR1_DLY_S4</v>
      </c>
      <c r="BZ29" s="256" t="str">
        <f t="shared" si="11"/>
        <v>PCD_DPWW3_TNR1_DIR_S4</v>
      </c>
      <c r="CA29" s="256" t="str">
        <f t="shared" si="11"/>
        <v>PCD_DPWW3_TNR1_DSCR_S4</v>
      </c>
      <c r="CB29" s="256" t="str">
        <f t="shared" si="11"/>
        <v>PCD_DPWW3_TNR1_DCS_S4</v>
      </c>
      <c r="CC29" s="256" t="str">
        <f t="shared" si="11"/>
        <v>PCD_DPWW3_TNR1_DSCS_S4</v>
      </c>
      <c r="CD29" s="256" t="str">
        <f t="shared" si="11"/>
        <v>PCD_DPWW3_TNR1_DPP_S4</v>
      </c>
      <c r="CE29" s="256" t="str">
        <f t="shared" si="11"/>
        <v>PCD_DPWW3_TNR1_DTPI_S4</v>
      </c>
      <c r="CF29" s="256" t="str">
        <f t="shared" si="11"/>
        <v>PCD_DPWW3_TNR1_DCI_S4</v>
      </c>
      <c r="CG29" s="256" t="str">
        <f t="shared" si="11"/>
        <v>PCD_DPWW3_TNR1_DSI_S4</v>
      </c>
      <c r="CH29" s="256" t="str">
        <f t="shared" si="11"/>
        <v>PCD_DPWW3_TNR1_DER_S4</v>
      </c>
      <c r="CI29" s="256" t="str">
        <f t="shared" si="10"/>
        <v>PCD_DPWW3_TNR1_RS_S4</v>
      </c>
      <c r="CJ29" s="256" t="str">
        <f t="shared" si="11"/>
        <v>PCD_DPWW3_TNR1_DPLE_S4</v>
      </c>
    </row>
    <row r="30" spans="2:88" s="42" customFormat="1" ht="15" x14ac:dyDescent="0.2">
      <c r="B30" s="213" t="str">
        <f t="shared" si="9"/>
        <v>TMS</v>
      </c>
      <c r="C30" s="300" t="s">
        <v>494</v>
      </c>
      <c r="D30" s="300" t="s">
        <v>511</v>
      </c>
      <c r="E30" s="301">
        <f>IFERROR(INDEX('[1]PCD List'!$E$3:$O$41,MATCH(DPWW3!$D30,'[1]PCD List'!$D$3:$D$41,0),MATCH(DPWW3!$B30,'[1]PCD List'!$E$2:$O$2,0)),"")</f>
        <v>0</v>
      </c>
      <c r="F30" s="153" t="s">
        <v>512</v>
      </c>
      <c r="G30" s="62" t="s">
        <v>1648</v>
      </c>
      <c r="H30" s="245" t="s">
        <v>68</v>
      </c>
      <c r="I30" s="246">
        <v>0</v>
      </c>
      <c r="J30" s="247"/>
      <c r="K30" s="841"/>
      <c r="L30" s="247"/>
      <c r="M30" s="221">
        <v>0</v>
      </c>
      <c r="N30" s="222">
        <v>0</v>
      </c>
      <c r="O30" s="102">
        <v>0</v>
      </c>
      <c r="P30" s="102">
        <v>0</v>
      </c>
      <c r="Q30" s="223">
        <v>0</v>
      </c>
      <c r="R30" s="40">
        <v>0</v>
      </c>
      <c r="S30" s="102">
        <v>0</v>
      </c>
      <c r="T30" s="102">
        <v>0</v>
      </c>
      <c r="U30" s="103">
        <v>0</v>
      </c>
      <c r="V30" s="224">
        <v>0</v>
      </c>
      <c r="W30" s="102">
        <v>0</v>
      </c>
      <c r="X30" s="102">
        <v>0</v>
      </c>
      <c r="Y30" s="103">
        <v>0</v>
      </c>
      <c r="Z30" s="224">
        <v>0</v>
      </c>
      <c r="AA30" s="102">
        <v>0</v>
      </c>
      <c r="AB30" s="102">
        <v>0</v>
      </c>
      <c r="AC30" s="225">
        <v>0</v>
      </c>
      <c r="AD30" s="40">
        <v>0</v>
      </c>
      <c r="AE30" s="102">
        <v>0</v>
      </c>
      <c r="AF30" s="102">
        <v>0</v>
      </c>
      <c r="AG30" s="223">
        <v>0</v>
      </c>
      <c r="AH30" s="38"/>
      <c r="AI30" s="38"/>
      <c r="AJ30" s="248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249"/>
      <c r="AW30" s="250" t="s">
        <v>2086</v>
      </c>
      <c r="AZ30" s="42" t="s">
        <v>1650</v>
      </c>
      <c r="BA30" s="251"/>
      <c r="BB30" s="252"/>
      <c r="BC30" s="302" t="s">
        <v>2106</v>
      </c>
      <c r="BD30" s="254" t="s">
        <v>2106</v>
      </c>
      <c r="BE30" s="73" t="s">
        <v>2106</v>
      </c>
      <c r="BF30" s="73" t="s">
        <v>2106</v>
      </c>
      <c r="BG30" s="255" t="s">
        <v>2106</v>
      </c>
      <c r="BH30" s="254" t="s">
        <v>2106</v>
      </c>
      <c r="BI30" s="73" t="s">
        <v>2106</v>
      </c>
      <c r="BJ30" s="73" t="s">
        <v>2106</v>
      </c>
      <c r="BK30" s="255" t="s">
        <v>2106</v>
      </c>
      <c r="BL30" s="254" t="s">
        <v>2106</v>
      </c>
      <c r="BM30" s="73" t="s">
        <v>2106</v>
      </c>
      <c r="BN30" s="73" t="s">
        <v>2106</v>
      </c>
      <c r="BO30" s="255" t="s">
        <v>2106</v>
      </c>
      <c r="BP30" s="254" t="s">
        <v>2106</v>
      </c>
      <c r="BQ30" s="73" t="s">
        <v>2106</v>
      </c>
      <c r="BR30" s="73" t="s">
        <v>2106</v>
      </c>
      <c r="BS30" s="255" t="s">
        <v>2106</v>
      </c>
      <c r="BT30" s="254" t="s">
        <v>2106</v>
      </c>
      <c r="BU30" s="73" t="s">
        <v>2106</v>
      </c>
      <c r="BV30" s="73" t="s">
        <v>2106</v>
      </c>
      <c r="BW30" s="255" t="s">
        <v>2106</v>
      </c>
      <c r="BX30" s="51"/>
      <c r="BY30" s="256" t="str">
        <f t="shared" si="11"/>
        <v>PCD_DPWW3_TNR1_DLY_S5</v>
      </c>
      <c r="BZ30" s="256" t="str">
        <f t="shared" si="11"/>
        <v>PCD_DPWW3_TNR1_DIR_S5</v>
      </c>
      <c r="CA30" s="256" t="str">
        <f t="shared" si="11"/>
        <v>PCD_DPWW3_TNR1_DSCR_S5</v>
      </c>
      <c r="CB30" s="256" t="str">
        <f t="shared" si="11"/>
        <v>PCD_DPWW3_TNR1_DCS_S5</v>
      </c>
      <c r="CC30" s="256" t="str">
        <f t="shared" si="11"/>
        <v>PCD_DPWW3_TNR1_DSCS_S5</v>
      </c>
      <c r="CD30" s="256" t="str">
        <f t="shared" si="11"/>
        <v>PCD_DPWW3_TNR1_DPP_S5</v>
      </c>
      <c r="CE30" s="256" t="str">
        <f t="shared" si="11"/>
        <v>PCD_DPWW3_TNR1_DTPI_S5</v>
      </c>
      <c r="CF30" s="256" t="str">
        <f t="shared" si="11"/>
        <v>PCD_DPWW3_TNR1_DCI_S5</v>
      </c>
      <c r="CG30" s="256" t="str">
        <f t="shared" si="11"/>
        <v>PCD_DPWW3_TNR1_DSI_S5</v>
      </c>
      <c r="CH30" s="256" t="str">
        <f t="shared" si="11"/>
        <v>PCD_DPWW3_TNR1_DER_S5</v>
      </c>
      <c r="CI30" s="256" t="str">
        <f t="shared" si="10"/>
        <v>PCD_DPWW3_TNR1_RS_S5</v>
      </c>
      <c r="CJ30" s="256" t="str">
        <f t="shared" si="11"/>
        <v>PCD_DPWW3_TNR1_DPLE_S5</v>
      </c>
    </row>
    <row r="31" spans="2:88" s="42" customFormat="1" ht="15" x14ac:dyDescent="0.2">
      <c r="B31" s="213" t="str">
        <f t="shared" si="9"/>
        <v>TMS</v>
      </c>
      <c r="C31" s="300" t="s">
        <v>494</v>
      </c>
      <c r="D31" s="300" t="s">
        <v>511</v>
      </c>
      <c r="E31" s="301">
        <f>IFERROR(INDEX('[1]PCD List'!$E$3:$O$41,MATCH(DPWW3!$D31,'[1]PCD List'!$D$3:$D$41,0),MATCH(DPWW3!$B31,'[1]PCD List'!$E$2:$O$2,0)),"")</f>
        <v>0</v>
      </c>
      <c r="F31" s="153" t="s">
        <v>512</v>
      </c>
      <c r="G31" s="62" t="s">
        <v>1651</v>
      </c>
      <c r="H31" s="245" t="s">
        <v>68</v>
      </c>
      <c r="I31" s="246">
        <v>0</v>
      </c>
      <c r="J31" s="247"/>
      <c r="K31" s="841"/>
      <c r="L31" s="247"/>
      <c r="M31" s="221">
        <v>0</v>
      </c>
      <c r="N31" s="222">
        <v>0</v>
      </c>
      <c r="O31" s="102">
        <v>0</v>
      </c>
      <c r="P31" s="102">
        <v>0</v>
      </c>
      <c r="Q31" s="223">
        <v>0</v>
      </c>
      <c r="R31" s="40">
        <v>0</v>
      </c>
      <c r="S31" s="102">
        <v>0</v>
      </c>
      <c r="T31" s="102">
        <v>0</v>
      </c>
      <c r="U31" s="103">
        <v>0</v>
      </c>
      <c r="V31" s="224">
        <v>0</v>
      </c>
      <c r="W31" s="102">
        <v>0</v>
      </c>
      <c r="X31" s="102">
        <v>0</v>
      </c>
      <c r="Y31" s="103">
        <v>0</v>
      </c>
      <c r="Z31" s="224">
        <v>0</v>
      </c>
      <c r="AA31" s="102">
        <v>0</v>
      </c>
      <c r="AB31" s="102">
        <v>0</v>
      </c>
      <c r="AC31" s="225">
        <v>0</v>
      </c>
      <c r="AD31" s="40">
        <v>0</v>
      </c>
      <c r="AE31" s="102">
        <v>0</v>
      </c>
      <c r="AF31" s="102">
        <v>0</v>
      </c>
      <c r="AG31" s="223">
        <v>0</v>
      </c>
      <c r="AH31" s="38"/>
      <c r="AI31" s="38"/>
      <c r="AJ31" s="248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249"/>
      <c r="AW31" s="250" t="s">
        <v>2086</v>
      </c>
      <c r="AZ31" s="42" t="s">
        <v>1653</v>
      </c>
      <c r="BA31" s="251"/>
      <c r="BB31" s="252"/>
      <c r="BC31" s="302" t="s">
        <v>2107</v>
      </c>
      <c r="BD31" s="254" t="s">
        <v>2107</v>
      </c>
      <c r="BE31" s="73" t="s">
        <v>2107</v>
      </c>
      <c r="BF31" s="73" t="s">
        <v>2107</v>
      </c>
      <c r="BG31" s="255" t="s">
        <v>2107</v>
      </c>
      <c r="BH31" s="254" t="s">
        <v>2107</v>
      </c>
      <c r="BI31" s="73" t="s">
        <v>2107</v>
      </c>
      <c r="BJ31" s="73" t="s">
        <v>2107</v>
      </c>
      <c r="BK31" s="255" t="s">
        <v>2107</v>
      </c>
      <c r="BL31" s="254" t="s">
        <v>2107</v>
      </c>
      <c r="BM31" s="73" t="s">
        <v>2107</v>
      </c>
      <c r="BN31" s="73" t="s">
        <v>2107</v>
      </c>
      <c r="BO31" s="255" t="s">
        <v>2107</v>
      </c>
      <c r="BP31" s="254" t="s">
        <v>2107</v>
      </c>
      <c r="BQ31" s="73" t="s">
        <v>2107</v>
      </c>
      <c r="BR31" s="73" t="s">
        <v>2107</v>
      </c>
      <c r="BS31" s="255" t="s">
        <v>2107</v>
      </c>
      <c r="BT31" s="254" t="s">
        <v>2107</v>
      </c>
      <c r="BU31" s="73" t="s">
        <v>2107</v>
      </c>
      <c r="BV31" s="73" t="s">
        <v>2107</v>
      </c>
      <c r="BW31" s="255" t="s">
        <v>2107</v>
      </c>
      <c r="BX31" s="51"/>
      <c r="BY31" s="256" t="str">
        <f t="shared" si="11"/>
        <v>PCD_DPWW3_TNR1_DLY_S6</v>
      </c>
      <c r="BZ31" s="256" t="str">
        <f t="shared" si="11"/>
        <v>PCD_DPWW3_TNR1_DIR_S6</v>
      </c>
      <c r="CA31" s="256" t="str">
        <f t="shared" si="11"/>
        <v>PCD_DPWW3_TNR1_DSCR_S6</v>
      </c>
      <c r="CB31" s="256" t="str">
        <f t="shared" si="11"/>
        <v>PCD_DPWW3_TNR1_DCS_S6</v>
      </c>
      <c r="CC31" s="256" t="str">
        <f t="shared" si="11"/>
        <v>PCD_DPWW3_TNR1_DSCS_S6</v>
      </c>
      <c r="CD31" s="256" t="str">
        <f t="shared" si="11"/>
        <v>PCD_DPWW3_TNR1_DPP_S6</v>
      </c>
      <c r="CE31" s="256" t="str">
        <f t="shared" si="11"/>
        <v>PCD_DPWW3_TNR1_DTPI_S6</v>
      </c>
      <c r="CF31" s="256" t="str">
        <f t="shared" si="11"/>
        <v>PCD_DPWW3_TNR1_DCI_S6</v>
      </c>
      <c r="CG31" s="256" t="str">
        <f t="shared" si="11"/>
        <v>PCD_DPWW3_TNR1_DSI_S6</v>
      </c>
      <c r="CH31" s="256" t="str">
        <f t="shared" si="11"/>
        <v>PCD_DPWW3_TNR1_DER_S6</v>
      </c>
      <c r="CI31" s="256" t="str">
        <f t="shared" si="10"/>
        <v>PCD_DPWW3_TNR1_RS_S6</v>
      </c>
      <c r="CJ31" s="256" t="str">
        <f t="shared" si="11"/>
        <v>PCD_DPWW3_TNR1_DPLE_S6</v>
      </c>
    </row>
    <row r="32" spans="2:88" s="42" customFormat="1" ht="15" x14ac:dyDescent="0.2">
      <c r="B32" s="303" t="str">
        <f t="shared" si="9"/>
        <v>TMS</v>
      </c>
      <c r="C32" s="304" t="s">
        <v>494</v>
      </c>
      <c r="D32" s="304" t="s">
        <v>511</v>
      </c>
      <c r="E32" s="259">
        <f>IFERROR(INDEX('[1]PCD List'!$E$3:$O$41,MATCH(DPWW3!$D32,'[1]PCD List'!$D$3:$D$41,0),MATCH(DPWW3!$B32,'[1]PCD List'!$E$2:$O$2,0)),"")</f>
        <v>0</v>
      </c>
      <c r="F32" s="305" t="s">
        <v>512</v>
      </c>
      <c r="G32" s="62" t="s">
        <v>1654</v>
      </c>
      <c r="H32" s="245" t="s">
        <v>68</v>
      </c>
      <c r="I32" s="246">
        <v>0</v>
      </c>
      <c r="J32" s="247"/>
      <c r="K32" s="841"/>
      <c r="L32" s="247"/>
      <c r="M32" s="264"/>
      <c r="N32" s="265"/>
      <c r="O32" s="266"/>
      <c r="P32" s="266"/>
      <c r="Q32" s="267"/>
      <c r="R32" s="268"/>
      <c r="S32" s="266"/>
      <c r="T32" s="266"/>
      <c r="U32" s="269"/>
      <c r="V32" s="270"/>
      <c r="W32" s="266"/>
      <c r="X32" s="266"/>
      <c r="Y32" s="269"/>
      <c r="Z32" s="270"/>
      <c r="AA32" s="266"/>
      <c r="AB32" s="266"/>
      <c r="AC32" s="271"/>
      <c r="AD32" s="268"/>
      <c r="AE32" s="266"/>
      <c r="AF32" s="266"/>
      <c r="AG32" s="267"/>
      <c r="AH32" s="38"/>
      <c r="AI32" s="38"/>
      <c r="AJ32" s="248"/>
      <c r="AK32" s="65"/>
      <c r="AL32" s="65"/>
      <c r="AM32" s="65"/>
      <c r="AN32" s="65"/>
      <c r="AO32" s="65"/>
      <c r="AP32" s="65"/>
      <c r="AQ32" s="65"/>
      <c r="AR32" s="65"/>
      <c r="AS32" s="65"/>
      <c r="AT32" s="65"/>
      <c r="AU32" s="249"/>
      <c r="AW32" s="250" t="s">
        <v>2086</v>
      </c>
      <c r="AZ32" s="42" t="s">
        <v>1656</v>
      </c>
      <c r="BA32" s="251"/>
      <c r="BB32" s="252"/>
      <c r="BC32" s="302" t="s">
        <v>2108</v>
      </c>
      <c r="BD32" s="254" t="s">
        <v>2108</v>
      </c>
      <c r="BE32" s="73" t="s">
        <v>2108</v>
      </c>
      <c r="BF32" s="73" t="s">
        <v>2108</v>
      </c>
      <c r="BG32" s="255" t="s">
        <v>2108</v>
      </c>
      <c r="BH32" s="254" t="s">
        <v>2108</v>
      </c>
      <c r="BI32" s="73" t="s">
        <v>2108</v>
      </c>
      <c r="BJ32" s="73" t="s">
        <v>2108</v>
      </c>
      <c r="BK32" s="255" t="s">
        <v>2108</v>
      </c>
      <c r="BL32" s="254" t="s">
        <v>2108</v>
      </c>
      <c r="BM32" s="73" t="s">
        <v>2108</v>
      </c>
      <c r="BN32" s="73" t="s">
        <v>2108</v>
      </c>
      <c r="BO32" s="255" t="s">
        <v>2108</v>
      </c>
      <c r="BP32" s="254" t="s">
        <v>2108</v>
      </c>
      <c r="BQ32" s="73" t="s">
        <v>2108</v>
      </c>
      <c r="BR32" s="73" t="s">
        <v>2108</v>
      </c>
      <c r="BS32" s="255" t="s">
        <v>2108</v>
      </c>
      <c r="BT32" s="254" t="s">
        <v>2108</v>
      </c>
      <c r="BU32" s="73" t="s">
        <v>2108</v>
      </c>
      <c r="BV32" s="73" t="s">
        <v>2108</v>
      </c>
      <c r="BW32" s="255" t="s">
        <v>2108</v>
      </c>
      <c r="BX32" s="51"/>
      <c r="BY32" s="256" t="str">
        <f t="shared" si="11"/>
        <v>PCD_DPWW3_TNR1_DLY_S7</v>
      </c>
      <c r="BZ32" s="256" t="str">
        <f t="shared" si="11"/>
        <v>PCD_DPWW3_TNR1_DIR_S7</v>
      </c>
      <c r="CA32" s="256" t="str">
        <f t="shared" si="11"/>
        <v>PCD_DPWW3_TNR1_DSCR_S7</v>
      </c>
      <c r="CB32" s="256" t="str">
        <f t="shared" si="11"/>
        <v>PCD_DPWW3_TNR1_DCS_S7</v>
      </c>
      <c r="CC32" s="256" t="str">
        <f t="shared" si="11"/>
        <v>PCD_DPWW3_TNR1_DSCS_S7</v>
      </c>
      <c r="CD32" s="256" t="str">
        <f t="shared" si="11"/>
        <v>PCD_DPWW3_TNR1_DPP_S7</v>
      </c>
      <c r="CE32" s="256" t="str">
        <f t="shared" si="11"/>
        <v>PCD_DPWW3_TNR1_DTPI_S7</v>
      </c>
      <c r="CF32" s="256" t="str">
        <f t="shared" si="11"/>
        <v>PCD_DPWW3_TNR1_DCI_S7</v>
      </c>
      <c r="CG32" s="256" t="str">
        <f t="shared" si="11"/>
        <v>PCD_DPWW3_TNR1_DSI_S7</v>
      </c>
      <c r="CH32" s="256" t="str">
        <f t="shared" si="11"/>
        <v>PCD_DPWW3_TNR1_DER_S7</v>
      </c>
      <c r="CI32" s="256" t="str">
        <f t="shared" si="10"/>
        <v>PCD_DPWW3_TNR1_RS_S7</v>
      </c>
      <c r="CJ32" s="256" t="str">
        <f t="shared" si="11"/>
        <v>PCD_DPWW3_TNR1_DPLE_S7</v>
      </c>
    </row>
    <row r="33" spans="2:88" s="42" customFormat="1" ht="15.75" thickBot="1" x14ac:dyDescent="0.25">
      <c r="B33" s="306" t="str">
        <f t="shared" si="9"/>
        <v>TMS</v>
      </c>
      <c r="C33" s="307" t="s">
        <v>494</v>
      </c>
      <c r="D33" s="307" t="s">
        <v>511</v>
      </c>
      <c r="E33" s="308">
        <f>IFERROR(INDEX('[1]PCD List'!$E$3:$O$41,MATCH(DPWW3!$D33,'[1]PCD List'!$D$3:$D$41,0),MATCH(DPWW3!$B33,'[1]PCD List'!$E$2:$O$2,0)),"")</f>
        <v>0</v>
      </c>
      <c r="F33" s="309" t="s">
        <v>512</v>
      </c>
      <c r="G33" s="277" t="s">
        <v>1657</v>
      </c>
      <c r="H33" s="278" t="s">
        <v>68</v>
      </c>
      <c r="I33" s="279">
        <v>0</v>
      </c>
      <c r="J33" s="247"/>
      <c r="K33" s="842"/>
      <c r="L33" s="247"/>
      <c r="M33" s="280">
        <f>SUM( M25:M31)</f>
        <v>0</v>
      </c>
      <c r="N33" s="310">
        <f t="shared" ref="N33:AG33" si="12">SUM( N25:N31)</f>
        <v>0</v>
      </c>
      <c r="O33" s="281">
        <f t="shared" si="12"/>
        <v>0</v>
      </c>
      <c r="P33" s="281">
        <f t="shared" si="12"/>
        <v>0</v>
      </c>
      <c r="Q33" s="281">
        <f t="shared" si="12"/>
        <v>0</v>
      </c>
      <c r="R33" s="281">
        <f t="shared" si="12"/>
        <v>0</v>
      </c>
      <c r="S33" s="281">
        <f t="shared" si="12"/>
        <v>0</v>
      </c>
      <c r="T33" s="281">
        <f t="shared" si="12"/>
        <v>0</v>
      </c>
      <c r="U33" s="281">
        <f t="shared" si="12"/>
        <v>0</v>
      </c>
      <c r="V33" s="281">
        <f t="shared" si="12"/>
        <v>0</v>
      </c>
      <c r="W33" s="281">
        <f t="shared" si="12"/>
        <v>0</v>
      </c>
      <c r="X33" s="281">
        <f t="shared" si="12"/>
        <v>0</v>
      </c>
      <c r="Y33" s="281">
        <f t="shared" si="12"/>
        <v>0</v>
      </c>
      <c r="Z33" s="281">
        <f t="shared" si="12"/>
        <v>0</v>
      </c>
      <c r="AA33" s="281">
        <f t="shared" si="12"/>
        <v>0</v>
      </c>
      <c r="AB33" s="281">
        <f t="shared" si="12"/>
        <v>0</v>
      </c>
      <c r="AC33" s="281">
        <f t="shared" si="12"/>
        <v>0</v>
      </c>
      <c r="AD33" s="281">
        <f t="shared" si="12"/>
        <v>0</v>
      </c>
      <c r="AE33" s="281">
        <f t="shared" si="12"/>
        <v>0</v>
      </c>
      <c r="AF33" s="281">
        <f t="shared" si="12"/>
        <v>0</v>
      </c>
      <c r="AG33" s="281">
        <f t="shared" si="12"/>
        <v>0</v>
      </c>
      <c r="AH33" s="38"/>
      <c r="AI33" s="38"/>
      <c r="AJ33" s="282"/>
      <c r="AK33" s="283"/>
      <c r="AL33" s="283"/>
      <c r="AM33" s="283"/>
      <c r="AN33" s="283"/>
      <c r="AO33" s="283"/>
      <c r="AP33" s="283"/>
      <c r="AQ33" s="283"/>
      <c r="AR33" s="283"/>
      <c r="AS33" s="283"/>
      <c r="AT33" s="283"/>
      <c r="AU33" s="284"/>
      <c r="AW33" s="250" t="s">
        <v>2086</v>
      </c>
      <c r="AZ33" s="42" t="s">
        <v>1659</v>
      </c>
      <c r="BA33" s="251"/>
      <c r="BB33" s="252"/>
      <c r="BC33" s="311" t="s">
        <v>2109</v>
      </c>
      <c r="BD33" s="287" t="s">
        <v>2109</v>
      </c>
      <c r="BE33" s="288" t="s">
        <v>2109</v>
      </c>
      <c r="BF33" s="288" t="s">
        <v>2109</v>
      </c>
      <c r="BG33" s="290" t="s">
        <v>2109</v>
      </c>
      <c r="BH33" s="287" t="s">
        <v>2109</v>
      </c>
      <c r="BI33" s="288" t="s">
        <v>2109</v>
      </c>
      <c r="BJ33" s="288" t="s">
        <v>2109</v>
      </c>
      <c r="BK33" s="290" t="s">
        <v>2109</v>
      </c>
      <c r="BL33" s="287" t="s">
        <v>2109</v>
      </c>
      <c r="BM33" s="288" t="s">
        <v>2109</v>
      </c>
      <c r="BN33" s="288" t="s">
        <v>2109</v>
      </c>
      <c r="BO33" s="290" t="s">
        <v>2109</v>
      </c>
      <c r="BP33" s="287" t="s">
        <v>2109</v>
      </c>
      <c r="BQ33" s="288" t="s">
        <v>2109</v>
      </c>
      <c r="BR33" s="288" t="s">
        <v>2109</v>
      </c>
      <c r="BS33" s="290" t="s">
        <v>2109</v>
      </c>
      <c r="BT33" s="287" t="s">
        <v>2109</v>
      </c>
      <c r="BU33" s="288" t="s">
        <v>2109</v>
      </c>
      <c r="BV33" s="288" t="s">
        <v>2109</v>
      </c>
      <c r="BW33" s="290" t="s">
        <v>2109</v>
      </c>
      <c r="BX33" s="51"/>
      <c r="BY33" s="256" t="str">
        <f t="shared" si="11"/>
        <v>PCD_DPWW3_TNR1_DLY_ST</v>
      </c>
      <c r="BZ33" s="256" t="str">
        <f t="shared" si="11"/>
        <v>PCD_DPWW3_TNR1_DIR_ST</v>
      </c>
      <c r="CA33" s="256" t="str">
        <f t="shared" si="11"/>
        <v>PCD_DPWW3_TNR1_DSCR_ST</v>
      </c>
      <c r="CB33" s="256" t="str">
        <f t="shared" si="11"/>
        <v>PCD_DPWW3_TNR1_DCS_ST</v>
      </c>
      <c r="CC33" s="256" t="str">
        <f t="shared" si="11"/>
        <v>PCD_DPWW3_TNR1_DSCS_ST</v>
      </c>
      <c r="CD33" s="256" t="str">
        <f t="shared" si="11"/>
        <v>PCD_DPWW3_TNR1_DPP_ST</v>
      </c>
      <c r="CE33" s="256" t="str">
        <f t="shared" si="11"/>
        <v>PCD_DPWW3_TNR1_DTPI_ST</v>
      </c>
      <c r="CF33" s="256" t="str">
        <f t="shared" si="11"/>
        <v>PCD_DPWW3_TNR1_DCI_ST</v>
      </c>
      <c r="CG33" s="256" t="str">
        <f t="shared" si="11"/>
        <v>PCD_DPWW3_TNR1_DSI_ST</v>
      </c>
      <c r="CH33" s="256" t="str">
        <f t="shared" si="11"/>
        <v>PCD_DPWW3_TNR1_DER_ST</v>
      </c>
      <c r="CI33" s="256" t="str">
        <f t="shared" si="10"/>
        <v>PCD_DPWW3_TNR1_RS_ST</v>
      </c>
      <c r="CJ33" s="256" t="str">
        <f t="shared" si="11"/>
        <v>PCD_DPWW3_TNR1_DPLE_ST</v>
      </c>
    </row>
    <row r="34" spans="2:88" s="42" customFormat="1" ht="28.5" x14ac:dyDescent="0.2">
      <c r="B34" s="213" t="str">
        <f xml:space="preserve"> B33</f>
        <v>TMS</v>
      </c>
      <c r="C34" s="291" t="s">
        <v>494</v>
      </c>
      <c r="D34" s="291" t="s">
        <v>527</v>
      </c>
      <c r="E34" s="292">
        <f>IFERROR(INDEX('[1]PCD List'!$E$3:$O$41,MATCH(DPWW3!$D34,'[1]PCD List'!$D$3:$D$41,0),MATCH(DPWW3!$B34,'[1]PCD List'!$E$2:$O$2,0)),"")</f>
        <v>0</v>
      </c>
      <c r="F34" s="312" t="s">
        <v>528</v>
      </c>
      <c r="G34" s="62" t="s">
        <v>1619</v>
      </c>
      <c r="H34" s="245" t="s">
        <v>68</v>
      </c>
      <c r="I34" s="246">
        <v>0</v>
      </c>
      <c r="K34" s="829">
        <v>0</v>
      </c>
      <c r="L34" s="112"/>
      <c r="M34" s="221">
        <v>0</v>
      </c>
      <c r="N34" s="222"/>
      <c r="O34" s="102"/>
      <c r="P34" s="102"/>
      <c r="Q34" s="223"/>
      <c r="R34" s="40"/>
      <c r="S34" s="102"/>
      <c r="T34" s="102"/>
      <c r="U34" s="103"/>
      <c r="V34" s="224"/>
      <c r="W34" s="102"/>
      <c r="X34" s="102"/>
      <c r="Y34" s="103"/>
      <c r="Z34" s="224"/>
      <c r="AA34" s="102"/>
      <c r="AB34" s="102"/>
      <c r="AC34" s="225"/>
      <c r="AD34" s="40"/>
      <c r="AE34" s="102"/>
      <c r="AF34" s="102"/>
      <c r="AG34" s="223"/>
      <c r="AH34" s="38"/>
      <c r="AI34" s="38"/>
      <c r="AJ34" s="248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249"/>
      <c r="AW34" s="250" t="s">
        <v>2110</v>
      </c>
      <c r="AZ34" s="42" t="s">
        <v>2111</v>
      </c>
      <c r="BA34" s="302" t="s">
        <v>2112</v>
      </c>
      <c r="BB34"/>
      <c r="BC34" s="299" t="s">
        <v>2113</v>
      </c>
      <c r="BD34" s="233" t="s">
        <v>2113</v>
      </c>
      <c r="BE34" s="234" t="s">
        <v>2113</v>
      </c>
      <c r="BF34" s="234" t="s">
        <v>2113</v>
      </c>
      <c r="BG34" s="236" t="s">
        <v>2113</v>
      </c>
      <c r="BH34" s="233" t="s">
        <v>2113</v>
      </c>
      <c r="BI34" s="234" t="s">
        <v>2113</v>
      </c>
      <c r="BJ34" s="234" t="s">
        <v>2113</v>
      </c>
      <c r="BK34" s="236" t="s">
        <v>2113</v>
      </c>
      <c r="BL34" s="233" t="s">
        <v>2113</v>
      </c>
      <c r="BM34" s="234" t="s">
        <v>2113</v>
      </c>
      <c r="BN34" s="234" t="s">
        <v>2113</v>
      </c>
      <c r="BO34" s="236" t="s">
        <v>2113</v>
      </c>
      <c r="BP34" s="233" t="s">
        <v>2113</v>
      </c>
      <c r="BQ34" s="234" t="s">
        <v>2113</v>
      </c>
      <c r="BR34" s="234" t="s">
        <v>2113</v>
      </c>
      <c r="BS34" s="236" t="s">
        <v>2113</v>
      </c>
      <c r="BT34" s="233" t="s">
        <v>2113</v>
      </c>
      <c r="BU34" s="234" t="s">
        <v>2113</v>
      </c>
      <c r="BV34" s="234" t="s">
        <v>2113</v>
      </c>
      <c r="BW34" s="236" t="s">
        <v>2113</v>
      </c>
      <c r="BX34" s="51"/>
      <c r="BY34" s="237" t="s">
        <v>2114</v>
      </c>
      <c r="BZ34" s="238" t="s">
        <v>2115</v>
      </c>
      <c r="CA34" s="77" t="s">
        <v>2116</v>
      </c>
      <c r="CB34" s="77" t="s">
        <v>2117</v>
      </c>
      <c r="CC34" s="77" t="s">
        <v>2118</v>
      </c>
      <c r="CD34" s="77" t="s">
        <v>2119</v>
      </c>
      <c r="CE34" s="77" t="s">
        <v>2120</v>
      </c>
      <c r="CF34" s="77" t="s">
        <v>2121</v>
      </c>
      <c r="CG34" s="77" t="s">
        <v>2122</v>
      </c>
      <c r="CH34" s="77" t="s">
        <v>2123</v>
      </c>
      <c r="CI34" s="239" t="s">
        <v>2124</v>
      </c>
      <c r="CJ34" s="240" t="s">
        <v>2125</v>
      </c>
    </row>
    <row r="35" spans="2:88" s="42" customFormat="1" ht="28.5" x14ac:dyDescent="0.2">
      <c r="B35" s="213" t="str">
        <f t="shared" ref="B35:B42" si="13" xml:space="preserve"> B34</f>
        <v>TMS</v>
      </c>
      <c r="C35" s="300" t="s">
        <v>494</v>
      </c>
      <c r="D35" s="300" t="s">
        <v>527</v>
      </c>
      <c r="E35" s="301">
        <f>IFERROR(INDEX('[1]PCD List'!$E$3:$O$41,MATCH(DPWW3!$D35,'[1]PCD List'!$D$3:$D$41,0),MATCH(DPWW3!$B35,'[1]PCD List'!$E$2:$O$2,0)),"")</f>
        <v>0</v>
      </c>
      <c r="F35" s="313" t="s">
        <v>528</v>
      </c>
      <c r="G35" s="62" t="s">
        <v>1636</v>
      </c>
      <c r="H35" s="245" t="s">
        <v>68</v>
      </c>
      <c r="I35" s="246">
        <v>0</v>
      </c>
      <c r="K35" s="841"/>
      <c r="L35" s="247"/>
      <c r="M35" s="221">
        <v>0</v>
      </c>
      <c r="N35" s="222">
        <v>0</v>
      </c>
      <c r="O35" s="102">
        <v>0</v>
      </c>
      <c r="P35" s="102">
        <v>0</v>
      </c>
      <c r="Q35" s="223">
        <v>0</v>
      </c>
      <c r="R35" s="40">
        <v>0</v>
      </c>
      <c r="S35" s="102">
        <v>0</v>
      </c>
      <c r="T35" s="102">
        <v>0</v>
      </c>
      <c r="U35" s="103">
        <v>0</v>
      </c>
      <c r="V35" s="224">
        <v>0</v>
      </c>
      <c r="W35" s="102">
        <v>0</v>
      </c>
      <c r="X35" s="102">
        <v>0</v>
      </c>
      <c r="Y35" s="103">
        <v>0</v>
      </c>
      <c r="Z35" s="224">
        <v>0</v>
      </c>
      <c r="AA35" s="102">
        <v>0</v>
      </c>
      <c r="AB35" s="102">
        <v>0</v>
      </c>
      <c r="AC35" s="225">
        <v>0</v>
      </c>
      <c r="AD35" s="40">
        <v>0</v>
      </c>
      <c r="AE35" s="102">
        <v>0</v>
      </c>
      <c r="AF35" s="102">
        <v>0</v>
      </c>
      <c r="AG35" s="223">
        <v>0</v>
      </c>
      <c r="AH35" s="38"/>
      <c r="AI35" s="38"/>
      <c r="AJ35" s="248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249"/>
      <c r="AW35" s="250" t="s">
        <v>2110</v>
      </c>
      <c r="AZ35" s="42" t="s">
        <v>1638</v>
      </c>
      <c r="BA35" s="251"/>
      <c r="BB35"/>
      <c r="BC35" s="302" t="s">
        <v>2126</v>
      </c>
      <c r="BD35" s="254" t="s">
        <v>2126</v>
      </c>
      <c r="BE35" s="73" t="s">
        <v>2126</v>
      </c>
      <c r="BF35" s="73" t="s">
        <v>2126</v>
      </c>
      <c r="BG35" s="255" t="s">
        <v>2126</v>
      </c>
      <c r="BH35" s="254" t="s">
        <v>2126</v>
      </c>
      <c r="BI35" s="73" t="s">
        <v>2126</v>
      </c>
      <c r="BJ35" s="73" t="s">
        <v>2126</v>
      </c>
      <c r="BK35" s="255" t="s">
        <v>2126</v>
      </c>
      <c r="BL35" s="254" t="s">
        <v>2126</v>
      </c>
      <c r="BM35" s="73" t="s">
        <v>2126</v>
      </c>
      <c r="BN35" s="73" t="s">
        <v>2126</v>
      </c>
      <c r="BO35" s="255" t="s">
        <v>2126</v>
      </c>
      <c r="BP35" s="254" t="s">
        <v>2126</v>
      </c>
      <c r="BQ35" s="73" t="s">
        <v>2126</v>
      </c>
      <c r="BR35" s="73" t="s">
        <v>2126</v>
      </c>
      <c r="BS35" s="255" t="s">
        <v>2126</v>
      </c>
      <c r="BT35" s="254" t="s">
        <v>2126</v>
      </c>
      <c r="BU35" s="73" t="s">
        <v>2126</v>
      </c>
      <c r="BV35" s="73" t="s">
        <v>2126</v>
      </c>
      <c r="BW35" s="255" t="s">
        <v>2126</v>
      </c>
      <c r="BX35" s="51"/>
      <c r="BY35" s="256" t="str">
        <f>BY$34&amp;$AZ35</f>
        <v>PCD_DPWW3_NBS_SOL_DLY_S1</v>
      </c>
      <c r="BZ35" s="256" t="str">
        <f t="shared" ref="BZ35:CJ42" si="14">BZ$34&amp;$AZ35</f>
        <v>PCD_DPWW3_NBS_SOL_DIR_S1</v>
      </c>
      <c r="CA35" s="256" t="str">
        <f t="shared" si="14"/>
        <v>PCD_DPWW3_NBS_SOL_DSCR_S1</v>
      </c>
      <c r="CB35" s="256" t="str">
        <f t="shared" si="14"/>
        <v>PCD_DPWW3_NBS_SOL_DCS_S1</v>
      </c>
      <c r="CC35" s="256" t="str">
        <f t="shared" si="14"/>
        <v>PCD_DPWW3_NBS_SOL_DSCS_S1</v>
      </c>
      <c r="CD35" s="256" t="str">
        <f t="shared" si="14"/>
        <v>PCD_DPWW3_NBS_SOL_DPP_S1</v>
      </c>
      <c r="CE35" s="256" t="str">
        <f t="shared" si="14"/>
        <v>PCD_DPWW3_NBS_SOL_DTPI_S1</v>
      </c>
      <c r="CF35" s="256" t="str">
        <f t="shared" si="14"/>
        <v>PCD_DPWW3_NBS_SOL_DCI_S1</v>
      </c>
      <c r="CG35" s="256" t="str">
        <f t="shared" si="14"/>
        <v>PCD_DPWW3_NBS_SOL_DSI_S1</v>
      </c>
      <c r="CH35" s="256" t="str">
        <f t="shared" si="14"/>
        <v>PCD_DPWW3_NBS_SOL_DER_S1</v>
      </c>
      <c r="CI35" s="256" t="str">
        <f t="shared" si="14"/>
        <v>PCD_DPWW3_NBS_SOL_RS_S1</v>
      </c>
      <c r="CJ35" s="256" t="str">
        <f t="shared" si="14"/>
        <v>PCD_DPWW3_NBS_SOL_DPLE_S1</v>
      </c>
    </row>
    <row r="36" spans="2:88" s="42" customFormat="1" ht="28.5" x14ac:dyDescent="0.2">
      <c r="B36" s="213" t="str">
        <f t="shared" si="13"/>
        <v>TMS</v>
      </c>
      <c r="C36" s="300" t="s">
        <v>494</v>
      </c>
      <c r="D36" s="300" t="s">
        <v>527</v>
      </c>
      <c r="E36" s="301">
        <f>IFERROR(INDEX('[1]PCD List'!$E$3:$O$41,MATCH(DPWW3!$D36,'[1]PCD List'!$D$3:$D$41,0),MATCH(DPWW3!$B36,'[1]PCD List'!$E$2:$O$2,0)),"")</f>
        <v>0</v>
      </c>
      <c r="F36" s="313" t="s">
        <v>528</v>
      </c>
      <c r="G36" s="62" t="s">
        <v>1639</v>
      </c>
      <c r="H36" s="245" t="s">
        <v>68</v>
      </c>
      <c r="I36" s="246">
        <v>0</v>
      </c>
      <c r="K36" s="841"/>
      <c r="L36" s="247"/>
      <c r="M36" s="221">
        <v>0</v>
      </c>
      <c r="N36" s="222">
        <v>0</v>
      </c>
      <c r="O36" s="102">
        <v>0</v>
      </c>
      <c r="P36" s="102">
        <v>0</v>
      </c>
      <c r="Q36" s="223">
        <v>0</v>
      </c>
      <c r="R36" s="40">
        <v>0</v>
      </c>
      <c r="S36" s="102">
        <v>0</v>
      </c>
      <c r="T36" s="102">
        <v>0</v>
      </c>
      <c r="U36" s="103">
        <v>0</v>
      </c>
      <c r="V36" s="224">
        <v>0</v>
      </c>
      <c r="W36" s="102">
        <v>0</v>
      </c>
      <c r="X36" s="102">
        <v>0</v>
      </c>
      <c r="Y36" s="103">
        <v>0</v>
      </c>
      <c r="Z36" s="224">
        <v>0</v>
      </c>
      <c r="AA36" s="102">
        <v>0</v>
      </c>
      <c r="AB36" s="102">
        <v>0</v>
      </c>
      <c r="AC36" s="225">
        <v>0</v>
      </c>
      <c r="AD36" s="40">
        <v>0</v>
      </c>
      <c r="AE36" s="102">
        <v>0</v>
      </c>
      <c r="AF36" s="102">
        <v>0</v>
      </c>
      <c r="AG36" s="223">
        <v>0</v>
      </c>
      <c r="AH36" s="38"/>
      <c r="AI36" s="38"/>
      <c r="AJ36" s="248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249"/>
      <c r="AW36" s="250" t="s">
        <v>2110</v>
      </c>
      <c r="AZ36" s="42" t="s">
        <v>1641</v>
      </c>
      <c r="BA36" s="251"/>
      <c r="BB36"/>
      <c r="BC36" s="302" t="s">
        <v>2127</v>
      </c>
      <c r="BD36" s="254" t="s">
        <v>2127</v>
      </c>
      <c r="BE36" s="73" t="s">
        <v>2127</v>
      </c>
      <c r="BF36" s="73" t="s">
        <v>2127</v>
      </c>
      <c r="BG36" s="255" t="s">
        <v>2127</v>
      </c>
      <c r="BH36" s="254" t="s">
        <v>2127</v>
      </c>
      <c r="BI36" s="73" t="s">
        <v>2127</v>
      </c>
      <c r="BJ36" s="73" t="s">
        <v>2127</v>
      </c>
      <c r="BK36" s="255" t="s">
        <v>2127</v>
      </c>
      <c r="BL36" s="254" t="s">
        <v>2127</v>
      </c>
      <c r="BM36" s="73" t="s">
        <v>2127</v>
      </c>
      <c r="BN36" s="73" t="s">
        <v>2127</v>
      </c>
      <c r="BO36" s="255" t="s">
        <v>2127</v>
      </c>
      <c r="BP36" s="254" t="s">
        <v>2127</v>
      </c>
      <c r="BQ36" s="73" t="s">
        <v>2127</v>
      </c>
      <c r="BR36" s="73" t="s">
        <v>2127</v>
      </c>
      <c r="BS36" s="255" t="s">
        <v>2127</v>
      </c>
      <c r="BT36" s="254" t="s">
        <v>2127</v>
      </c>
      <c r="BU36" s="73" t="s">
        <v>2127</v>
      </c>
      <c r="BV36" s="73" t="s">
        <v>2127</v>
      </c>
      <c r="BW36" s="255" t="s">
        <v>2127</v>
      </c>
      <c r="BX36" s="51"/>
      <c r="BY36" s="256" t="str">
        <f t="shared" ref="BY36:CJ42" si="15">BY$34&amp;$AZ36</f>
        <v>PCD_DPWW3_NBS_SOL_DLY_S2</v>
      </c>
      <c r="BZ36" s="256" t="str">
        <f t="shared" si="15"/>
        <v>PCD_DPWW3_NBS_SOL_DIR_S2</v>
      </c>
      <c r="CA36" s="256" t="str">
        <f t="shared" si="15"/>
        <v>PCD_DPWW3_NBS_SOL_DSCR_S2</v>
      </c>
      <c r="CB36" s="256" t="str">
        <f t="shared" si="15"/>
        <v>PCD_DPWW3_NBS_SOL_DCS_S2</v>
      </c>
      <c r="CC36" s="256" t="str">
        <f t="shared" si="15"/>
        <v>PCD_DPWW3_NBS_SOL_DSCS_S2</v>
      </c>
      <c r="CD36" s="256" t="str">
        <f t="shared" si="15"/>
        <v>PCD_DPWW3_NBS_SOL_DPP_S2</v>
      </c>
      <c r="CE36" s="256" t="str">
        <f t="shared" si="15"/>
        <v>PCD_DPWW3_NBS_SOL_DTPI_S2</v>
      </c>
      <c r="CF36" s="256" t="str">
        <f t="shared" si="15"/>
        <v>PCD_DPWW3_NBS_SOL_DCI_S2</v>
      </c>
      <c r="CG36" s="256" t="str">
        <f t="shared" si="15"/>
        <v>PCD_DPWW3_NBS_SOL_DSI_S2</v>
      </c>
      <c r="CH36" s="256" t="str">
        <f t="shared" si="15"/>
        <v>PCD_DPWW3_NBS_SOL_DER_S2</v>
      </c>
      <c r="CI36" s="256" t="str">
        <f t="shared" si="14"/>
        <v>PCD_DPWW3_NBS_SOL_RS_S2</v>
      </c>
      <c r="CJ36" s="256" t="str">
        <f t="shared" si="15"/>
        <v>PCD_DPWW3_NBS_SOL_DPLE_S2</v>
      </c>
    </row>
    <row r="37" spans="2:88" s="42" customFormat="1" ht="28.5" x14ac:dyDescent="0.2">
      <c r="B37" s="213" t="str">
        <f t="shared" si="13"/>
        <v>TMS</v>
      </c>
      <c r="C37" s="300" t="s">
        <v>494</v>
      </c>
      <c r="D37" s="300" t="s">
        <v>527</v>
      </c>
      <c r="E37" s="301">
        <f>IFERROR(INDEX('[1]PCD List'!$E$3:$O$41,MATCH(DPWW3!$D37,'[1]PCD List'!$D$3:$D$41,0),MATCH(DPWW3!$B37,'[1]PCD List'!$E$2:$O$2,0)),"")</f>
        <v>0</v>
      </c>
      <c r="F37" s="313" t="s">
        <v>528</v>
      </c>
      <c r="G37" s="62" t="s">
        <v>1642</v>
      </c>
      <c r="H37" s="245" t="s">
        <v>68</v>
      </c>
      <c r="I37" s="246">
        <v>0</v>
      </c>
      <c r="K37" s="841"/>
      <c r="L37" s="247"/>
      <c r="M37" s="221">
        <v>0</v>
      </c>
      <c r="N37" s="222">
        <v>0</v>
      </c>
      <c r="O37" s="102">
        <v>0</v>
      </c>
      <c r="P37" s="102">
        <v>0</v>
      </c>
      <c r="Q37" s="223">
        <v>0</v>
      </c>
      <c r="R37" s="40">
        <v>0</v>
      </c>
      <c r="S37" s="102">
        <v>0</v>
      </c>
      <c r="T37" s="102">
        <v>0</v>
      </c>
      <c r="U37" s="103">
        <v>0</v>
      </c>
      <c r="V37" s="224">
        <v>0</v>
      </c>
      <c r="W37" s="102">
        <v>0</v>
      </c>
      <c r="X37" s="102">
        <v>0</v>
      </c>
      <c r="Y37" s="103">
        <v>0</v>
      </c>
      <c r="Z37" s="224">
        <v>0</v>
      </c>
      <c r="AA37" s="102">
        <v>0</v>
      </c>
      <c r="AB37" s="102">
        <v>0</v>
      </c>
      <c r="AC37" s="225">
        <v>0</v>
      </c>
      <c r="AD37" s="40">
        <v>0</v>
      </c>
      <c r="AE37" s="102">
        <v>0</v>
      </c>
      <c r="AF37" s="102">
        <v>0</v>
      </c>
      <c r="AG37" s="223">
        <v>0</v>
      </c>
      <c r="AH37" s="38"/>
      <c r="AI37" s="38"/>
      <c r="AJ37" s="248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249"/>
      <c r="AW37" s="250" t="s">
        <v>2110</v>
      </c>
      <c r="AZ37" s="42" t="s">
        <v>1644</v>
      </c>
      <c r="BA37" s="251"/>
      <c r="BB37"/>
      <c r="BC37" s="302" t="s">
        <v>2128</v>
      </c>
      <c r="BD37" s="254" t="s">
        <v>2128</v>
      </c>
      <c r="BE37" s="73" t="s">
        <v>2128</v>
      </c>
      <c r="BF37" s="73" t="s">
        <v>2128</v>
      </c>
      <c r="BG37" s="255" t="s">
        <v>2128</v>
      </c>
      <c r="BH37" s="254" t="s">
        <v>2128</v>
      </c>
      <c r="BI37" s="73" t="s">
        <v>2128</v>
      </c>
      <c r="BJ37" s="73" t="s">
        <v>2128</v>
      </c>
      <c r="BK37" s="255" t="s">
        <v>2128</v>
      </c>
      <c r="BL37" s="254" t="s">
        <v>2128</v>
      </c>
      <c r="BM37" s="73" t="s">
        <v>2128</v>
      </c>
      <c r="BN37" s="73" t="s">
        <v>2128</v>
      </c>
      <c r="BO37" s="255" t="s">
        <v>2128</v>
      </c>
      <c r="BP37" s="254" t="s">
        <v>2128</v>
      </c>
      <c r="BQ37" s="73" t="s">
        <v>2128</v>
      </c>
      <c r="BR37" s="73" t="s">
        <v>2128</v>
      </c>
      <c r="BS37" s="255" t="s">
        <v>2128</v>
      </c>
      <c r="BT37" s="254" t="s">
        <v>2128</v>
      </c>
      <c r="BU37" s="73" t="s">
        <v>2128</v>
      </c>
      <c r="BV37" s="73" t="s">
        <v>2128</v>
      </c>
      <c r="BW37" s="255" t="s">
        <v>2128</v>
      </c>
      <c r="BX37" s="51"/>
      <c r="BY37" s="256" t="str">
        <f t="shared" si="15"/>
        <v>PCD_DPWW3_NBS_SOL_DLY_S3</v>
      </c>
      <c r="BZ37" s="256" t="str">
        <f t="shared" si="15"/>
        <v>PCD_DPWW3_NBS_SOL_DIR_S3</v>
      </c>
      <c r="CA37" s="256" t="str">
        <f t="shared" si="15"/>
        <v>PCD_DPWW3_NBS_SOL_DSCR_S3</v>
      </c>
      <c r="CB37" s="256" t="str">
        <f t="shared" si="15"/>
        <v>PCD_DPWW3_NBS_SOL_DCS_S3</v>
      </c>
      <c r="CC37" s="256" t="str">
        <f t="shared" si="15"/>
        <v>PCD_DPWW3_NBS_SOL_DSCS_S3</v>
      </c>
      <c r="CD37" s="256" t="str">
        <f t="shared" si="15"/>
        <v>PCD_DPWW3_NBS_SOL_DPP_S3</v>
      </c>
      <c r="CE37" s="256" t="str">
        <f t="shared" si="15"/>
        <v>PCD_DPWW3_NBS_SOL_DTPI_S3</v>
      </c>
      <c r="CF37" s="256" t="str">
        <f t="shared" si="15"/>
        <v>PCD_DPWW3_NBS_SOL_DCI_S3</v>
      </c>
      <c r="CG37" s="256" t="str">
        <f t="shared" si="15"/>
        <v>PCD_DPWW3_NBS_SOL_DSI_S3</v>
      </c>
      <c r="CH37" s="256" t="str">
        <f t="shared" si="15"/>
        <v>PCD_DPWW3_NBS_SOL_DER_S3</v>
      </c>
      <c r="CI37" s="256" t="str">
        <f t="shared" si="14"/>
        <v>PCD_DPWW3_NBS_SOL_RS_S3</v>
      </c>
      <c r="CJ37" s="256" t="str">
        <f t="shared" si="15"/>
        <v>PCD_DPWW3_NBS_SOL_DPLE_S3</v>
      </c>
    </row>
    <row r="38" spans="2:88" s="42" customFormat="1" ht="28.5" x14ac:dyDescent="0.2">
      <c r="B38" s="213" t="str">
        <f t="shared" si="13"/>
        <v>TMS</v>
      </c>
      <c r="C38" s="300" t="s">
        <v>494</v>
      </c>
      <c r="D38" s="300" t="s">
        <v>527</v>
      </c>
      <c r="E38" s="301">
        <f>IFERROR(INDEX('[1]PCD List'!$E$3:$O$41,MATCH(DPWW3!$D38,'[1]PCD List'!$D$3:$D$41,0),MATCH(DPWW3!$B38,'[1]PCD List'!$E$2:$O$2,0)),"")</f>
        <v>0</v>
      </c>
      <c r="F38" s="313" t="s">
        <v>528</v>
      </c>
      <c r="G38" s="62" t="s">
        <v>1645</v>
      </c>
      <c r="H38" s="245" t="s">
        <v>68</v>
      </c>
      <c r="I38" s="246">
        <v>0</v>
      </c>
      <c r="K38" s="841"/>
      <c r="L38" s="247"/>
      <c r="M38" s="221">
        <v>0</v>
      </c>
      <c r="N38" s="222">
        <v>0</v>
      </c>
      <c r="O38" s="102">
        <v>0</v>
      </c>
      <c r="P38" s="102">
        <v>0</v>
      </c>
      <c r="Q38" s="223">
        <v>0</v>
      </c>
      <c r="R38" s="40">
        <v>0</v>
      </c>
      <c r="S38" s="102">
        <v>0</v>
      </c>
      <c r="T38" s="102">
        <v>0</v>
      </c>
      <c r="U38" s="103">
        <v>0</v>
      </c>
      <c r="V38" s="224">
        <v>0</v>
      </c>
      <c r="W38" s="102">
        <v>0</v>
      </c>
      <c r="X38" s="102">
        <v>0</v>
      </c>
      <c r="Y38" s="103">
        <v>0</v>
      </c>
      <c r="Z38" s="224">
        <v>0</v>
      </c>
      <c r="AA38" s="102">
        <v>0</v>
      </c>
      <c r="AB38" s="102">
        <v>0</v>
      </c>
      <c r="AC38" s="225">
        <v>0</v>
      </c>
      <c r="AD38" s="40">
        <v>0</v>
      </c>
      <c r="AE38" s="102">
        <v>0</v>
      </c>
      <c r="AF38" s="102">
        <v>0</v>
      </c>
      <c r="AG38" s="223">
        <v>0</v>
      </c>
      <c r="AH38" s="38"/>
      <c r="AI38" s="38"/>
      <c r="AJ38" s="248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249"/>
      <c r="AW38" s="250" t="s">
        <v>2110</v>
      </c>
      <c r="AZ38" s="42" t="s">
        <v>1647</v>
      </c>
      <c r="BA38" s="251"/>
      <c r="BB38"/>
      <c r="BC38" s="302" t="s">
        <v>2129</v>
      </c>
      <c r="BD38" s="254" t="s">
        <v>2129</v>
      </c>
      <c r="BE38" s="73" t="s">
        <v>2129</v>
      </c>
      <c r="BF38" s="73" t="s">
        <v>2129</v>
      </c>
      <c r="BG38" s="255" t="s">
        <v>2129</v>
      </c>
      <c r="BH38" s="254" t="s">
        <v>2129</v>
      </c>
      <c r="BI38" s="73" t="s">
        <v>2129</v>
      </c>
      <c r="BJ38" s="73" t="s">
        <v>2129</v>
      </c>
      <c r="BK38" s="255" t="s">
        <v>2129</v>
      </c>
      <c r="BL38" s="254" t="s">
        <v>2129</v>
      </c>
      <c r="BM38" s="73" t="s">
        <v>2129</v>
      </c>
      <c r="BN38" s="73" t="s">
        <v>2129</v>
      </c>
      <c r="BO38" s="255" t="s">
        <v>2129</v>
      </c>
      <c r="BP38" s="254" t="s">
        <v>2129</v>
      </c>
      <c r="BQ38" s="73" t="s">
        <v>2129</v>
      </c>
      <c r="BR38" s="73" t="s">
        <v>2129</v>
      </c>
      <c r="BS38" s="255" t="s">
        <v>2129</v>
      </c>
      <c r="BT38" s="254" t="s">
        <v>2129</v>
      </c>
      <c r="BU38" s="73" t="s">
        <v>2129</v>
      </c>
      <c r="BV38" s="73" t="s">
        <v>2129</v>
      </c>
      <c r="BW38" s="255" t="s">
        <v>2129</v>
      </c>
      <c r="BX38" s="51"/>
      <c r="BY38" s="256" t="str">
        <f t="shared" si="15"/>
        <v>PCD_DPWW3_NBS_SOL_DLY_S4</v>
      </c>
      <c r="BZ38" s="256" t="str">
        <f t="shared" si="15"/>
        <v>PCD_DPWW3_NBS_SOL_DIR_S4</v>
      </c>
      <c r="CA38" s="256" t="str">
        <f t="shared" si="15"/>
        <v>PCD_DPWW3_NBS_SOL_DSCR_S4</v>
      </c>
      <c r="CB38" s="256" t="str">
        <f t="shared" si="15"/>
        <v>PCD_DPWW3_NBS_SOL_DCS_S4</v>
      </c>
      <c r="CC38" s="256" t="str">
        <f t="shared" si="15"/>
        <v>PCD_DPWW3_NBS_SOL_DSCS_S4</v>
      </c>
      <c r="CD38" s="256" t="str">
        <f t="shared" si="15"/>
        <v>PCD_DPWW3_NBS_SOL_DPP_S4</v>
      </c>
      <c r="CE38" s="256" t="str">
        <f t="shared" si="15"/>
        <v>PCD_DPWW3_NBS_SOL_DTPI_S4</v>
      </c>
      <c r="CF38" s="256" t="str">
        <f t="shared" si="15"/>
        <v>PCD_DPWW3_NBS_SOL_DCI_S4</v>
      </c>
      <c r="CG38" s="256" t="str">
        <f t="shared" si="15"/>
        <v>PCD_DPWW3_NBS_SOL_DSI_S4</v>
      </c>
      <c r="CH38" s="256" t="str">
        <f t="shared" si="15"/>
        <v>PCD_DPWW3_NBS_SOL_DER_S4</v>
      </c>
      <c r="CI38" s="256" t="str">
        <f t="shared" si="14"/>
        <v>PCD_DPWW3_NBS_SOL_RS_S4</v>
      </c>
      <c r="CJ38" s="256" t="str">
        <f t="shared" si="15"/>
        <v>PCD_DPWW3_NBS_SOL_DPLE_S4</v>
      </c>
    </row>
    <row r="39" spans="2:88" s="42" customFormat="1" ht="28.5" x14ac:dyDescent="0.2">
      <c r="B39" s="213" t="str">
        <f t="shared" si="13"/>
        <v>TMS</v>
      </c>
      <c r="C39" s="300" t="s">
        <v>494</v>
      </c>
      <c r="D39" s="300" t="s">
        <v>527</v>
      </c>
      <c r="E39" s="301">
        <f>IFERROR(INDEX('[1]PCD List'!$E$3:$O$41,MATCH(DPWW3!$D39,'[1]PCD List'!$D$3:$D$41,0),MATCH(DPWW3!$B39,'[1]PCD List'!$E$2:$O$2,0)),"")</f>
        <v>0</v>
      </c>
      <c r="F39" s="313" t="s">
        <v>528</v>
      </c>
      <c r="G39" s="62" t="s">
        <v>1648</v>
      </c>
      <c r="H39" s="245" t="s">
        <v>68</v>
      </c>
      <c r="I39" s="246">
        <v>0</v>
      </c>
      <c r="K39" s="841"/>
      <c r="L39" s="247"/>
      <c r="M39" s="221">
        <v>0</v>
      </c>
      <c r="N39" s="222">
        <v>0</v>
      </c>
      <c r="O39" s="102">
        <v>0</v>
      </c>
      <c r="P39" s="102">
        <v>0</v>
      </c>
      <c r="Q39" s="223">
        <v>0</v>
      </c>
      <c r="R39" s="40">
        <v>0</v>
      </c>
      <c r="S39" s="102">
        <v>0</v>
      </c>
      <c r="T39" s="102">
        <v>0</v>
      </c>
      <c r="U39" s="103">
        <v>0</v>
      </c>
      <c r="V39" s="224">
        <v>0</v>
      </c>
      <c r="W39" s="102">
        <v>0</v>
      </c>
      <c r="X39" s="102">
        <v>0</v>
      </c>
      <c r="Y39" s="103">
        <v>0</v>
      </c>
      <c r="Z39" s="224">
        <v>0</v>
      </c>
      <c r="AA39" s="102">
        <v>0</v>
      </c>
      <c r="AB39" s="102">
        <v>0</v>
      </c>
      <c r="AC39" s="225">
        <v>0</v>
      </c>
      <c r="AD39" s="40">
        <v>0</v>
      </c>
      <c r="AE39" s="102">
        <v>0</v>
      </c>
      <c r="AF39" s="102">
        <v>0</v>
      </c>
      <c r="AG39" s="223">
        <v>0</v>
      </c>
      <c r="AH39" s="38"/>
      <c r="AI39" s="38"/>
      <c r="AJ39" s="248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249"/>
      <c r="AW39" s="250" t="s">
        <v>2110</v>
      </c>
      <c r="AZ39" s="42" t="s">
        <v>1650</v>
      </c>
      <c r="BA39" s="251"/>
      <c r="BB39"/>
      <c r="BC39" s="302" t="s">
        <v>2130</v>
      </c>
      <c r="BD39" s="254" t="s">
        <v>2130</v>
      </c>
      <c r="BE39" s="73" t="s">
        <v>2130</v>
      </c>
      <c r="BF39" s="73" t="s">
        <v>2130</v>
      </c>
      <c r="BG39" s="255" t="s">
        <v>2130</v>
      </c>
      <c r="BH39" s="254" t="s">
        <v>2130</v>
      </c>
      <c r="BI39" s="73" t="s">
        <v>2130</v>
      </c>
      <c r="BJ39" s="73" t="s">
        <v>2130</v>
      </c>
      <c r="BK39" s="255" t="s">
        <v>2130</v>
      </c>
      <c r="BL39" s="254" t="s">
        <v>2130</v>
      </c>
      <c r="BM39" s="73" t="s">
        <v>2130</v>
      </c>
      <c r="BN39" s="73" t="s">
        <v>2130</v>
      </c>
      <c r="BO39" s="255" t="s">
        <v>2130</v>
      </c>
      <c r="BP39" s="254" t="s">
        <v>2130</v>
      </c>
      <c r="BQ39" s="73" t="s">
        <v>2130</v>
      </c>
      <c r="BR39" s="73" t="s">
        <v>2130</v>
      </c>
      <c r="BS39" s="255" t="s">
        <v>2130</v>
      </c>
      <c r="BT39" s="254" t="s">
        <v>2130</v>
      </c>
      <c r="BU39" s="73" t="s">
        <v>2130</v>
      </c>
      <c r="BV39" s="73" t="s">
        <v>2130</v>
      </c>
      <c r="BW39" s="255" t="s">
        <v>2130</v>
      </c>
      <c r="BX39" s="51"/>
      <c r="BY39" s="256" t="str">
        <f t="shared" si="15"/>
        <v>PCD_DPWW3_NBS_SOL_DLY_S5</v>
      </c>
      <c r="BZ39" s="256" t="str">
        <f t="shared" si="15"/>
        <v>PCD_DPWW3_NBS_SOL_DIR_S5</v>
      </c>
      <c r="CA39" s="256" t="str">
        <f t="shared" si="15"/>
        <v>PCD_DPWW3_NBS_SOL_DSCR_S5</v>
      </c>
      <c r="CB39" s="256" t="str">
        <f t="shared" si="15"/>
        <v>PCD_DPWW3_NBS_SOL_DCS_S5</v>
      </c>
      <c r="CC39" s="256" t="str">
        <f t="shared" si="15"/>
        <v>PCD_DPWW3_NBS_SOL_DSCS_S5</v>
      </c>
      <c r="CD39" s="256" t="str">
        <f t="shared" si="15"/>
        <v>PCD_DPWW3_NBS_SOL_DPP_S5</v>
      </c>
      <c r="CE39" s="256" t="str">
        <f t="shared" si="15"/>
        <v>PCD_DPWW3_NBS_SOL_DTPI_S5</v>
      </c>
      <c r="CF39" s="256" t="str">
        <f t="shared" si="15"/>
        <v>PCD_DPWW3_NBS_SOL_DCI_S5</v>
      </c>
      <c r="CG39" s="256" t="str">
        <f t="shared" si="15"/>
        <v>PCD_DPWW3_NBS_SOL_DSI_S5</v>
      </c>
      <c r="CH39" s="256" t="str">
        <f t="shared" si="15"/>
        <v>PCD_DPWW3_NBS_SOL_DER_S5</v>
      </c>
      <c r="CI39" s="256" t="str">
        <f t="shared" si="14"/>
        <v>PCD_DPWW3_NBS_SOL_RS_S5</v>
      </c>
      <c r="CJ39" s="256" t="str">
        <f t="shared" si="15"/>
        <v>PCD_DPWW3_NBS_SOL_DPLE_S5</v>
      </c>
    </row>
    <row r="40" spans="2:88" s="42" customFormat="1" ht="28.5" x14ac:dyDescent="0.2">
      <c r="B40" s="213" t="str">
        <f t="shared" si="13"/>
        <v>TMS</v>
      </c>
      <c r="C40" s="300" t="s">
        <v>494</v>
      </c>
      <c r="D40" s="300" t="s">
        <v>527</v>
      </c>
      <c r="E40" s="301">
        <f>IFERROR(INDEX('[1]PCD List'!$E$3:$O$41,MATCH(DPWW3!$D40,'[1]PCD List'!$D$3:$D$41,0),MATCH(DPWW3!$B40,'[1]PCD List'!$E$2:$O$2,0)),"")</f>
        <v>0</v>
      </c>
      <c r="F40" s="313" t="s">
        <v>528</v>
      </c>
      <c r="G40" s="62" t="s">
        <v>1651</v>
      </c>
      <c r="H40" s="245" t="s">
        <v>68</v>
      </c>
      <c r="I40" s="246">
        <v>0</v>
      </c>
      <c r="K40" s="841"/>
      <c r="L40" s="247"/>
      <c r="M40" s="221">
        <v>0</v>
      </c>
      <c r="N40" s="222">
        <v>0</v>
      </c>
      <c r="O40" s="102">
        <v>0</v>
      </c>
      <c r="P40" s="102">
        <v>0</v>
      </c>
      <c r="Q40" s="223">
        <v>0</v>
      </c>
      <c r="R40" s="40">
        <v>0</v>
      </c>
      <c r="S40" s="102">
        <v>0</v>
      </c>
      <c r="T40" s="102">
        <v>0</v>
      </c>
      <c r="U40" s="103">
        <v>0</v>
      </c>
      <c r="V40" s="224">
        <v>0</v>
      </c>
      <c r="W40" s="102">
        <v>0</v>
      </c>
      <c r="X40" s="102">
        <v>0</v>
      </c>
      <c r="Y40" s="103">
        <v>0</v>
      </c>
      <c r="Z40" s="224">
        <v>0</v>
      </c>
      <c r="AA40" s="102">
        <v>0</v>
      </c>
      <c r="AB40" s="102">
        <v>0</v>
      </c>
      <c r="AC40" s="225">
        <v>0</v>
      </c>
      <c r="AD40" s="40">
        <v>0</v>
      </c>
      <c r="AE40" s="102">
        <v>0</v>
      </c>
      <c r="AF40" s="102">
        <v>0</v>
      </c>
      <c r="AG40" s="223">
        <v>0</v>
      </c>
      <c r="AH40" s="38"/>
      <c r="AI40" s="38"/>
      <c r="AJ40" s="248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249"/>
      <c r="AW40" s="250" t="s">
        <v>2110</v>
      </c>
      <c r="AZ40" s="42" t="s">
        <v>1653</v>
      </c>
      <c r="BA40" s="251"/>
      <c r="BB40"/>
      <c r="BC40" s="302" t="s">
        <v>2131</v>
      </c>
      <c r="BD40" s="254" t="s">
        <v>2131</v>
      </c>
      <c r="BE40" s="73" t="s">
        <v>2131</v>
      </c>
      <c r="BF40" s="73" t="s">
        <v>2131</v>
      </c>
      <c r="BG40" s="255" t="s">
        <v>2131</v>
      </c>
      <c r="BH40" s="254" t="s">
        <v>2131</v>
      </c>
      <c r="BI40" s="73" t="s">
        <v>2131</v>
      </c>
      <c r="BJ40" s="73" t="s">
        <v>2131</v>
      </c>
      <c r="BK40" s="255" t="s">
        <v>2131</v>
      </c>
      <c r="BL40" s="254" t="s">
        <v>2131</v>
      </c>
      <c r="BM40" s="73" t="s">
        <v>2131</v>
      </c>
      <c r="BN40" s="73" t="s">
        <v>2131</v>
      </c>
      <c r="BO40" s="255" t="s">
        <v>2131</v>
      </c>
      <c r="BP40" s="254" t="s">
        <v>2131</v>
      </c>
      <c r="BQ40" s="73" t="s">
        <v>2131</v>
      </c>
      <c r="BR40" s="73" t="s">
        <v>2131</v>
      </c>
      <c r="BS40" s="255" t="s">
        <v>2131</v>
      </c>
      <c r="BT40" s="254" t="s">
        <v>2131</v>
      </c>
      <c r="BU40" s="73" t="s">
        <v>2131</v>
      </c>
      <c r="BV40" s="73" t="s">
        <v>2131</v>
      </c>
      <c r="BW40" s="255" t="s">
        <v>2131</v>
      </c>
      <c r="BX40" s="51"/>
      <c r="BY40" s="256" t="str">
        <f t="shared" si="15"/>
        <v>PCD_DPWW3_NBS_SOL_DLY_S6</v>
      </c>
      <c r="BZ40" s="256" t="str">
        <f t="shared" si="15"/>
        <v>PCD_DPWW3_NBS_SOL_DIR_S6</v>
      </c>
      <c r="CA40" s="256" t="str">
        <f t="shared" si="15"/>
        <v>PCD_DPWW3_NBS_SOL_DSCR_S6</v>
      </c>
      <c r="CB40" s="256" t="str">
        <f t="shared" si="15"/>
        <v>PCD_DPWW3_NBS_SOL_DCS_S6</v>
      </c>
      <c r="CC40" s="256" t="str">
        <f t="shared" si="15"/>
        <v>PCD_DPWW3_NBS_SOL_DSCS_S6</v>
      </c>
      <c r="CD40" s="256" t="str">
        <f t="shared" si="15"/>
        <v>PCD_DPWW3_NBS_SOL_DPP_S6</v>
      </c>
      <c r="CE40" s="256" t="str">
        <f t="shared" si="15"/>
        <v>PCD_DPWW3_NBS_SOL_DTPI_S6</v>
      </c>
      <c r="CF40" s="256" t="str">
        <f t="shared" si="15"/>
        <v>PCD_DPWW3_NBS_SOL_DCI_S6</v>
      </c>
      <c r="CG40" s="256" t="str">
        <f t="shared" si="15"/>
        <v>PCD_DPWW3_NBS_SOL_DSI_S6</v>
      </c>
      <c r="CH40" s="256" t="str">
        <f t="shared" si="15"/>
        <v>PCD_DPWW3_NBS_SOL_DER_S6</v>
      </c>
      <c r="CI40" s="256" t="str">
        <f t="shared" si="14"/>
        <v>PCD_DPWW3_NBS_SOL_RS_S6</v>
      </c>
      <c r="CJ40" s="256" t="str">
        <f t="shared" si="15"/>
        <v>PCD_DPWW3_NBS_SOL_DPLE_S6</v>
      </c>
    </row>
    <row r="41" spans="2:88" s="42" customFormat="1" ht="28.5" x14ac:dyDescent="0.2">
      <c r="B41" s="303" t="str">
        <f t="shared" si="13"/>
        <v>TMS</v>
      </c>
      <c r="C41" s="304" t="s">
        <v>494</v>
      </c>
      <c r="D41" s="304" t="s">
        <v>527</v>
      </c>
      <c r="E41" s="259">
        <f>IFERROR(INDEX('[1]PCD List'!$E$3:$O$41,MATCH(DPWW3!$D41,'[1]PCD List'!$D$3:$D$41,0),MATCH(DPWW3!$B41,'[1]PCD List'!$E$2:$O$2,0)),"")</f>
        <v>0</v>
      </c>
      <c r="F41" s="314" t="s">
        <v>528</v>
      </c>
      <c r="G41" s="62" t="s">
        <v>1654</v>
      </c>
      <c r="H41" s="245" t="s">
        <v>68</v>
      </c>
      <c r="I41" s="246">
        <v>0</v>
      </c>
      <c r="K41" s="841"/>
      <c r="L41" s="247"/>
      <c r="M41" s="264"/>
      <c r="N41" s="265"/>
      <c r="O41" s="266"/>
      <c r="P41" s="266"/>
      <c r="Q41" s="267"/>
      <c r="R41" s="268"/>
      <c r="S41" s="266"/>
      <c r="T41" s="266"/>
      <c r="U41" s="269"/>
      <c r="V41" s="270"/>
      <c r="W41" s="266"/>
      <c r="X41" s="266"/>
      <c r="Y41" s="269"/>
      <c r="Z41" s="270"/>
      <c r="AA41" s="266"/>
      <c r="AB41" s="266"/>
      <c r="AC41" s="271"/>
      <c r="AD41" s="268"/>
      <c r="AE41" s="266"/>
      <c r="AF41" s="266"/>
      <c r="AG41" s="267"/>
      <c r="AH41" s="38"/>
      <c r="AI41" s="38"/>
      <c r="AJ41" s="248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249"/>
      <c r="AW41" s="250" t="s">
        <v>2110</v>
      </c>
      <c r="AZ41" s="42" t="s">
        <v>1656</v>
      </c>
      <c r="BA41" s="251"/>
      <c r="BB41"/>
      <c r="BC41" s="302" t="s">
        <v>2132</v>
      </c>
      <c r="BD41" s="254" t="s">
        <v>2132</v>
      </c>
      <c r="BE41" s="73" t="s">
        <v>2132</v>
      </c>
      <c r="BF41" s="73" t="s">
        <v>2132</v>
      </c>
      <c r="BG41" s="255" t="s">
        <v>2132</v>
      </c>
      <c r="BH41" s="254" t="s">
        <v>2132</v>
      </c>
      <c r="BI41" s="73" t="s">
        <v>2132</v>
      </c>
      <c r="BJ41" s="73" t="s">
        <v>2132</v>
      </c>
      <c r="BK41" s="255" t="s">
        <v>2132</v>
      </c>
      <c r="BL41" s="254" t="s">
        <v>2132</v>
      </c>
      <c r="BM41" s="73" t="s">
        <v>2132</v>
      </c>
      <c r="BN41" s="73" t="s">
        <v>2132</v>
      </c>
      <c r="BO41" s="255" t="s">
        <v>2132</v>
      </c>
      <c r="BP41" s="254" t="s">
        <v>2132</v>
      </c>
      <c r="BQ41" s="73" t="s">
        <v>2132</v>
      </c>
      <c r="BR41" s="73" t="s">
        <v>2132</v>
      </c>
      <c r="BS41" s="255" t="s">
        <v>2132</v>
      </c>
      <c r="BT41" s="254" t="s">
        <v>2132</v>
      </c>
      <c r="BU41" s="73" t="s">
        <v>2132</v>
      </c>
      <c r="BV41" s="73" t="s">
        <v>2132</v>
      </c>
      <c r="BW41" s="255" t="s">
        <v>2132</v>
      </c>
      <c r="BX41" s="51"/>
      <c r="BY41" s="256" t="str">
        <f t="shared" si="15"/>
        <v>PCD_DPWW3_NBS_SOL_DLY_S7</v>
      </c>
      <c r="BZ41" s="256" t="str">
        <f t="shared" si="15"/>
        <v>PCD_DPWW3_NBS_SOL_DIR_S7</v>
      </c>
      <c r="CA41" s="256" t="str">
        <f t="shared" si="15"/>
        <v>PCD_DPWW3_NBS_SOL_DSCR_S7</v>
      </c>
      <c r="CB41" s="256" t="str">
        <f t="shared" si="15"/>
        <v>PCD_DPWW3_NBS_SOL_DCS_S7</v>
      </c>
      <c r="CC41" s="256" t="str">
        <f t="shared" si="15"/>
        <v>PCD_DPWW3_NBS_SOL_DSCS_S7</v>
      </c>
      <c r="CD41" s="256" t="str">
        <f t="shared" si="15"/>
        <v>PCD_DPWW3_NBS_SOL_DPP_S7</v>
      </c>
      <c r="CE41" s="256" t="str">
        <f t="shared" si="15"/>
        <v>PCD_DPWW3_NBS_SOL_DTPI_S7</v>
      </c>
      <c r="CF41" s="256" t="str">
        <f t="shared" si="15"/>
        <v>PCD_DPWW3_NBS_SOL_DCI_S7</v>
      </c>
      <c r="CG41" s="256" t="str">
        <f t="shared" si="15"/>
        <v>PCD_DPWW3_NBS_SOL_DSI_S7</v>
      </c>
      <c r="CH41" s="256" t="str">
        <f t="shared" si="15"/>
        <v>PCD_DPWW3_NBS_SOL_DER_S7</v>
      </c>
      <c r="CI41" s="256" t="str">
        <f t="shared" si="14"/>
        <v>PCD_DPWW3_NBS_SOL_RS_S7</v>
      </c>
      <c r="CJ41" s="256" t="str">
        <f t="shared" si="15"/>
        <v>PCD_DPWW3_NBS_SOL_DPLE_S7</v>
      </c>
    </row>
    <row r="42" spans="2:88" s="42" customFormat="1" ht="29.25" thickBot="1" x14ac:dyDescent="0.25">
      <c r="B42" s="306" t="str">
        <f t="shared" si="13"/>
        <v>TMS</v>
      </c>
      <c r="C42" s="307" t="s">
        <v>494</v>
      </c>
      <c r="D42" s="307" t="s">
        <v>527</v>
      </c>
      <c r="E42" s="308">
        <f>IFERROR(INDEX('[1]PCD List'!$E$3:$O$41,MATCH(DPWW3!$D42,'[1]PCD List'!$D$3:$D$41,0),MATCH(DPWW3!$B42,'[1]PCD List'!$E$2:$O$2,0)),"")</f>
        <v>0</v>
      </c>
      <c r="F42" s="315" t="s">
        <v>528</v>
      </c>
      <c r="G42" s="277" t="s">
        <v>1657</v>
      </c>
      <c r="H42" s="278" t="s">
        <v>68</v>
      </c>
      <c r="I42" s="279">
        <v>0</v>
      </c>
      <c r="K42" s="842"/>
      <c r="L42" s="247"/>
      <c r="M42" s="280">
        <f>SUM( M34:M40)</f>
        <v>0</v>
      </c>
      <c r="N42" s="310">
        <f t="shared" ref="N42:AG42" si="16">SUM( N34:N40)</f>
        <v>0</v>
      </c>
      <c r="O42" s="281">
        <f t="shared" si="16"/>
        <v>0</v>
      </c>
      <c r="P42" s="281">
        <f t="shared" si="16"/>
        <v>0</v>
      </c>
      <c r="Q42" s="281">
        <f t="shared" si="16"/>
        <v>0</v>
      </c>
      <c r="R42" s="281">
        <f t="shared" si="16"/>
        <v>0</v>
      </c>
      <c r="S42" s="281">
        <f t="shared" si="16"/>
        <v>0</v>
      </c>
      <c r="T42" s="281">
        <f t="shared" si="16"/>
        <v>0</v>
      </c>
      <c r="U42" s="281">
        <f t="shared" si="16"/>
        <v>0</v>
      </c>
      <c r="V42" s="281">
        <f t="shared" si="16"/>
        <v>0</v>
      </c>
      <c r="W42" s="281">
        <f t="shared" si="16"/>
        <v>0</v>
      </c>
      <c r="X42" s="281">
        <f t="shared" si="16"/>
        <v>0</v>
      </c>
      <c r="Y42" s="281">
        <f t="shared" si="16"/>
        <v>0</v>
      </c>
      <c r="Z42" s="281">
        <f t="shared" si="16"/>
        <v>0</v>
      </c>
      <c r="AA42" s="281">
        <f t="shared" si="16"/>
        <v>0</v>
      </c>
      <c r="AB42" s="281">
        <f t="shared" si="16"/>
        <v>0</v>
      </c>
      <c r="AC42" s="281">
        <f t="shared" si="16"/>
        <v>0</v>
      </c>
      <c r="AD42" s="281">
        <f t="shared" si="16"/>
        <v>0</v>
      </c>
      <c r="AE42" s="281">
        <f t="shared" si="16"/>
        <v>0</v>
      </c>
      <c r="AF42" s="281">
        <f t="shared" si="16"/>
        <v>0</v>
      </c>
      <c r="AG42" s="281">
        <f t="shared" si="16"/>
        <v>0</v>
      </c>
      <c r="AH42" s="38"/>
      <c r="AI42" s="38"/>
      <c r="AJ42" s="282"/>
      <c r="AK42" s="283"/>
      <c r="AL42" s="283"/>
      <c r="AM42" s="283"/>
      <c r="AN42" s="283"/>
      <c r="AO42" s="283"/>
      <c r="AP42" s="283"/>
      <c r="AQ42" s="283"/>
      <c r="AR42" s="283"/>
      <c r="AS42" s="283"/>
      <c r="AT42" s="283"/>
      <c r="AU42" s="284"/>
      <c r="AW42" s="250" t="s">
        <v>2110</v>
      </c>
      <c r="AZ42" s="42" t="s">
        <v>1659</v>
      </c>
      <c r="BA42" s="251"/>
      <c r="BB42"/>
      <c r="BC42" s="311" t="s">
        <v>2133</v>
      </c>
      <c r="BD42" s="287" t="s">
        <v>2133</v>
      </c>
      <c r="BE42" s="288" t="s">
        <v>2133</v>
      </c>
      <c r="BF42" s="288" t="s">
        <v>2133</v>
      </c>
      <c r="BG42" s="290" t="s">
        <v>2133</v>
      </c>
      <c r="BH42" s="287" t="s">
        <v>2133</v>
      </c>
      <c r="BI42" s="288" t="s">
        <v>2133</v>
      </c>
      <c r="BJ42" s="288" t="s">
        <v>2133</v>
      </c>
      <c r="BK42" s="290" t="s">
        <v>2133</v>
      </c>
      <c r="BL42" s="287" t="s">
        <v>2133</v>
      </c>
      <c r="BM42" s="288" t="s">
        <v>2133</v>
      </c>
      <c r="BN42" s="288" t="s">
        <v>2133</v>
      </c>
      <c r="BO42" s="290" t="s">
        <v>2133</v>
      </c>
      <c r="BP42" s="287" t="s">
        <v>2133</v>
      </c>
      <c r="BQ42" s="288" t="s">
        <v>2133</v>
      </c>
      <c r="BR42" s="288" t="s">
        <v>2133</v>
      </c>
      <c r="BS42" s="290" t="s">
        <v>2133</v>
      </c>
      <c r="BT42" s="287" t="s">
        <v>2133</v>
      </c>
      <c r="BU42" s="288" t="s">
        <v>2133</v>
      </c>
      <c r="BV42" s="288" t="s">
        <v>2133</v>
      </c>
      <c r="BW42" s="290" t="s">
        <v>2133</v>
      </c>
      <c r="BX42" s="51"/>
      <c r="BY42" s="256" t="str">
        <f t="shared" si="15"/>
        <v>PCD_DPWW3_NBS_SOL_DLY_ST</v>
      </c>
      <c r="BZ42" s="256" t="str">
        <f t="shared" si="15"/>
        <v>PCD_DPWW3_NBS_SOL_DIR_ST</v>
      </c>
      <c r="CA42" s="256" t="str">
        <f t="shared" si="15"/>
        <v>PCD_DPWW3_NBS_SOL_DSCR_ST</v>
      </c>
      <c r="CB42" s="256" t="str">
        <f t="shared" si="15"/>
        <v>PCD_DPWW3_NBS_SOL_DCS_ST</v>
      </c>
      <c r="CC42" s="256" t="str">
        <f t="shared" si="15"/>
        <v>PCD_DPWW3_NBS_SOL_DSCS_ST</v>
      </c>
      <c r="CD42" s="256" t="str">
        <f t="shared" si="15"/>
        <v>PCD_DPWW3_NBS_SOL_DPP_ST</v>
      </c>
      <c r="CE42" s="256" t="str">
        <f t="shared" si="15"/>
        <v>PCD_DPWW3_NBS_SOL_DTPI_ST</v>
      </c>
      <c r="CF42" s="256" t="str">
        <f t="shared" si="15"/>
        <v>PCD_DPWW3_NBS_SOL_DCI_ST</v>
      </c>
      <c r="CG42" s="256" t="str">
        <f t="shared" si="15"/>
        <v>PCD_DPWW3_NBS_SOL_DSI_ST</v>
      </c>
      <c r="CH42" s="256" t="str">
        <f t="shared" si="15"/>
        <v>PCD_DPWW3_NBS_SOL_DER_ST</v>
      </c>
      <c r="CI42" s="256" t="str">
        <f t="shared" si="14"/>
        <v>PCD_DPWW3_NBS_SOL_RS_ST</v>
      </c>
      <c r="CJ42" s="256" t="str">
        <f t="shared" si="15"/>
        <v>PCD_DPWW3_NBS_SOL_DPLE_ST</v>
      </c>
    </row>
    <row r="43" spans="2:88" s="42" customFormat="1" ht="29.25" thickBot="1" x14ac:dyDescent="0.25">
      <c r="B43" s="213" t="str">
        <f xml:space="preserve"> B42</f>
        <v>TMS</v>
      </c>
      <c r="C43" s="291" t="s">
        <v>494</v>
      </c>
      <c r="D43" s="213" t="s">
        <v>552</v>
      </c>
      <c r="E43" s="292">
        <f>IFERROR(INDEX('[1]PCD List'!$E$3:$O$41,MATCH(DPWW3!$D43,'[1]PCD List'!$D$3:$D$41,0),MATCH(DPWW3!$B43,'[1]PCD List'!$E$2:$O$2,0)),"")</f>
        <v>0</v>
      </c>
      <c r="F43" s="186" t="s">
        <v>553</v>
      </c>
      <c r="G43" s="62" t="s">
        <v>1619</v>
      </c>
      <c r="H43" s="245" t="s">
        <v>68</v>
      </c>
      <c r="I43" s="246">
        <v>0</v>
      </c>
      <c r="J43" s="112"/>
      <c r="K43" s="829">
        <v>0</v>
      </c>
      <c r="L43" s="112"/>
      <c r="M43" s="221">
        <v>0</v>
      </c>
      <c r="N43" s="222"/>
      <c r="O43" s="102"/>
      <c r="P43" s="102"/>
      <c r="Q43" s="223"/>
      <c r="R43" s="40"/>
      <c r="S43" s="102"/>
      <c r="T43" s="102"/>
      <c r="U43" s="103"/>
      <c r="V43" s="224"/>
      <c r="W43" s="102"/>
      <c r="X43" s="102"/>
      <c r="Y43" s="103"/>
      <c r="Z43" s="224"/>
      <c r="AA43" s="102"/>
      <c r="AB43" s="102"/>
      <c r="AC43" s="225"/>
      <c r="AD43" s="40"/>
      <c r="AE43" s="102"/>
      <c r="AF43" s="102"/>
      <c r="AG43" s="223"/>
      <c r="AH43" s="38"/>
      <c r="AI43" s="38"/>
      <c r="AJ43" s="248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249"/>
      <c r="AW43" s="250" t="s">
        <v>2134</v>
      </c>
      <c r="AZ43" s="42" t="s">
        <v>2135</v>
      </c>
      <c r="BA43" s="302" t="s">
        <v>2136</v>
      </c>
      <c r="BB43" s="231"/>
      <c r="BC43" s="299" t="s">
        <v>2137</v>
      </c>
      <c r="BD43" s="233" t="s">
        <v>2137</v>
      </c>
      <c r="BE43" s="234" t="s">
        <v>2137</v>
      </c>
      <c r="BF43" s="234" t="s">
        <v>2137</v>
      </c>
      <c r="BG43" s="236" t="s">
        <v>2137</v>
      </c>
      <c r="BH43" s="233" t="s">
        <v>2137</v>
      </c>
      <c r="BI43" s="234" t="s">
        <v>2137</v>
      </c>
      <c r="BJ43" s="234" t="s">
        <v>2137</v>
      </c>
      <c r="BK43" s="236" t="s">
        <v>2137</v>
      </c>
      <c r="BL43" s="233" t="s">
        <v>2137</v>
      </c>
      <c r="BM43" s="234" t="s">
        <v>2137</v>
      </c>
      <c r="BN43" s="234" t="s">
        <v>2137</v>
      </c>
      <c r="BO43" s="236" t="s">
        <v>2137</v>
      </c>
      <c r="BP43" s="233" t="s">
        <v>2137</v>
      </c>
      <c r="BQ43" s="234" t="s">
        <v>2137</v>
      </c>
      <c r="BR43" s="234" t="s">
        <v>2137</v>
      </c>
      <c r="BS43" s="236" t="s">
        <v>2137</v>
      </c>
      <c r="BT43" s="233" t="s">
        <v>2137</v>
      </c>
      <c r="BU43" s="234" t="s">
        <v>2137</v>
      </c>
      <c r="BV43" s="234" t="s">
        <v>2137</v>
      </c>
      <c r="BW43" s="236" t="s">
        <v>2137</v>
      </c>
      <c r="BX43" s="51"/>
      <c r="BY43" s="237" t="s">
        <v>2138</v>
      </c>
      <c r="BZ43" s="238" t="s">
        <v>2139</v>
      </c>
      <c r="CA43" s="77" t="s">
        <v>2140</v>
      </c>
      <c r="CB43" s="77" t="s">
        <v>2141</v>
      </c>
      <c r="CC43" s="77" t="s">
        <v>2142</v>
      </c>
      <c r="CD43" s="77" t="s">
        <v>2143</v>
      </c>
      <c r="CE43" s="77" t="s">
        <v>2144</v>
      </c>
      <c r="CF43" s="77" t="s">
        <v>2145</v>
      </c>
      <c r="CG43" s="77" t="s">
        <v>2146</v>
      </c>
      <c r="CH43" s="77" t="s">
        <v>2147</v>
      </c>
      <c r="CI43" s="239" t="s">
        <v>2148</v>
      </c>
      <c r="CJ43" s="240" t="s">
        <v>2149</v>
      </c>
    </row>
    <row r="44" spans="2:88" s="42" customFormat="1" ht="29.25" thickBot="1" x14ac:dyDescent="0.25">
      <c r="B44" s="213" t="str">
        <f t="shared" ref="B44:B51" si="17" xml:space="preserve"> B43</f>
        <v>TMS</v>
      </c>
      <c r="C44" s="300" t="s">
        <v>494</v>
      </c>
      <c r="D44" s="60" t="s">
        <v>552</v>
      </c>
      <c r="E44" s="301">
        <f>IFERROR(INDEX('[1]PCD List'!$E$3:$O$41,MATCH(DPWW3!$D44,'[1]PCD List'!$D$3:$D$41,0),MATCH(DPWW3!$B44,'[1]PCD List'!$E$2:$O$2,0)),"")</f>
        <v>0</v>
      </c>
      <c r="F44" s="316" t="s">
        <v>553</v>
      </c>
      <c r="G44" s="62" t="s">
        <v>1636</v>
      </c>
      <c r="H44" s="245" t="s">
        <v>68</v>
      </c>
      <c r="I44" s="246">
        <v>0</v>
      </c>
      <c r="J44" s="247"/>
      <c r="K44" s="841"/>
      <c r="L44" s="247"/>
      <c r="M44" s="221">
        <v>0</v>
      </c>
      <c r="N44" s="222">
        <v>0</v>
      </c>
      <c r="O44" s="102">
        <v>0</v>
      </c>
      <c r="P44" s="102">
        <v>0</v>
      </c>
      <c r="Q44" s="223">
        <v>0</v>
      </c>
      <c r="R44" s="40">
        <v>0</v>
      </c>
      <c r="S44" s="102">
        <v>0</v>
      </c>
      <c r="T44" s="102">
        <v>0</v>
      </c>
      <c r="U44" s="103">
        <v>0</v>
      </c>
      <c r="V44" s="224">
        <v>0</v>
      </c>
      <c r="W44" s="102">
        <v>0</v>
      </c>
      <c r="X44" s="102">
        <v>0</v>
      </c>
      <c r="Y44" s="103">
        <v>0</v>
      </c>
      <c r="Z44" s="224">
        <v>0</v>
      </c>
      <c r="AA44" s="102">
        <v>0</v>
      </c>
      <c r="AB44" s="102">
        <v>0</v>
      </c>
      <c r="AC44" s="225">
        <v>0</v>
      </c>
      <c r="AD44" s="40">
        <v>0</v>
      </c>
      <c r="AE44" s="102">
        <v>0</v>
      </c>
      <c r="AF44" s="102">
        <v>0</v>
      </c>
      <c r="AG44" s="223">
        <v>0</v>
      </c>
      <c r="AH44" s="38"/>
      <c r="AI44" s="38"/>
      <c r="AJ44" s="248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249"/>
      <c r="AW44" s="250" t="s">
        <v>2134</v>
      </c>
      <c r="AZ44" s="42" t="s">
        <v>1638</v>
      </c>
      <c r="BA44" s="251"/>
      <c r="BB44" s="252"/>
      <c r="BC44" s="302" t="s">
        <v>2150</v>
      </c>
      <c r="BD44" s="254" t="s">
        <v>2150</v>
      </c>
      <c r="BE44" s="73" t="s">
        <v>2150</v>
      </c>
      <c r="BF44" s="73" t="s">
        <v>2150</v>
      </c>
      <c r="BG44" s="255" t="s">
        <v>2150</v>
      </c>
      <c r="BH44" s="254" t="s">
        <v>2150</v>
      </c>
      <c r="BI44" s="73" t="s">
        <v>2150</v>
      </c>
      <c r="BJ44" s="73" t="s">
        <v>2150</v>
      </c>
      <c r="BK44" s="255" t="s">
        <v>2150</v>
      </c>
      <c r="BL44" s="254" t="s">
        <v>2150</v>
      </c>
      <c r="BM44" s="73" t="s">
        <v>2150</v>
      </c>
      <c r="BN44" s="73" t="s">
        <v>2150</v>
      </c>
      <c r="BO44" s="255" t="s">
        <v>2150</v>
      </c>
      <c r="BP44" s="254" t="s">
        <v>2150</v>
      </c>
      <c r="BQ44" s="73" t="s">
        <v>2150</v>
      </c>
      <c r="BR44" s="73" t="s">
        <v>2150</v>
      </c>
      <c r="BS44" s="255" t="s">
        <v>2150</v>
      </c>
      <c r="BT44" s="254" t="s">
        <v>2150</v>
      </c>
      <c r="BU44" s="73" t="s">
        <v>2150</v>
      </c>
      <c r="BV44" s="73" t="s">
        <v>2150</v>
      </c>
      <c r="BW44" s="255" t="s">
        <v>2150</v>
      </c>
      <c r="BX44" s="51"/>
      <c r="BY44" s="256" t="str">
        <f>BY$43&amp;$AZ44</f>
        <v>PCD_DPWW3_MBT1_DLY_S1</v>
      </c>
      <c r="BZ44" s="256" t="str">
        <f t="shared" ref="BZ44:CJ51" si="18">BZ$43&amp;$AZ44</f>
        <v>PCD_DPWW3_MBT1_DIR_S1</v>
      </c>
      <c r="CA44" s="256" t="str">
        <f t="shared" si="18"/>
        <v>PCD_DPWW3_MBT1_DSCR_S1</v>
      </c>
      <c r="CB44" s="256" t="str">
        <f t="shared" si="18"/>
        <v>PCD_DPWW3_MBT1_DCS_S1</v>
      </c>
      <c r="CC44" s="256" t="str">
        <f t="shared" si="18"/>
        <v>PCD_DPWW3_MBT1_DSCS_S1</v>
      </c>
      <c r="CD44" s="256" t="str">
        <f t="shared" si="18"/>
        <v>PCD_DPWW3_MBT1_DPP_S1</v>
      </c>
      <c r="CE44" s="256" t="str">
        <f t="shared" si="18"/>
        <v>PCD_DPWW3_MBT1_DTPI_S1</v>
      </c>
      <c r="CF44" s="256" t="str">
        <f t="shared" si="18"/>
        <v>PCD_DPWW3_MBT1_DCI_S1</v>
      </c>
      <c r="CG44" s="256" t="str">
        <f t="shared" si="18"/>
        <v>PCD_DPWW3_MBT1_DSI_S1</v>
      </c>
      <c r="CH44" s="256" t="str">
        <f t="shared" si="18"/>
        <v>PCD_DPWW3_MBT1_DER_S1</v>
      </c>
      <c r="CI44" s="256" t="str">
        <f t="shared" si="18"/>
        <v>PCD_DPWW3_MBT1_RS_S1</v>
      </c>
      <c r="CJ44" s="256" t="str">
        <f t="shared" si="18"/>
        <v>PCD_DPWW3_MBT1_DPLE_S1</v>
      </c>
    </row>
    <row r="45" spans="2:88" s="42" customFormat="1" ht="29.25" thickBot="1" x14ac:dyDescent="0.25">
      <c r="B45" s="213" t="str">
        <f t="shared" si="17"/>
        <v>TMS</v>
      </c>
      <c r="C45" s="300" t="s">
        <v>494</v>
      </c>
      <c r="D45" s="60" t="s">
        <v>552</v>
      </c>
      <c r="E45" s="301">
        <f>IFERROR(INDEX('[1]PCD List'!$E$3:$O$41,MATCH(DPWW3!$D45,'[1]PCD List'!$D$3:$D$41,0),MATCH(DPWW3!$B45,'[1]PCD List'!$E$2:$O$2,0)),"")</f>
        <v>0</v>
      </c>
      <c r="F45" s="316" t="s">
        <v>553</v>
      </c>
      <c r="G45" s="62" t="s">
        <v>1639</v>
      </c>
      <c r="H45" s="245" t="s">
        <v>68</v>
      </c>
      <c r="I45" s="246">
        <v>0</v>
      </c>
      <c r="J45" s="247"/>
      <c r="K45" s="841"/>
      <c r="L45" s="247"/>
      <c r="M45" s="221">
        <v>0</v>
      </c>
      <c r="N45" s="222">
        <v>0</v>
      </c>
      <c r="O45" s="102">
        <v>0</v>
      </c>
      <c r="P45" s="102">
        <v>0</v>
      </c>
      <c r="Q45" s="223">
        <v>0</v>
      </c>
      <c r="R45" s="40">
        <v>0</v>
      </c>
      <c r="S45" s="102">
        <v>0</v>
      </c>
      <c r="T45" s="102">
        <v>0</v>
      </c>
      <c r="U45" s="103">
        <v>0</v>
      </c>
      <c r="V45" s="224">
        <v>0</v>
      </c>
      <c r="W45" s="102">
        <v>0</v>
      </c>
      <c r="X45" s="102">
        <v>0</v>
      </c>
      <c r="Y45" s="103">
        <v>0</v>
      </c>
      <c r="Z45" s="224">
        <v>0</v>
      </c>
      <c r="AA45" s="102">
        <v>0</v>
      </c>
      <c r="AB45" s="102">
        <v>0</v>
      </c>
      <c r="AC45" s="225">
        <v>0</v>
      </c>
      <c r="AD45" s="40">
        <v>0</v>
      </c>
      <c r="AE45" s="102">
        <v>0</v>
      </c>
      <c r="AF45" s="102">
        <v>0</v>
      </c>
      <c r="AG45" s="223">
        <v>0</v>
      </c>
      <c r="AH45" s="38"/>
      <c r="AI45" s="38"/>
      <c r="AJ45" s="248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249"/>
      <c r="AW45" s="250" t="s">
        <v>2134</v>
      </c>
      <c r="AZ45" s="42" t="s">
        <v>1641</v>
      </c>
      <c r="BA45" s="251"/>
      <c r="BB45" s="252"/>
      <c r="BC45" s="302" t="s">
        <v>2151</v>
      </c>
      <c r="BD45" s="254" t="s">
        <v>2151</v>
      </c>
      <c r="BE45" s="73" t="s">
        <v>2151</v>
      </c>
      <c r="BF45" s="73" t="s">
        <v>2151</v>
      </c>
      <c r="BG45" s="255" t="s">
        <v>2151</v>
      </c>
      <c r="BH45" s="254" t="s">
        <v>2151</v>
      </c>
      <c r="BI45" s="73" t="s">
        <v>2151</v>
      </c>
      <c r="BJ45" s="73" t="s">
        <v>2151</v>
      </c>
      <c r="BK45" s="255" t="s">
        <v>2151</v>
      </c>
      <c r="BL45" s="254" t="s">
        <v>2151</v>
      </c>
      <c r="BM45" s="73" t="s">
        <v>2151</v>
      </c>
      <c r="BN45" s="73" t="s">
        <v>2151</v>
      </c>
      <c r="BO45" s="255" t="s">
        <v>2151</v>
      </c>
      <c r="BP45" s="254" t="s">
        <v>2151</v>
      </c>
      <c r="BQ45" s="73" t="s">
        <v>2151</v>
      </c>
      <c r="BR45" s="73" t="s">
        <v>2151</v>
      </c>
      <c r="BS45" s="255" t="s">
        <v>2151</v>
      </c>
      <c r="BT45" s="254" t="s">
        <v>2151</v>
      </c>
      <c r="BU45" s="73" t="s">
        <v>2151</v>
      </c>
      <c r="BV45" s="73" t="s">
        <v>2151</v>
      </c>
      <c r="BW45" s="255" t="s">
        <v>2151</v>
      </c>
      <c r="BX45" s="51"/>
      <c r="BY45" s="256" t="str">
        <f t="shared" ref="BY45:BY51" si="19">BY$43&amp;$AZ45</f>
        <v>PCD_DPWW3_MBT1_DLY_S2</v>
      </c>
      <c r="BZ45" s="256" t="str">
        <f t="shared" si="18"/>
        <v>PCD_DPWW3_MBT1_DIR_S2</v>
      </c>
      <c r="CA45" s="256" t="str">
        <f t="shared" si="18"/>
        <v>PCD_DPWW3_MBT1_DSCR_S2</v>
      </c>
      <c r="CB45" s="256" t="str">
        <f t="shared" si="18"/>
        <v>PCD_DPWW3_MBT1_DCS_S2</v>
      </c>
      <c r="CC45" s="256" t="str">
        <f t="shared" si="18"/>
        <v>PCD_DPWW3_MBT1_DSCS_S2</v>
      </c>
      <c r="CD45" s="256" t="str">
        <f t="shared" si="18"/>
        <v>PCD_DPWW3_MBT1_DPP_S2</v>
      </c>
      <c r="CE45" s="256" t="str">
        <f t="shared" si="18"/>
        <v>PCD_DPWW3_MBT1_DTPI_S2</v>
      </c>
      <c r="CF45" s="256" t="str">
        <f t="shared" si="18"/>
        <v>PCD_DPWW3_MBT1_DCI_S2</v>
      </c>
      <c r="CG45" s="256" t="str">
        <f t="shared" si="18"/>
        <v>PCD_DPWW3_MBT1_DSI_S2</v>
      </c>
      <c r="CH45" s="256" t="str">
        <f t="shared" si="18"/>
        <v>PCD_DPWW3_MBT1_DER_S2</v>
      </c>
      <c r="CI45" s="256" t="str">
        <f t="shared" si="18"/>
        <v>PCD_DPWW3_MBT1_RS_S2</v>
      </c>
      <c r="CJ45" s="256" t="str">
        <f t="shared" si="18"/>
        <v>PCD_DPWW3_MBT1_DPLE_S2</v>
      </c>
    </row>
    <row r="46" spans="2:88" s="42" customFormat="1" ht="29.25" thickBot="1" x14ac:dyDescent="0.25">
      <c r="B46" s="213" t="str">
        <f t="shared" si="17"/>
        <v>TMS</v>
      </c>
      <c r="C46" s="300" t="s">
        <v>494</v>
      </c>
      <c r="D46" s="60" t="s">
        <v>552</v>
      </c>
      <c r="E46" s="301">
        <f>IFERROR(INDEX('[1]PCD List'!$E$3:$O$41,MATCH(DPWW3!$D46,'[1]PCD List'!$D$3:$D$41,0),MATCH(DPWW3!$B46,'[1]PCD List'!$E$2:$O$2,0)),"")</f>
        <v>0</v>
      </c>
      <c r="F46" s="316" t="s">
        <v>553</v>
      </c>
      <c r="G46" s="62" t="s">
        <v>1642</v>
      </c>
      <c r="H46" s="245" t="s">
        <v>68</v>
      </c>
      <c r="I46" s="246">
        <v>0</v>
      </c>
      <c r="J46" s="247"/>
      <c r="K46" s="841"/>
      <c r="L46" s="247"/>
      <c r="M46" s="221">
        <v>0</v>
      </c>
      <c r="N46" s="222">
        <v>0</v>
      </c>
      <c r="O46" s="102">
        <v>0</v>
      </c>
      <c r="P46" s="102">
        <v>0</v>
      </c>
      <c r="Q46" s="223">
        <v>0</v>
      </c>
      <c r="R46" s="40">
        <v>0</v>
      </c>
      <c r="S46" s="102">
        <v>0</v>
      </c>
      <c r="T46" s="102">
        <v>0</v>
      </c>
      <c r="U46" s="103">
        <v>0</v>
      </c>
      <c r="V46" s="224">
        <v>0</v>
      </c>
      <c r="W46" s="102">
        <v>0</v>
      </c>
      <c r="X46" s="102">
        <v>0</v>
      </c>
      <c r="Y46" s="103">
        <v>0</v>
      </c>
      <c r="Z46" s="224">
        <v>0</v>
      </c>
      <c r="AA46" s="102">
        <v>0</v>
      </c>
      <c r="AB46" s="102">
        <v>0</v>
      </c>
      <c r="AC46" s="225">
        <v>0</v>
      </c>
      <c r="AD46" s="40">
        <v>0</v>
      </c>
      <c r="AE46" s="102">
        <v>0</v>
      </c>
      <c r="AF46" s="102">
        <v>0</v>
      </c>
      <c r="AG46" s="223">
        <v>0</v>
      </c>
      <c r="AH46" s="38"/>
      <c r="AI46" s="38"/>
      <c r="AJ46" s="248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249"/>
      <c r="AW46" s="250" t="s">
        <v>2134</v>
      </c>
      <c r="AZ46" s="42" t="s">
        <v>1644</v>
      </c>
      <c r="BA46" s="251"/>
      <c r="BB46" s="252"/>
      <c r="BC46" s="302" t="s">
        <v>2152</v>
      </c>
      <c r="BD46" s="254" t="s">
        <v>2152</v>
      </c>
      <c r="BE46" s="73" t="s">
        <v>2152</v>
      </c>
      <c r="BF46" s="73" t="s">
        <v>2152</v>
      </c>
      <c r="BG46" s="255" t="s">
        <v>2152</v>
      </c>
      <c r="BH46" s="254" t="s">
        <v>2152</v>
      </c>
      <c r="BI46" s="73" t="s">
        <v>2152</v>
      </c>
      <c r="BJ46" s="73" t="s">
        <v>2152</v>
      </c>
      <c r="BK46" s="255" t="s">
        <v>2152</v>
      </c>
      <c r="BL46" s="254" t="s">
        <v>2152</v>
      </c>
      <c r="BM46" s="73" t="s">
        <v>2152</v>
      </c>
      <c r="BN46" s="73" t="s">
        <v>2152</v>
      </c>
      <c r="BO46" s="255" t="s">
        <v>2152</v>
      </c>
      <c r="BP46" s="254" t="s">
        <v>2152</v>
      </c>
      <c r="BQ46" s="73" t="s">
        <v>2152</v>
      </c>
      <c r="BR46" s="73" t="s">
        <v>2152</v>
      </c>
      <c r="BS46" s="255" t="s">
        <v>2152</v>
      </c>
      <c r="BT46" s="254" t="s">
        <v>2152</v>
      </c>
      <c r="BU46" s="73" t="s">
        <v>2152</v>
      </c>
      <c r="BV46" s="73" t="s">
        <v>2152</v>
      </c>
      <c r="BW46" s="255" t="s">
        <v>2152</v>
      </c>
      <c r="BX46" s="51"/>
      <c r="BY46" s="256" t="str">
        <f t="shared" si="19"/>
        <v>PCD_DPWW3_MBT1_DLY_S3</v>
      </c>
      <c r="BZ46" s="256" t="str">
        <f t="shared" si="18"/>
        <v>PCD_DPWW3_MBT1_DIR_S3</v>
      </c>
      <c r="CA46" s="256" t="str">
        <f t="shared" si="18"/>
        <v>PCD_DPWW3_MBT1_DSCR_S3</v>
      </c>
      <c r="CB46" s="256" t="str">
        <f t="shared" si="18"/>
        <v>PCD_DPWW3_MBT1_DCS_S3</v>
      </c>
      <c r="CC46" s="256" t="str">
        <f t="shared" si="18"/>
        <v>PCD_DPWW3_MBT1_DSCS_S3</v>
      </c>
      <c r="CD46" s="256" t="str">
        <f t="shared" si="18"/>
        <v>PCD_DPWW3_MBT1_DPP_S3</v>
      </c>
      <c r="CE46" s="256" t="str">
        <f t="shared" si="18"/>
        <v>PCD_DPWW3_MBT1_DTPI_S3</v>
      </c>
      <c r="CF46" s="256" t="str">
        <f t="shared" si="18"/>
        <v>PCD_DPWW3_MBT1_DCI_S3</v>
      </c>
      <c r="CG46" s="256" t="str">
        <f t="shared" si="18"/>
        <v>PCD_DPWW3_MBT1_DSI_S3</v>
      </c>
      <c r="CH46" s="256" t="str">
        <f t="shared" si="18"/>
        <v>PCD_DPWW3_MBT1_DER_S3</v>
      </c>
      <c r="CI46" s="256" t="str">
        <f t="shared" si="18"/>
        <v>PCD_DPWW3_MBT1_RS_S3</v>
      </c>
      <c r="CJ46" s="256" t="str">
        <f t="shared" si="18"/>
        <v>PCD_DPWW3_MBT1_DPLE_S3</v>
      </c>
    </row>
    <row r="47" spans="2:88" s="42" customFormat="1" ht="29.25" thickBot="1" x14ac:dyDescent="0.25">
      <c r="B47" s="213" t="str">
        <f t="shared" si="17"/>
        <v>TMS</v>
      </c>
      <c r="C47" s="300" t="s">
        <v>494</v>
      </c>
      <c r="D47" s="60" t="s">
        <v>552</v>
      </c>
      <c r="E47" s="301">
        <f>IFERROR(INDEX('[1]PCD List'!$E$3:$O$41,MATCH(DPWW3!$D47,'[1]PCD List'!$D$3:$D$41,0),MATCH(DPWW3!$B47,'[1]PCD List'!$E$2:$O$2,0)),"")</f>
        <v>0</v>
      </c>
      <c r="F47" s="316" t="s">
        <v>553</v>
      </c>
      <c r="G47" s="62" t="s">
        <v>1645</v>
      </c>
      <c r="H47" s="245" t="s">
        <v>68</v>
      </c>
      <c r="I47" s="246">
        <v>0</v>
      </c>
      <c r="J47" s="247"/>
      <c r="K47" s="841"/>
      <c r="L47" s="247"/>
      <c r="M47" s="221">
        <v>0</v>
      </c>
      <c r="N47" s="222">
        <v>0</v>
      </c>
      <c r="O47" s="102">
        <v>0</v>
      </c>
      <c r="P47" s="102">
        <v>0</v>
      </c>
      <c r="Q47" s="223">
        <v>0</v>
      </c>
      <c r="R47" s="40">
        <v>0</v>
      </c>
      <c r="S47" s="102">
        <v>0</v>
      </c>
      <c r="T47" s="102">
        <v>0</v>
      </c>
      <c r="U47" s="103">
        <v>0</v>
      </c>
      <c r="V47" s="224">
        <v>0</v>
      </c>
      <c r="W47" s="102">
        <v>0</v>
      </c>
      <c r="X47" s="102">
        <v>0</v>
      </c>
      <c r="Y47" s="103">
        <v>0</v>
      </c>
      <c r="Z47" s="224">
        <v>0</v>
      </c>
      <c r="AA47" s="102">
        <v>0</v>
      </c>
      <c r="AB47" s="102">
        <v>0</v>
      </c>
      <c r="AC47" s="225">
        <v>0</v>
      </c>
      <c r="AD47" s="40">
        <v>0</v>
      </c>
      <c r="AE47" s="102">
        <v>0</v>
      </c>
      <c r="AF47" s="102">
        <v>0</v>
      </c>
      <c r="AG47" s="223">
        <v>0</v>
      </c>
      <c r="AH47" s="38"/>
      <c r="AI47" s="38"/>
      <c r="AJ47" s="248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249"/>
      <c r="AW47" s="250" t="s">
        <v>2134</v>
      </c>
      <c r="AZ47" s="42" t="s">
        <v>1647</v>
      </c>
      <c r="BA47" s="251"/>
      <c r="BB47" s="252"/>
      <c r="BC47" s="302" t="s">
        <v>2153</v>
      </c>
      <c r="BD47" s="254" t="s">
        <v>2153</v>
      </c>
      <c r="BE47" s="73" t="s">
        <v>2153</v>
      </c>
      <c r="BF47" s="73" t="s">
        <v>2153</v>
      </c>
      <c r="BG47" s="255" t="s">
        <v>2153</v>
      </c>
      <c r="BH47" s="254" t="s">
        <v>2153</v>
      </c>
      <c r="BI47" s="73" t="s">
        <v>2153</v>
      </c>
      <c r="BJ47" s="73" t="s">
        <v>2153</v>
      </c>
      <c r="BK47" s="255" t="s">
        <v>2153</v>
      </c>
      <c r="BL47" s="254" t="s">
        <v>2153</v>
      </c>
      <c r="BM47" s="73" t="s">
        <v>2153</v>
      </c>
      <c r="BN47" s="73" t="s">
        <v>2153</v>
      </c>
      <c r="BO47" s="255" t="s">
        <v>2153</v>
      </c>
      <c r="BP47" s="254" t="s">
        <v>2153</v>
      </c>
      <c r="BQ47" s="73" t="s">
        <v>2153</v>
      </c>
      <c r="BR47" s="73" t="s">
        <v>2153</v>
      </c>
      <c r="BS47" s="255" t="s">
        <v>2153</v>
      </c>
      <c r="BT47" s="254" t="s">
        <v>2153</v>
      </c>
      <c r="BU47" s="73" t="s">
        <v>2153</v>
      </c>
      <c r="BV47" s="73" t="s">
        <v>2153</v>
      </c>
      <c r="BW47" s="255" t="s">
        <v>2153</v>
      </c>
      <c r="BX47" s="51"/>
      <c r="BY47" s="256" t="str">
        <f t="shared" si="19"/>
        <v>PCD_DPWW3_MBT1_DLY_S4</v>
      </c>
      <c r="BZ47" s="256" t="str">
        <f t="shared" si="18"/>
        <v>PCD_DPWW3_MBT1_DIR_S4</v>
      </c>
      <c r="CA47" s="256" t="str">
        <f t="shared" si="18"/>
        <v>PCD_DPWW3_MBT1_DSCR_S4</v>
      </c>
      <c r="CB47" s="256" t="str">
        <f t="shared" si="18"/>
        <v>PCD_DPWW3_MBT1_DCS_S4</v>
      </c>
      <c r="CC47" s="256" t="str">
        <f t="shared" si="18"/>
        <v>PCD_DPWW3_MBT1_DSCS_S4</v>
      </c>
      <c r="CD47" s="256" t="str">
        <f t="shared" si="18"/>
        <v>PCD_DPWW3_MBT1_DPP_S4</v>
      </c>
      <c r="CE47" s="256" t="str">
        <f t="shared" si="18"/>
        <v>PCD_DPWW3_MBT1_DTPI_S4</v>
      </c>
      <c r="CF47" s="256" t="str">
        <f t="shared" si="18"/>
        <v>PCD_DPWW3_MBT1_DCI_S4</v>
      </c>
      <c r="CG47" s="256" t="str">
        <f t="shared" si="18"/>
        <v>PCD_DPWW3_MBT1_DSI_S4</v>
      </c>
      <c r="CH47" s="256" t="str">
        <f t="shared" si="18"/>
        <v>PCD_DPWW3_MBT1_DER_S4</v>
      </c>
      <c r="CI47" s="256" t="str">
        <f t="shared" si="18"/>
        <v>PCD_DPWW3_MBT1_RS_S4</v>
      </c>
      <c r="CJ47" s="256" t="str">
        <f t="shared" si="18"/>
        <v>PCD_DPWW3_MBT1_DPLE_S4</v>
      </c>
    </row>
    <row r="48" spans="2:88" s="42" customFormat="1" ht="29.25" thickBot="1" x14ac:dyDescent="0.25">
      <c r="B48" s="213" t="str">
        <f t="shared" si="17"/>
        <v>TMS</v>
      </c>
      <c r="C48" s="300" t="s">
        <v>494</v>
      </c>
      <c r="D48" s="60" t="s">
        <v>552</v>
      </c>
      <c r="E48" s="176">
        <f>IFERROR(INDEX('[1]PCD List'!$E$3:$O$41,MATCH(DPWW3!$D48,'[1]PCD List'!$D$3:$D$41,0),MATCH(DPWW3!$B48,'[1]PCD List'!$E$2:$O$2,0)),"")</f>
        <v>0</v>
      </c>
      <c r="F48" s="316" t="s">
        <v>553</v>
      </c>
      <c r="G48" s="62" t="s">
        <v>1648</v>
      </c>
      <c r="H48" s="245" t="s">
        <v>68</v>
      </c>
      <c r="I48" s="246">
        <v>0</v>
      </c>
      <c r="J48" s="247"/>
      <c r="K48" s="841"/>
      <c r="L48" s="247"/>
      <c r="M48" s="221">
        <v>0</v>
      </c>
      <c r="N48" s="222">
        <v>0</v>
      </c>
      <c r="O48" s="102">
        <v>0</v>
      </c>
      <c r="P48" s="102">
        <v>0</v>
      </c>
      <c r="Q48" s="223">
        <v>0</v>
      </c>
      <c r="R48" s="40">
        <v>0</v>
      </c>
      <c r="S48" s="102">
        <v>0</v>
      </c>
      <c r="T48" s="102">
        <v>0</v>
      </c>
      <c r="U48" s="103">
        <v>0</v>
      </c>
      <c r="V48" s="224">
        <v>0</v>
      </c>
      <c r="W48" s="102">
        <v>0</v>
      </c>
      <c r="X48" s="102">
        <v>0</v>
      </c>
      <c r="Y48" s="103">
        <v>0</v>
      </c>
      <c r="Z48" s="224">
        <v>0</v>
      </c>
      <c r="AA48" s="102">
        <v>0</v>
      </c>
      <c r="AB48" s="102">
        <v>0</v>
      </c>
      <c r="AC48" s="225">
        <v>0</v>
      </c>
      <c r="AD48" s="40">
        <v>0</v>
      </c>
      <c r="AE48" s="102">
        <v>0</v>
      </c>
      <c r="AF48" s="102">
        <v>0</v>
      </c>
      <c r="AG48" s="223">
        <v>0</v>
      </c>
      <c r="AH48" s="38"/>
      <c r="AI48" s="38"/>
      <c r="AJ48" s="248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249"/>
      <c r="AW48" s="250" t="s">
        <v>2134</v>
      </c>
      <c r="AZ48" s="42" t="s">
        <v>1650</v>
      </c>
      <c r="BA48" s="251"/>
      <c r="BB48" s="252"/>
      <c r="BC48" s="302" t="s">
        <v>2154</v>
      </c>
      <c r="BD48" s="254" t="s">
        <v>2154</v>
      </c>
      <c r="BE48" s="73" t="s">
        <v>2154</v>
      </c>
      <c r="BF48" s="73" t="s">
        <v>2154</v>
      </c>
      <c r="BG48" s="255" t="s">
        <v>2154</v>
      </c>
      <c r="BH48" s="254" t="s">
        <v>2154</v>
      </c>
      <c r="BI48" s="73" t="s">
        <v>2154</v>
      </c>
      <c r="BJ48" s="73" t="s">
        <v>2154</v>
      </c>
      <c r="BK48" s="255" t="s">
        <v>2154</v>
      </c>
      <c r="BL48" s="254" t="s">
        <v>2154</v>
      </c>
      <c r="BM48" s="73" t="s">
        <v>2154</v>
      </c>
      <c r="BN48" s="73" t="s">
        <v>2154</v>
      </c>
      <c r="BO48" s="255" t="s">
        <v>2154</v>
      </c>
      <c r="BP48" s="254" t="s">
        <v>2154</v>
      </c>
      <c r="BQ48" s="73" t="s">
        <v>2154</v>
      </c>
      <c r="BR48" s="73" t="s">
        <v>2154</v>
      </c>
      <c r="BS48" s="255" t="s">
        <v>2154</v>
      </c>
      <c r="BT48" s="254" t="s">
        <v>2154</v>
      </c>
      <c r="BU48" s="73" t="s">
        <v>2154</v>
      </c>
      <c r="BV48" s="73" t="s">
        <v>2154</v>
      </c>
      <c r="BW48" s="255" t="s">
        <v>2154</v>
      </c>
      <c r="BX48" s="51"/>
      <c r="BY48" s="256" t="str">
        <f t="shared" si="19"/>
        <v>PCD_DPWW3_MBT1_DLY_S5</v>
      </c>
      <c r="BZ48" s="256" t="str">
        <f t="shared" si="18"/>
        <v>PCD_DPWW3_MBT1_DIR_S5</v>
      </c>
      <c r="CA48" s="256" t="str">
        <f t="shared" si="18"/>
        <v>PCD_DPWW3_MBT1_DSCR_S5</v>
      </c>
      <c r="CB48" s="256" t="str">
        <f t="shared" si="18"/>
        <v>PCD_DPWW3_MBT1_DCS_S5</v>
      </c>
      <c r="CC48" s="256" t="str">
        <f t="shared" si="18"/>
        <v>PCD_DPWW3_MBT1_DSCS_S5</v>
      </c>
      <c r="CD48" s="256" t="str">
        <f t="shared" si="18"/>
        <v>PCD_DPWW3_MBT1_DPP_S5</v>
      </c>
      <c r="CE48" s="256" t="str">
        <f t="shared" si="18"/>
        <v>PCD_DPWW3_MBT1_DTPI_S5</v>
      </c>
      <c r="CF48" s="256" t="str">
        <f t="shared" si="18"/>
        <v>PCD_DPWW3_MBT1_DCI_S5</v>
      </c>
      <c r="CG48" s="256" t="str">
        <f t="shared" si="18"/>
        <v>PCD_DPWW3_MBT1_DSI_S5</v>
      </c>
      <c r="CH48" s="256" t="str">
        <f t="shared" si="18"/>
        <v>PCD_DPWW3_MBT1_DER_S5</v>
      </c>
      <c r="CI48" s="256" t="str">
        <f t="shared" si="18"/>
        <v>PCD_DPWW3_MBT1_RS_S5</v>
      </c>
      <c r="CJ48" s="256" t="str">
        <f t="shared" si="18"/>
        <v>PCD_DPWW3_MBT1_DPLE_S5</v>
      </c>
    </row>
    <row r="49" spans="2:88" s="42" customFormat="1" ht="29.25" thickBot="1" x14ac:dyDescent="0.25">
      <c r="B49" s="213" t="str">
        <f t="shared" si="17"/>
        <v>TMS</v>
      </c>
      <c r="C49" s="300" t="s">
        <v>494</v>
      </c>
      <c r="D49" s="60" t="s">
        <v>552</v>
      </c>
      <c r="E49" s="317">
        <f>IFERROR(INDEX('[1]PCD List'!$E$3:$O$41,MATCH(DPWW3!$D49,'[1]PCD List'!$D$3:$D$41,0),MATCH(DPWW3!$B49,'[1]PCD List'!$E$2:$O$2,0)),"")</f>
        <v>0</v>
      </c>
      <c r="F49" s="316" t="s">
        <v>553</v>
      </c>
      <c r="G49" s="62" t="s">
        <v>1651</v>
      </c>
      <c r="H49" s="245" t="s">
        <v>68</v>
      </c>
      <c r="I49" s="246">
        <v>0</v>
      </c>
      <c r="J49" s="247"/>
      <c r="K49" s="841"/>
      <c r="L49" s="247"/>
      <c r="M49" s="221">
        <v>0</v>
      </c>
      <c r="N49" s="222">
        <v>0</v>
      </c>
      <c r="O49" s="102">
        <v>0</v>
      </c>
      <c r="P49" s="102">
        <v>0</v>
      </c>
      <c r="Q49" s="223">
        <v>0</v>
      </c>
      <c r="R49" s="40">
        <v>0</v>
      </c>
      <c r="S49" s="102">
        <v>0</v>
      </c>
      <c r="T49" s="102">
        <v>0</v>
      </c>
      <c r="U49" s="103">
        <v>0</v>
      </c>
      <c r="V49" s="224">
        <v>0</v>
      </c>
      <c r="W49" s="102">
        <v>0</v>
      </c>
      <c r="X49" s="102">
        <v>0</v>
      </c>
      <c r="Y49" s="103">
        <v>0</v>
      </c>
      <c r="Z49" s="224">
        <v>0</v>
      </c>
      <c r="AA49" s="102">
        <v>0</v>
      </c>
      <c r="AB49" s="102">
        <v>0</v>
      </c>
      <c r="AC49" s="225">
        <v>0</v>
      </c>
      <c r="AD49" s="40">
        <v>0</v>
      </c>
      <c r="AE49" s="102">
        <v>0</v>
      </c>
      <c r="AF49" s="102">
        <v>0</v>
      </c>
      <c r="AG49" s="223">
        <v>0</v>
      </c>
      <c r="AH49" s="38"/>
      <c r="AI49" s="38"/>
      <c r="AJ49" s="248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249"/>
      <c r="AW49" s="250" t="s">
        <v>2134</v>
      </c>
      <c r="AZ49" s="42" t="s">
        <v>1653</v>
      </c>
      <c r="BA49" s="251"/>
      <c r="BB49" s="252"/>
      <c r="BC49" s="302" t="s">
        <v>2155</v>
      </c>
      <c r="BD49" s="254" t="s">
        <v>2155</v>
      </c>
      <c r="BE49" s="73" t="s">
        <v>2155</v>
      </c>
      <c r="BF49" s="73" t="s">
        <v>2155</v>
      </c>
      <c r="BG49" s="255" t="s">
        <v>2155</v>
      </c>
      <c r="BH49" s="254" t="s">
        <v>2155</v>
      </c>
      <c r="BI49" s="73" t="s">
        <v>2155</v>
      </c>
      <c r="BJ49" s="73" t="s">
        <v>2155</v>
      </c>
      <c r="BK49" s="255" t="s">
        <v>2155</v>
      </c>
      <c r="BL49" s="254" t="s">
        <v>2155</v>
      </c>
      <c r="BM49" s="73" t="s">
        <v>2155</v>
      </c>
      <c r="BN49" s="73" t="s">
        <v>2155</v>
      </c>
      <c r="BO49" s="255" t="s">
        <v>2155</v>
      </c>
      <c r="BP49" s="254" t="s">
        <v>2155</v>
      </c>
      <c r="BQ49" s="73" t="s">
        <v>2155</v>
      </c>
      <c r="BR49" s="73" t="s">
        <v>2155</v>
      </c>
      <c r="BS49" s="255" t="s">
        <v>2155</v>
      </c>
      <c r="BT49" s="254" t="s">
        <v>2155</v>
      </c>
      <c r="BU49" s="73" t="s">
        <v>2155</v>
      </c>
      <c r="BV49" s="73" t="s">
        <v>2155</v>
      </c>
      <c r="BW49" s="255" t="s">
        <v>2155</v>
      </c>
      <c r="BX49" s="51"/>
      <c r="BY49" s="256" t="str">
        <f t="shared" si="19"/>
        <v>PCD_DPWW3_MBT1_DLY_S6</v>
      </c>
      <c r="BZ49" s="256" t="str">
        <f t="shared" si="18"/>
        <v>PCD_DPWW3_MBT1_DIR_S6</v>
      </c>
      <c r="CA49" s="256" t="str">
        <f t="shared" si="18"/>
        <v>PCD_DPWW3_MBT1_DSCR_S6</v>
      </c>
      <c r="CB49" s="256" t="str">
        <f t="shared" si="18"/>
        <v>PCD_DPWW3_MBT1_DCS_S6</v>
      </c>
      <c r="CC49" s="256" t="str">
        <f t="shared" si="18"/>
        <v>PCD_DPWW3_MBT1_DSCS_S6</v>
      </c>
      <c r="CD49" s="256" t="str">
        <f t="shared" si="18"/>
        <v>PCD_DPWW3_MBT1_DPP_S6</v>
      </c>
      <c r="CE49" s="256" t="str">
        <f t="shared" si="18"/>
        <v>PCD_DPWW3_MBT1_DTPI_S6</v>
      </c>
      <c r="CF49" s="256" t="str">
        <f t="shared" si="18"/>
        <v>PCD_DPWW3_MBT1_DCI_S6</v>
      </c>
      <c r="CG49" s="256" t="str">
        <f t="shared" si="18"/>
        <v>PCD_DPWW3_MBT1_DSI_S6</v>
      </c>
      <c r="CH49" s="256" t="str">
        <f t="shared" si="18"/>
        <v>PCD_DPWW3_MBT1_DER_S6</v>
      </c>
      <c r="CI49" s="256" t="str">
        <f t="shared" si="18"/>
        <v>PCD_DPWW3_MBT1_RS_S6</v>
      </c>
      <c r="CJ49" s="256" t="str">
        <f t="shared" si="18"/>
        <v>PCD_DPWW3_MBT1_DPLE_S6</v>
      </c>
    </row>
    <row r="50" spans="2:88" s="42" customFormat="1" ht="28.5" x14ac:dyDescent="0.2">
      <c r="B50" s="303" t="str">
        <f t="shared" si="17"/>
        <v>TMS</v>
      </c>
      <c r="C50" s="304" t="s">
        <v>494</v>
      </c>
      <c r="D50" s="176" t="s">
        <v>552</v>
      </c>
      <c r="E50" s="259">
        <f>IFERROR(INDEX('[1]PCD List'!$E$3:$O$41,MATCH(DPWW3!$D50,'[1]PCD List'!$D$3:$D$41,0),MATCH(DPWW3!$B50,'[1]PCD List'!$E$2:$O$2,0)),"")</f>
        <v>0</v>
      </c>
      <c r="F50" s="186" t="s">
        <v>553</v>
      </c>
      <c r="G50" s="62" t="s">
        <v>1654</v>
      </c>
      <c r="H50" s="245" t="s">
        <v>68</v>
      </c>
      <c r="I50" s="246">
        <v>0</v>
      </c>
      <c r="J50" s="247"/>
      <c r="K50" s="841"/>
      <c r="L50" s="247"/>
      <c r="M50" s="264"/>
      <c r="N50" s="265"/>
      <c r="O50" s="266"/>
      <c r="P50" s="266"/>
      <c r="Q50" s="267"/>
      <c r="R50" s="268"/>
      <c r="S50" s="266"/>
      <c r="T50" s="266"/>
      <c r="U50" s="269"/>
      <c r="V50" s="270"/>
      <c r="W50" s="266"/>
      <c r="X50" s="266"/>
      <c r="Y50" s="269"/>
      <c r="Z50" s="270"/>
      <c r="AA50" s="266"/>
      <c r="AB50" s="266"/>
      <c r="AC50" s="271"/>
      <c r="AD50" s="268"/>
      <c r="AE50" s="266"/>
      <c r="AF50" s="266"/>
      <c r="AG50" s="267"/>
      <c r="AH50" s="38"/>
      <c r="AI50" s="38"/>
      <c r="AJ50" s="248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249"/>
      <c r="AW50" s="250" t="s">
        <v>2134</v>
      </c>
      <c r="AZ50" s="42" t="s">
        <v>1656</v>
      </c>
      <c r="BA50" s="251"/>
      <c r="BB50" s="252"/>
      <c r="BC50" s="302" t="s">
        <v>2156</v>
      </c>
      <c r="BD50" s="254" t="s">
        <v>2156</v>
      </c>
      <c r="BE50" s="73" t="s">
        <v>2156</v>
      </c>
      <c r="BF50" s="73" t="s">
        <v>2156</v>
      </c>
      <c r="BG50" s="255" t="s">
        <v>2156</v>
      </c>
      <c r="BH50" s="254" t="s">
        <v>2156</v>
      </c>
      <c r="BI50" s="73" t="s">
        <v>2156</v>
      </c>
      <c r="BJ50" s="73" t="s">
        <v>2156</v>
      </c>
      <c r="BK50" s="255" t="s">
        <v>2156</v>
      </c>
      <c r="BL50" s="254" t="s">
        <v>2156</v>
      </c>
      <c r="BM50" s="73" t="s">
        <v>2156</v>
      </c>
      <c r="BN50" s="73" t="s">
        <v>2156</v>
      </c>
      <c r="BO50" s="255" t="s">
        <v>2156</v>
      </c>
      <c r="BP50" s="254" t="s">
        <v>2156</v>
      </c>
      <c r="BQ50" s="73" t="s">
        <v>2156</v>
      </c>
      <c r="BR50" s="73" t="s">
        <v>2156</v>
      </c>
      <c r="BS50" s="255" t="s">
        <v>2156</v>
      </c>
      <c r="BT50" s="254" t="s">
        <v>2156</v>
      </c>
      <c r="BU50" s="73" t="s">
        <v>2156</v>
      </c>
      <c r="BV50" s="73" t="s">
        <v>2156</v>
      </c>
      <c r="BW50" s="255" t="s">
        <v>2156</v>
      </c>
      <c r="BX50" s="51"/>
      <c r="BY50" s="256" t="str">
        <f t="shared" si="19"/>
        <v>PCD_DPWW3_MBT1_DLY_S7</v>
      </c>
      <c r="BZ50" s="256" t="str">
        <f t="shared" si="18"/>
        <v>PCD_DPWW3_MBT1_DIR_S7</v>
      </c>
      <c r="CA50" s="256" t="str">
        <f t="shared" si="18"/>
        <v>PCD_DPWW3_MBT1_DSCR_S7</v>
      </c>
      <c r="CB50" s="256" t="str">
        <f t="shared" si="18"/>
        <v>PCD_DPWW3_MBT1_DCS_S7</v>
      </c>
      <c r="CC50" s="256" t="str">
        <f t="shared" si="18"/>
        <v>PCD_DPWW3_MBT1_DSCS_S7</v>
      </c>
      <c r="CD50" s="256" t="str">
        <f t="shared" si="18"/>
        <v>PCD_DPWW3_MBT1_DPP_S7</v>
      </c>
      <c r="CE50" s="256" t="str">
        <f t="shared" si="18"/>
        <v>PCD_DPWW3_MBT1_DTPI_S7</v>
      </c>
      <c r="CF50" s="256" t="str">
        <f t="shared" si="18"/>
        <v>PCD_DPWW3_MBT1_DCI_S7</v>
      </c>
      <c r="CG50" s="256" t="str">
        <f t="shared" si="18"/>
        <v>PCD_DPWW3_MBT1_DSI_S7</v>
      </c>
      <c r="CH50" s="256" t="str">
        <f t="shared" si="18"/>
        <v>PCD_DPWW3_MBT1_DER_S7</v>
      </c>
      <c r="CI50" s="256" t="str">
        <f t="shared" si="18"/>
        <v>PCD_DPWW3_MBT1_RS_S7</v>
      </c>
      <c r="CJ50" s="256" t="str">
        <f t="shared" si="18"/>
        <v>PCD_DPWW3_MBT1_DPLE_S7</v>
      </c>
    </row>
    <row r="51" spans="2:88" s="42" customFormat="1" ht="29.25" thickBot="1" x14ac:dyDescent="0.25">
      <c r="B51" s="306" t="str">
        <f t="shared" si="17"/>
        <v>TMS</v>
      </c>
      <c r="C51" s="307" t="s">
        <v>494</v>
      </c>
      <c r="D51" s="306" t="s">
        <v>552</v>
      </c>
      <c r="E51" s="308">
        <f>IFERROR(INDEX('[1]PCD List'!$E$3:$O$41,MATCH(DPWW3!$D51,'[1]PCD List'!$D$3:$D$41,0),MATCH(DPWW3!$B51,'[1]PCD List'!$E$2:$O$2,0)),"")</f>
        <v>0</v>
      </c>
      <c r="F51" s="318" t="s">
        <v>553</v>
      </c>
      <c r="G51" s="277" t="s">
        <v>1657</v>
      </c>
      <c r="H51" s="278" t="s">
        <v>68</v>
      </c>
      <c r="I51" s="279">
        <v>0</v>
      </c>
      <c r="J51" s="247"/>
      <c r="K51" s="842"/>
      <c r="L51" s="247"/>
      <c r="M51" s="280">
        <f>SUM( M43:M49)</f>
        <v>0</v>
      </c>
      <c r="N51" s="310">
        <f t="shared" ref="N51:AG51" si="20">SUM( N43:N49)</f>
        <v>0</v>
      </c>
      <c r="O51" s="281">
        <f t="shared" si="20"/>
        <v>0</v>
      </c>
      <c r="P51" s="281">
        <f t="shared" si="20"/>
        <v>0</v>
      </c>
      <c r="Q51" s="281">
        <f t="shared" si="20"/>
        <v>0</v>
      </c>
      <c r="R51" s="281">
        <f t="shared" si="20"/>
        <v>0</v>
      </c>
      <c r="S51" s="281">
        <f t="shared" si="20"/>
        <v>0</v>
      </c>
      <c r="T51" s="281">
        <f t="shared" si="20"/>
        <v>0</v>
      </c>
      <c r="U51" s="281">
        <f t="shared" si="20"/>
        <v>0</v>
      </c>
      <c r="V51" s="281">
        <f t="shared" si="20"/>
        <v>0</v>
      </c>
      <c r="W51" s="281">
        <f t="shared" si="20"/>
        <v>0</v>
      </c>
      <c r="X51" s="281">
        <f t="shared" si="20"/>
        <v>0</v>
      </c>
      <c r="Y51" s="281">
        <f t="shared" si="20"/>
        <v>0</v>
      </c>
      <c r="Z51" s="281">
        <f t="shared" si="20"/>
        <v>0</v>
      </c>
      <c r="AA51" s="281">
        <f t="shared" si="20"/>
        <v>0</v>
      </c>
      <c r="AB51" s="281">
        <f t="shared" si="20"/>
        <v>0</v>
      </c>
      <c r="AC51" s="281">
        <f t="shared" si="20"/>
        <v>0</v>
      </c>
      <c r="AD51" s="281">
        <f t="shared" si="20"/>
        <v>0</v>
      </c>
      <c r="AE51" s="281">
        <f t="shared" si="20"/>
        <v>0</v>
      </c>
      <c r="AF51" s="281">
        <f t="shared" si="20"/>
        <v>0</v>
      </c>
      <c r="AG51" s="281">
        <f t="shared" si="20"/>
        <v>0</v>
      </c>
      <c r="AH51" s="38"/>
      <c r="AI51" s="38"/>
      <c r="AJ51" s="282"/>
      <c r="AK51" s="283"/>
      <c r="AL51" s="283"/>
      <c r="AM51" s="283"/>
      <c r="AN51" s="283"/>
      <c r="AO51" s="283"/>
      <c r="AP51" s="283"/>
      <c r="AQ51" s="283"/>
      <c r="AR51" s="283"/>
      <c r="AS51" s="283"/>
      <c r="AT51" s="283"/>
      <c r="AU51" s="284"/>
      <c r="AW51" s="250" t="s">
        <v>2134</v>
      </c>
      <c r="AZ51" s="42" t="s">
        <v>1659</v>
      </c>
      <c r="BA51" s="251"/>
      <c r="BB51" s="252"/>
      <c r="BC51" s="311" t="s">
        <v>2157</v>
      </c>
      <c r="BD51" s="287" t="s">
        <v>2157</v>
      </c>
      <c r="BE51" s="288" t="s">
        <v>2157</v>
      </c>
      <c r="BF51" s="288" t="s">
        <v>2157</v>
      </c>
      <c r="BG51" s="290" t="s">
        <v>2157</v>
      </c>
      <c r="BH51" s="287" t="s">
        <v>2157</v>
      </c>
      <c r="BI51" s="288" t="s">
        <v>2157</v>
      </c>
      <c r="BJ51" s="288" t="s">
        <v>2157</v>
      </c>
      <c r="BK51" s="290" t="s">
        <v>2157</v>
      </c>
      <c r="BL51" s="287" t="s">
        <v>2157</v>
      </c>
      <c r="BM51" s="288" t="s">
        <v>2157</v>
      </c>
      <c r="BN51" s="288" t="s">
        <v>2157</v>
      </c>
      <c r="BO51" s="290" t="s">
        <v>2157</v>
      </c>
      <c r="BP51" s="287" t="s">
        <v>2157</v>
      </c>
      <c r="BQ51" s="288" t="s">
        <v>2157</v>
      </c>
      <c r="BR51" s="288" t="s">
        <v>2157</v>
      </c>
      <c r="BS51" s="290" t="s">
        <v>2157</v>
      </c>
      <c r="BT51" s="287" t="s">
        <v>2157</v>
      </c>
      <c r="BU51" s="288" t="s">
        <v>2157</v>
      </c>
      <c r="BV51" s="288" t="s">
        <v>2157</v>
      </c>
      <c r="BW51" s="290" t="s">
        <v>2157</v>
      </c>
      <c r="BX51" s="51"/>
      <c r="BY51" s="256" t="str">
        <f t="shared" si="19"/>
        <v>PCD_DPWW3_MBT1_DLY_ST</v>
      </c>
      <c r="BZ51" s="256" t="str">
        <f t="shared" si="18"/>
        <v>PCD_DPWW3_MBT1_DIR_ST</v>
      </c>
      <c r="CA51" s="256" t="str">
        <f t="shared" si="18"/>
        <v>PCD_DPWW3_MBT1_DSCR_ST</v>
      </c>
      <c r="CB51" s="256" t="str">
        <f t="shared" si="18"/>
        <v>PCD_DPWW3_MBT1_DCS_ST</v>
      </c>
      <c r="CC51" s="256" t="str">
        <f t="shared" si="18"/>
        <v>PCD_DPWW3_MBT1_DSCS_ST</v>
      </c>
      <c r="CD51" s="256" t="str">
        <f t="shared" si="18"/>
        <v>PCD_DPWW3_MBT1_DPP_ST</v>
      </c>
      <c r="CE51" s="256" t="str">
        <f t="shared" si="18"/>
        <v>PCD_DPWW3_MBT1_DTPI_ST</v>
      </c>
      <c r="CF51" s="256" t="str">
        <f t="shared" si="18"/>
        <v>PCD_DPWW3_MBT1_DCI_ST</v>
      </c>
      <c r="CG51" s="256" t="str">
        <f t="shared" si="18"/>
        <v>PCD_DPWW3_MBT1_DSI_ST</v>
      </c>
      <c r="CH51" s="256" t="str">
        <f t="shared" si="18"/>
        <v>PCD_DPWW3_MBT1_DER_ST</v>
      </c>
      <c r="CI51" s="256" t="str">
        <f t="shared" si="18"/>
        <v>PCD_DPWW3_MBT1_RS_ST</v>
      </c>
      <c r="CJ51" s="256" t="str">
        <f t="shared" si="18"/>
        <v>PCD_DPWW3_MBT1_DPLE_ST</v>
      </c>
    </row>
    <row r="52" spans="2:88" s="42" customFormat="1" ht="28.5" x14ac:dyDescent="0.2">
      <c r="B52" s="213" t="str">
        <f xml:space="preserve"> B51</f>
        <v>TMS</v>
      </c>
      <c r="C52" s="291" t="s">
        <v>2158</v>
      </c>
      <c r="D52" s="291" t="s">
        <v>630</v>
      </c>
      <c r="E52" s="292">
        <f>IFERROR(INDEX('[1]PCD List'!$E$3:$O$41,MATCH(DPWW3!$D52,'[1]PCD List'!$D$3:$D$41,0),MATCH(DPWW3!$B52,'[1]PCD List'!$E$2:$O$2,0)),"")</f>
        <v>0</v>
      </c>
      <c r="F52" s="312" t="s">
        <v>2159</v>
      </c>
      <c r="G52" s="62" t="s">
        <v>1619</v>
      </c>
      <c r="H52" s="245" t="s">
        <v>68</v>
      </c>
      <c r="I52" s="246">
        <v>0</v>
      </c>
      <c r="J52" s="112"/>
      <c r="K52" s="829">
        <v>0</v>
      </c>
      <c r="L52" s="112"/>
      <c r="M52" s="221">
        <v>0</v>
      </c>
      <c r="N52" s="222"/>
      <c r="O52" s="102"/>
      <c r="P52" s="102"/>
      <c r="Q52" s="223"/>
      <c r="R52" s="40"/>
      <c r="S52" s="102"/>
      <c r="T52" s="102"/>
      <c r="U52" s="103"/>
      <c r="V52" s="224"/>
      <c r="W52" s="102"/>
      <c r="X52" s="102"/>
      <c r="Y52" s="103"/>
      <c r="Z52" s="224"/>
      <c r="AA52" s="102"/>
      <c r="AB52" s="102"/>
      <c r="AC52" s="225"/>
      <c r="AD52" s="40"/>
      <c r="AE52" s="102"/>
      <c r="AF52" s="102"/>
      <c r="AG52" s="223"/>
      <c r="AH52" s="38"/>
      <c r="AI52" s="38"/>
      <c r="AJ52" s="248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249"/>
      <c r="AW52" s="250" t="s">
        <v>2160</v>
      </c>
      <c r="AZ52" s="42" t="s">
        <v>2161</v>
      </c>
      <c r="BA52" s="302" t="s">
        <v>2162</v>
      </c>
      <c r="BB52" s="231"/>
      <c r="BC52" s="299" t="s">
        <v>2163</v>
      </c>
      <c r="BD52" s="233" t="s">
        <v>2163</v>
      </c>
      <c r="BE52" s="234" t="s">
        <v>2163</v>
      </c>
      <c r="BF52" s="234" t="s">
        <v>2163</v>
      </c>
      <c r="BG52" s="236" t="s">
        <v>2163</v>
      </c>
      <c r="BH52" s="233" t="s">
        <v>2163</v>
      </c>
      <c r="BI52" s="234" t="s">
        <v>2163</v>
      </c>
      <c r="BJ52" s="234" t="s">
        <v>2163</v>
      </c>
      <c r="BK52" s="236" t="s">
        <v>2163</v>
      </c>
      <c r="BL52" s="233" t="s">
        <v>2163</v>
      </c>
      <c r="BM52" s="234" t="s">
        <v>2163</v>
      </c>
      <c r="BN52" s="234" t="s">
        <v>2163</v>
      </c>
      <c r="BO52" s="236" t="s">
        <v>2163</v>
      </c>
      <c r="BP52" s="233" t="s">
        <v>2163</v>
      </c>
      <c r="BQ52" s="234" t="s">
        <v>2163</v>
      </c>
      <c r="BR52" s="234" t="s">
        <v>2163</v>
      </c>
      <c r="BS52" s="236" t="s">
        <v>2163</v>
      </c>
      <c r="BT52" s="233" t="s">
        <v>2163</v>
      </c>
      <c r="BU52" s="234" t="s">
        <v>2163</v>
      </c>
      <c r="BV52" s="234" t="s">
        <v>2163</v>
      </c>
      <c r="BW52" s="236" t="s">
        <v>2163</v>
      </c>
      <c r="BX52" s="51"/>
      <c r="BY52" s="237" t="s">
        <v>2164</v>
      </c>
      <c r="BZ52" s="238" t="s">
        <v>2165</v>
      </c>
      <c r="CA52" s="77" t="s">
        <v>2166</v>
      </c>
      <c r="CB52" s="77" t="s">
        <v>2167</v>
      </c>
      <c r="CC52" s="77" t="s">
        <v>2168</v>
      </c>
      <c r="CD52" s="77" t="s">
        <v>2169</v>
      </c>
      <c r="CE52" s="77" t="s">
        <v>2170</v>
      </c>
      <c r="CF52" s="77" t="s">
        <v>2171</v>
      </c>
      <c r="CG52" s="77" t="s">
        <v>2172</v>
      </c>
      <c r="CH52" s="77" t="s">
        <v>2173</v>
      </c>
      <c r="CI52" s="239" t="s">
        <v>2174</v>
      </c>
      <c r="CJ52" s="240" t="s">
        <v>2175</v>
      </c>
    </row>
    <row r="53" spans="2:88" s="42" customFormat="1" ht="28.5" x14ac:dyDescent="0.2">
      <c r="B53" s="213" t="str">
        <f t="shared" ref="B53:B60" si="21" xml:space="preserve"> B52</f>
        <v>TMS</v>
      </c>
      <c r="C53" s="300" t="s">
        <v>2158</v>
      </c>
      <c r="D53" s="300" t="s">
        <v>630</v>
      </c>
      <c r="E53" s="301">
        <f>IFERROR(INDEX('[1]PCD List'!$E$3:$O$41,MATCH(DPWW3!$D53,'[1]PCD List'!$D$3:$D$41,0),MATCH(DPWW3!$B53,'[1]PCD List'!$E$2:$O$2,0)),"")</f>
        <v>0</v>
      </c>
      <c r="F53" s="313" t="s">
        <v>2159</v>
      </c>
      <c r="G53" s="62" t="s">
        <v>1636</v>
      </c>
      <c r="H53" s="245" t="s">
        <v>68</v>
      </c>
      <c r="I53" s="246">
        <v>0</v>
      </c>
      <c r="J53" s="247"/>
      <c r="K53" s="841"/>
      <c r="L53" s="247"/>
      <c r="M53" s="221">
        <v>0</v>
      </c>
      <c r="N53" s="222">
        <v>0</v>
      </c>
      <c r="O53" s="102">
        <v>0</v>
      </c>
      <c r="P53" s="102">
        <v>0</v>
      </c>
      <c r="Q53" s="223">
        <v>0</v>
      </c>
      <c r="R53" s="40">
        <v>0</v>
      </c>
      <c r="S53" s="102">
        <v>0</v>
      </c>
      <c r="T53" s="102">
        <v>0</v>
      </c>
      <c r="U53" s="103">
        <v>0</v>
      </c>
      <c r="V53" s="224">
        <v>0</v>
      </c>
      <c r="W53" s="102">
        <v>0</v>
      </c>
      <c r="X53" s="102">
        <v>0</v>
      </c>
      <c r="Y53" s="103">
        <v>0</v>
      </c>
      <c r="Z53" s="224">
        <v>0</v>
      </c>
      <c r="AA53" s="102">
        <v>0</v>
      </c>
      <c r="AB53" s="102">
        <v>0</v>
      </c>
      <c r="AC53" s="225">
        <v>0</v>
      </c>
      <c r="AD53" s="40">
        <v>0</v>
      </c>
      <c r="AE53" s="102">
        <v>0</v>
      </c>
      <c r="AF53" s="102">
        <v>0</v>
      </c>
      <c r="AG53" s="223">
        <v>0</v>
      </c>
      <c r="AH53" s="38"/>
      <c r="AI53" s="38"/>
      <c r="AJ53" s="248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249"/>
      <c r="AW53" s="250" t="s">
        <v>2160</v>
      </c>
      <c r="AZ53" s="42" t="s">
        <v>1638</v>
      </c>
      <c r="BA53" s="251"/>
      <c r="BB53" s="252"/>
      <c r="BC53" s="302" t="s">
        <v>2176</v>
      </c>
      <c r="BD53" s="254" t="s">
        <v>2176</v>
      </c>
      <c r="BE53" s="73" t="s">
        <v>2176</v>
      </c>
      <c r="BF53" s="73" t="s">
        <v>2176</v>
      </c>
      <c r="BG53" s="255" t="s">
        <v>2176</v>
      </c>
      <c r="BH53" s="254" t="s">
        <v>2176</v>
      </c>
      <c r="BI53" s="73" t="s">
        <v>2176</v>
      </c>
      <c r="BJ53" s="73" t="s">
        <v>2176</v>
      </c>
      <c r="BK53" s="255" t="s">
        <v>2176</v>
      </c>
      <c r="BL53" s="254" t="s">
        <v>2176</v>
      </c>
      <c r="BM53" s="73" t="s">
        <v>2176</v>
      </c>
      <c r="BN53" s="73" t="s">
        <v>2176</v>
      </c>
      <c r="BO53" s="255" t="s">
        <v>2176</v>
      </c>
      <c r="BP53" s="254" t="s">
        <v>2176</v>
      </c>
      <c r="BQ53" s="73" t="s">
        <v>2176</v>
      </c>
      <c r="BR53" s="73" t="s">
        <v>2176</v>
      </c>
      <c r="BS53" s="255" t="s">
        <v>2176</v>
      </c>
      <c r="BT53" s="254" t="s">
        <v>2176</v>
      </c>
      <c r="BU53" s="73" t="s">
        <v>2176</v>
      </c>
      <c r="BV53" s="73" t="s">
        <v>2176</v>
      </c>
      <c r="BW53" s="255" t="s">
        <v>2176</v>
      </c>
      <c r="BX53" s="51"/>
      <c r="BY53" s="256" t="str">
        <f>BY$52&amp;$AZ53</f>
        <v>PCD_DPWW3_SSCP_DLY_S1</v>
      </c>
      <c r="BZ53" s="256" t="str">
        <f t="shared" ref="BZ53:CJ60" si="22">BZ$52&amp;$AZ53</f>
        <v>PCD_DPWW3_SSCP_DIR_S1</v>
      </c>
      <c r="CA53" s="256" t="str">
        <f t="shared" si="22"/>
        <v>PCD_DPWW3_SSCP_DSCR_S1</v>
      </c>
      <c r="CB53" s="256" t="str">
        <f t="shared" si="22"/>
        <v>PCD_DPWW3_SSCP_DCS_S1</v>
      </c>
      <c r="CC53" s="256" t="str">
        <f t="shared" si="22"/>
        <v>PCD_DPWW3_SSCP_DSCS_S1</v>
      </c>
      <c r="CD53" s="256" t="str">
        <f t="shared" si="22"/>
        <v>PCD_DPWW3_SSCP_DPP_S1</v>
      </c>
      <c r="CE53" s="256" t="str">
        <f t="shared" si="22"/>
        <v>PCD_DPWW3_SSCP_DTPI_S1</v>
      </c>
      <c r="CF53" s="256" t="str">
        <f t="shared" si="22"/>
        <v>PCD_DPWW3_SSCP_DCI_S1</v>
      </c>
      <c r="CG53" s="256" t="str">
        <f t="shared" si="22"/>
        <v>PCD_DPWW3_SSCP_DSI_S1</v>
      </c>
      <c r="CH53" s="256" t="str">
        <f t="shared" si="22"/>
        <v>PCD_DPWW3_SSCP_DER_S1</v>
      </c>
      <c r="CI53" s="256" t="str">
        <f t="shared" si="22"/>
        <v>PCD_DPWW3_SSCP_RS_S1</v>
      </c>
      <c r="CJ53" s="256" t="str">
        <f t="shared" si="22"/>
        <v>PCD_DPWW3_SSCP_DPLE_S1</v>
      </c>
    </row>
    <row r="54" spans="2:88" s="42" customFormat="1" ht="28.5" x14ac:dyDescent="0.2">
      <c r="B54" s="213" t="str">
        <f t="shared" si="21"/>
        <v>TMS</v>
      </c>
      <c r="C54" s="300" t="s">
        <v>2158</v>
      </c>
      <c r="D54" s="300" t="s">
        <v>630</v>
      </c>
      <c r="E54" s="301">
        <f>IFERROR(INDEX('[1]PCD List'!$E$3:$O$41,MATCH(DPWW3!$D54,'[1]PCD List'!$D$3:$D$41,0),MATCH(DPWW3!$B54,'[1]PCD List'!$E$2:$O$2,0)),"")</f>
        <v>0</v>
      </c>
      <c r="F54" s="313" t="s">
        <v>2159</v>
      </c>
      <c r="G54" s="62" t="s">
        <v>1639</v>
      </c>
      <c r="H54" s="245" t="s">
        <v>68</v>
      </c>
      <c r="I54" s="246">
        <v>0</v>
      </c>
      <c r="J54" s="247"/>
      <c r="K54" s="841"/>
      <c r="L54" s="247"/>
      <c r="M54" s="221">
        <v>0</v>
      </c>
      <c r="N54" s="222">
        <v>0</v>
      </c>
      <c r="O54" s="102">
        <v>0</v>
      </c>
      <c r="P54" s="102">
        <v>0</v>
      </c>
      <c r="Q54" s="223">
        <v>0</v>
      </c>
      <c r="R54" s="40">
        <v>0</v>
      </c>
      <c r="S54" s="102">
        <v>0</v>
      </c>
      <c r="T54" s="102">
        <v>0</v>
      </c>
      <c r="U54" s="103">
        <v>0</v>
      </c>
      <c r="V54" s="224">
        <v>0</v>
      </c>
      <c r="W54" s="102">
        <v>0</v>
      </c>
      <c r="X54" s="102">
        <v>0</v>
      </c>
      <c r="Y54" s="103">
        <v>0</v>
      </c>
      <c r="Z54" s="224">
        <v>0</v>
      </c>
      <c r="AA54" s="102">
        <v>0</v>
      </c>
      <c r="AB54" s="102">
        <v>0</v>
      </c>
      <c r="AC54" s="225">
        <v>0</v>
      </c>
      <c r="AD54" s="40">
        <v>0</v>
      </c>
      <c r="AE54" s="102">
        <v>0</v>
      </c>
      <c r="AF54" s="102">
        <v>0</v>
      </c>
      <c r="AG54" s="223">
        <v>0</v>
      </c>
      <c r="AH54" s="38"/>
      <c r="AI54" s="38"/>
      <c r="AJ54" s="248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249"/>
      <c r="AW54" s="250" t="s">
        <v>2160</v>
      </c>
      <c r="AZ54" s="42" t="s">
        <v>1641</v>
      </c>
      <c r="BA54" s="251"/>
      <c r="BB54" s="252"/>
      <c r="BC54" s="302" t="s">
        <v>2177</v>
      </c>
      <c r="BD54" s="254" t="s">
        <v>2177</v>
      </c>
      <c r="BE54" s="73" t="s">
        <v>2177</v>
      </c>
      <c r="BF54" s="73" t="s">
        <v>2177</v>
      </c>
      <c r="BG54" s="255" t="s">
        <v>2177</v>
      </c>
      <c r="BH54" s="254" t="s">
        <v>2177</v>
      </c>
      <c r="BI54" s="73" t="s">
        <v>2177</v>
      </c>
      <c r="BJ54" s="73" t="s">
        <v>2177</v>
      </c>
      <c r="BK54" s="255" t="s">
        <v>2177</v>
      </c>
      <c r="BL54" s="254" t="s">
        <v>2177</v>
      </c>
      <c r="BM54" s="73" t="s">
        <v>2177</v>
      </c>
      <c r="BN54" s="73" t="s">
        <v>2177</v>
      </c>
      <c r="BO54" s="255" t="s">
        <v>2177</v>
      </c>
      <c r="BP54" s="254" t="s">
        <v>2177</v>
      </c>
      <c r="BQ54" s="73" t="s">
        <v>2177</v>
      </c>
      <c r="BR54" s="73" t="s">
        <v>2177</v>
      </c>
      <c r="BS54" s="255" t="s">
        <v>2177</v>
      </c>
      <c r="BT54" s="254" t="s">
        <v>2177</v>
      </c>
      <c r="BU54" s="73" t="s">
        <v>2177</v>
      </c>
      <c r="BV54" s="73" t="s">
        <v>2177</v>
      </c>
      <c r="BW54" s="255" t="s">
        <v>2177</v>
      </c>
      <c r="BX54" s="51"/>
      <c r="BY54" s="256" t="str">
        <f t="shared" ref="BY54:CJ60" si="23">BY$52&amp;$AZ54</f>
        <v>PCD_DPWW3_SSCP_DLY_S2</v>
      </c>
      <c r="BZ54" s="256" t="str">
        <f t="shared" si="23"/>
        <v>PCD_DPWW3_SSCP_DIR_S2</v>
      </c>
      <c r="CA54" s="256" t="str">
        <f t="shared" si="23"/>
        <v>PCD_DPWW3_SSCP_DSCR_S2</v>
      </c>
      <c r="CB54" s="256" t="str">
        <f t="shared" si="23"/>
        <v>PCD_DPWW3_SSCP_DCS_S2</v>
      </c>
      <c r="CC54" s="256" t="str">
        <f t="shared" si="23"/>
        <v>PCD_DPWW3_SSCP_DSCS_S2</v>
      </c>
      <c r="CD54" s="256" t="str">
        <f t="shared" si="23"/>
        <v>PCD_DPWW3_SSCP_DPP_S2</v>
      </c>
      <c r="CE54" s="256" t="str">
        <f t="shared" si="23"/>
        <v>PCD_DPWW3_SSCP_DTPI_S2</v>
      </c>
      <c r="CF54" s="256" t="str">
        <f t="shared" si="23"/>
        <v>PCD_DPWW3_SSCP_DCI_S2</v>
      </c>
      <c r="CG54" s="256" t="str">
        <f t="shared" si="23"/>
        <v>PCD_DPWW3_SSCP_DSI_S2</v>
      </c>
      <c r="CH54" s="256" t="str">
        <f t="shared" si="23"/>
        <v>PCD_DPWW3_SSCP_DER_S2</v>
      </c>
      <c r="CI54" s="256" t="str">
        <f t="shared" si="22"/>
        <v>PCD_DPWW3_SSCP_RS_S2</v>
      </c>
      <c r="CJ54" s="256" t="str">
        <f t="shared" si="23"/>
        <v>PCD_DPWW3_SSCP_DPLE_S2</v>
      </c>
    </row>
    <row r="55" spans="2:88" s="42" customFormat="1" ht="28.5" x14ac:dyDescent="0.2">
      <c r="B55" s="213" t="str">
        <f t="shared" si="21"/>
        <v>TMS</v>
      </c>
      <c r="C55" s="300" t="s">
        <v>2158</v>
      </c>
      <c r="D55" s="300" t="s">
        <v>630</v>
      </c>
      <c r="E55" s="301">
        <f>IFERROR(INDEX('[1]PCD List'!$E$3:$O$41,MATCH(DPWW3!$D55,'[1]PCD List'!$D$3:$D$41,0),MATCH(DPWW3!$B55,'[1]PCD List'!$E$2:$O$2,0)),"")</f>
        <v>0</v>
      </c>
      <c r="F55" s="313" t="s">
        <v>2159</v>
      </c>
      <c r="G55" s="62" t="s">
        <v>1642</v>
      </c>
      <c r="H55" s="245" t="s">
        <v>68</v>
      </c>
      <c r="I55" s="246">
        <v>0</v>
      </c>
      <c r="J55" s="247"/>
      <c r="K55" s="841"/>
      <c r="L55" s="247"/>
      <c r="M55" s="221">
        <v>0</v>
      </c>
      <c r="N55" s="222">
        <v>0</v>
      </c>
      <c r="O55" s="102">
        <v>0</v>
      </c>
      <c r="P55" s="102">
        <v>0</v>
      </c>
      <c r="Q55" s="223">
        <v>0</v>
      </c>
      <c r="R55" s="40">
        <v>0</v>
      </c>
      <c r="S55" s="102">
        <v>0</v>
      </c>
      <c r="T55" s="102">
        <v>0</v>
      </c>
      <c r="U55" s="103">
        <v>0</v>
      </c>
      <c r="V55" s="224">
        <v>0</v>
      </c>
      <c r="W55" s="102">
        <v>0</v>
      </c>
      <c r="X55" s="102">
        <v>0</v>
      </c>
      <c r="Y55" s="103">
        <v>0</v>
      </c>
      <c r="Z55" s="224">
        <v>0</v>
      </c>
      <c r="AA55" s="102">
        <v>0</v>
      </c>
      <c r="AB55" s="102">
        <v>0</v>
      </c>
      <c r="AC55" s="225">
        <v>0</v>
      </c>
      <c r="AD55" s="40">
        <v>0</v>
      </c>
      <c r="AE55" s="102">
        <v>0</v>
      </c>
      <c r="AF55" s="102">
        <v>0</v>
      </c>
      <c r="AG55" s="223">
        <v>0</v>
      </c>
      <c r="AH55" s="38"/>
      <c r="AI55" s="38"/>
      <c r="AJ55" s="248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249"/>
      <c r="AW55" s="250" t="s">
        <v>2160</v>
      </c>
      <c r="AZ55" s="42" t="s">
        <v>1644</v>
      </c>
      <c r="BA55" s="251"/>
      <c r="BB55" s="252"/>
      <c r="BC55" s="302" t="s">
        <v>2178</v>
      </c>
      <c r="BD55" s="254" t="s">
        <v>2178</v>
      </c>
      <c r="BE55" s="73" t="s">
        <v>2178</v>
      </c>
      <c r="BF55" s="73" t="s">
        <v>2178</v>
      </c>
      <c r="BG55" s="255" t="s">
        <v>2178</v>
      </c>
      <c r="BH55" s="254" t="s">
        <v>2178</v>
      </c>
      <c r="BI55" s="73" t="s">
        <v>2178</v>
      </c>
      <c r="BJ55" s="73" t="s">
        <v>2178</v>
      </c>
      <c r="BK55" s="255" t="s">
        <v>2178</v>
      </c>
      <c r="BL55" s="254" t="s">
        <v>2178</v>
      </c>
      <c r="BM55" s="73" t="s">
        <v>2178</v>
      </c>
      <c r="BN55" s="73" t="s">
        <v>2178</v>
      </c>
      <c r="BO55" s="255" t="s">
        <v>2178</v>
      </c>
      <c r="BP55" s="254" t="s">
        <v>2178</v>
      </c>
      <c r="BQ55" s="73" t="s">
        <v>2178</v>
      </c>
      <c r="BR55" s="73" t="s">
        <v>2178</v>
      </c>
      <c r="BS55" s="255" t="s">
        <v>2178</v>
      </c>
      <c r="BT55" s="254" t="s">
        <v>2178</v>
      </c>
      <c r="BU55" s="73" t="s">
        <v>2178</v>
      </c>
      <c r="BV55" s="73" t="s">
        <v>2178</v>
      </c>
      <c r="BW55" s="255" t="s">
        <v>2178</v>
      </c>
      <c r="BX55" s="51"/>
      <c r="BY55" s="256" t="str">
        <f t="shared" si="23"/>
        <v>PCD_DPWW3_SSCP_DLY_S3</v>
      </c>
      <c r="BZ55" s="256" t="str">
        <f t="shared" si="23"/>
        <v>PCD_DPWW3_SSCP_DIR_S3</v>
      </c>
      <c r="CA55" s="256" t="str">
        <f t="shared" si="23"/>
        <v>PCD_DPWW3_SSCP_DSCR_S3</v>
      </c>
      <c r="CB55" s="256" t="str">
        <f t="shared" si="23"/>
        <v>PCD_DPWW3_SSCP_DCS_S3</v>
      </c>
      <c r="CC55" s="256" t="str">
        <f t="shared" si="23"/>
        <v>PCD_DPWW3_SSCP_DSCS_S3</v>
      </c>
      <c r="CD55" s="256" t="str">
        <f t="shared" si="23"/>
        <v>PCD_DPWW3_SSCP_DPP_S3</v>
      </c>
      <c r="CE55" s="256" t="str">
        <f t="shared" si="23"/>
        <v>PCD_DPWW3_SSCP_DTPI_S3</v>
      </c>
      <c r="CF55" s="256" t="str">
        <f t="shared" si="23"/>
        <v>PCD_DPWW3_SSCP_DCI_S3</v>
      </c>
      <c r="CG55" s="256" t="str">
        <f t="shared" si="23"/>
        <v>PCD_DPWW3_SSCP_DSI_S3</v>
      </c>
      <c r="CH55" s="256" t="str">
        <f t="shared" si="23"/>
        <v>PCD_DPWW3_SSCP_DER_S3</v>
      </c>
      <c r="CI55" s="256" t="str">
        <f t="shared" si="22"/>
        <v>PCD_DPWW3_SSCP_RS_S3</v>
      </c>
      <c r="CJ55" s="256" t="str">
        <f t="shared" si="23"/>
        <v>PCD_DPWW3_SSCP_DPLE_S3</v>
      </c>
    </row>
    <row r="56" spans="2:88" s="42" customFormat="1" ht="28.5" x14ac:dyDescent="0.2">
      <c r="B56" s="213" t="str">
        <f t="shared" si="21"/>
        <v>TMS</v>
      </c>
      <c r="C56" s="300" t="s">
        <v>2158</v>
      </c>
      <c r="D56" s="300" t="s">
        <v>630</v>
      </c>
      <c r="E56" s="301">
        <f>IFERROR(INDEX('[1]PCD List'!$E$3:$O$41,MATCH(DPWW3!$D56,'[1]PCD List'!$D$3:$D$41,0),MATCH(DPWW3!$B56,'[1]PCD List'!$E$2:$O$2,0)),"")</f>
        <v>0</v>
      </c>
      <c r="F56" s="313" t="s">
        <v>2159</v>
      </c>
      <c r="G56" s="62" t="s">
        <v>1645</v>
      </c>
      <c r="H56" s="245" t="s">
        <v>68</v>
      </c>
      <c r="I56" s="246">
        <v>0</v>
      </c>
      <c r="J56" s="247"/>
      <c r="K56" s="841"/>
      <c r="L56" s="247"/>
      <c r="M56" s="221">
        <v>0</v>
      </c>
      <c r="N56" s="222">
        <v>0</v>
      </c>
      <c r="O56" s="102">
        <v>0</v>
      </c>
      <c r="P56" s="102">
        <v>0</v>
      </c>
      <c r="Q56" s="223">
        <v>0</v>
      </c>
      <c r="R56" s="40">
        <v>0</v>
      </c>
      <c r="S56" s="102">
        <v>0</v>
      </c>
      <c r="T56" s="102">
        <v>0</v>
      </c>
      <c r="U56" s="103">
        <v>0</v>
      </c>
      <c r="V56" s="224">
        <v>0</v>
      </c>
      <c r="W56" s="102">
        <v>0</v>
      </c>
      <c r="X56" s="102">
        <v>0</v>
      </c>
      <c r="Y56" s="103">
        <v>0</v>
      </c>
      <c r="Z56" s="224">
        <v>0</v>
      </c>
      <c r="AA56" s="102">
        <v>0</v>
      </c>
      <c r="AB56" s="102">
        <v>0</v>
      </c>
      <c r="AC56" s="225">
        <v>0</v>
      </c>
      <c r="AD56" s="40">
        <v>0</v>
      </c>
      <c r="AE56" s="102">
        <v>0</v>
      </c>
      <c r="AF56" s="102">
        <v>0</v>
      </c>
      <c r="AG56" s="223">
        <v>0</v>
      </c>
      <c r="AH56" s="38"/>
      <c r="AI56" s="38"/>
      <c r="AJ56" s="248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249"/>
      <c r="AW56" s="250" t="s">
        <v>2160</v>
      </c>
      <c r="AZ56" s="42" t="s">
        <v>1647</v>
      </c>
      <c r="BA56" s="251"/>
      <c r="BB56" s="252"/>
      <c r="BC56" s="302" t="s">
        <v>2179</v>
      </c>
      <c r="BD56" s="254" t="s">
        <v>2179</v>
      </c>
      <c r="BE56" s="73" t="s">
        <v>2179</v>
      </c>
      <c r="BF56" s="73" t="s">
        <v>2179</v>
      </c>
      <c r="BG56" s="255" t="s">
        <v>2179</v>
      </c>
      <c r="BH56" s="254" t="s">
        <v>2179</v>
      </c>
      <c r="BI56" s="73" t="s">
        <v>2179</v>
      </c>
      <c r="BJ56" s="73" t="s">
        <v>2179</v>
      </c>
      <c r="BK56" s="255" t="s">
        <v>2179</v>
      </c>
      <c r="BL56" s="254" t="s">
        <v>2179</v>
      </c>
      <c r="BM56" s="73" t="s">
        <v>2179</v>
      </c>
      <c r="BN56" s="73" t="s">
        <v>2179</v>
      </c>
      <c r="BO56" s="255" t="s">
        <v>2179</v>
      </c>
      <c r="BP56" s="254" t="s">
        <v>2179</v>
      </c>
      <c r="BQ56" s="73" t="s">
        <v>2179</v>
      </c>
      <c r="BR56" s="73" t="s">
        <v>2179</v>
      </c>
      <c r="BS56" s="255" t="s">
        <v>2179</v>
      </c>
      <c r="BT56" s="254" t="s">
        <v>2179</v>
      </c>
      <c r="BU56" s="73" t="s">
        <v>2179</v>
      </c>
      <c r="BV56" s="73" t="s">
        <v>2179</v>
      </c>
      <c r="BW56" s="255" t="s">
        <v>2179</v>
      </c>
      <c r="BX56" s="51"/>
      <c r="BY56" s="256" t="str">
        <f t="shared" si="23"/>
        <v>PCD_DPWW3_SSCP_DLY_S4</v>
      </c>
      <c r="BZ56" s="256" t="str">
        <f t="shared" si="23"/>
        <v>PCD_DPWW3_SSCP_DIR_S4</v>
      </c>
      <c r="CA56" s="256" t="str">
        <f t="shared" si="23"/>
        <v>PCD_DPWW3_SSCP_DSCR_S4</v>
      </c>
      <c r="CB56" s="256" t="str">
        <f t="shared" si="23"/>
        <v>PCD_DPWW3_SSCP_DCS_S4</v>
      </c>
      <c r="CC56" s="256" t="str">
        <f t="shared" si="23"/>
        <v>PCD_DPWW3_SSCP_DSCS_S4</v>
      </c>
      <c r="CD56" s="256" t="str">
        <f t="shared" si="23"/>
        <v>PCD_DPWW3_SSCP_DPP_S4</v>
      </c>
      <c r="CE56" s="256" t="str">
        <f t="shared" si="23"/>
        <v>PCD_DPWW3_SSCP_DTPI_S4</v>
      </c>
      <c r="CF56" s="256" t="str">
        <f t="shared" si="23"/>
        <v>PCD_DPWW3_SSCP_DCI_S4</v>
      </c>
      <c r="CG56" s="256" t="str">
        <f t="shared" si="23"/>
        <v>PCD_DPWW3_SSCP_DSI_S4</v>
      </c>
      <c r="CH56" s="256" t="str">
        <f t="shared" si="23"/>
        <v>PCD_DPWW3_SSCP_DER_S4</v>
      </c>
      <c r="CI56" s="256" t="str">
        <f t="shared" si="22"/>
        <v>PCD_DPWW3_SSCP_RS_S4</v>
      </c>
      <c r="CJ56" s="256" t="str">
        <f t="shared" si="23"/>
        <v>PCD_DPWW3_SSCP_DPLE_S4</v>
      </c>
    </row>
    <row r="57" spans="2:88" s="42" customFormat="1" ht="28.5" x14ac:dyDescent="0.2">
      <c r="B57" s="213" t="str">
        <f t="shared" si="21"/>
        <v>TMS</v>
      </c>
      <c r="C57" s="300" t="s">
        <v>2158</v>
      </c>
      <c r="D57" s="300" t="s">
        <v>630</v>
      </c>
      <c r="E57" s="301">
        <f>IFERROR(INDEX('[1]PCD List'!$E$3:$O$41,MATCH(DPWW3!$D57,'[1]PCD List'!$D$3:$D$41,0),MATCH(DPWW3!$B57,'[1]PCD List'!$E$2:$O$2,0)),"")</f>
        <v>0</v>
      </c>
      <c r="F57" s="313" t="s">
        <v>2159</v>
      </c>
      <c r="G57" s="62" t="s">
        <v>1648</v>
      </c>
      <c r="H57" s="245" t="s">
        <v>68</v>
      </c>
      <c r="I57" s="246">
        <v>0</v>
      </c>
      <c r="J57" s="247"/>
      <c r="K57" s="841"/>
      <c r="L57" s="247"/>
      <c r="M57" s="221">
        <v>0</v>
      </c>
      <c r="N57" s="222">
        <v>0</v>
      </c>
      <c r="O57" s="102">
        <v>0</v>
      </c>
      <c r="P57" s="102">
        <v>0</v>
      </c>
      <c r="Q57" s="223">
        <v>0</v>
      </c>
      <c r="R57" s="40">
        <v>0</v>
      </c>
      <c r="S57" s="102">
        <v>0</v>
      </c>
      <c r="T57" s="102">
        <v>0</v>
      </c>
      <c r="U57" s="103">
        <v>0</v>
      </c>
      <c r="V57" s="224">
        <v>0</v>
      </c>
      <c r="W57" s="102">
        <v>0</v>
      </c>
      <c r="X57" s="102">
        <v>0</v>
      </c>
      <c r="Y57" s="103">
        <v>0</v>
      </c>
      <c r="Z57" s="224">
        <v>0</v>
      </c>
      <c r="AA57" s="102">
        <v>0</v>
      </c>
      <c r="AB57" s="102">
        <v>0</v>
      </c>
      <c r="AC57" s="225">
        <v>0</v>
      </c>
      <c r="AD57" s="40">
        <v>0</v>
      </c>
      <c r="AE57" s="102">
        <v>0</v>
      </c>
      <c r="AF57" s="102">
        <v>0</v>
      </c>
      <c r="AG57" s="223">
        <v>0</v>
      </c>
      <c r="AH57" s="38"/>
      <c r="AI57" s="38"/>
      <c r="AJ57" s="248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249"/>
      <c r="AW57" s="250" t="s">
        <v>2160</v>
      </c>
      <c r="AZ57" s="42" t="s">
        <v>1650</v>
      </c>
      <c r="BA57" s="251"/>
      <c r="BB57" s="252"/>
      <c r="BC57" s="302" t="s">
        <v>2180</v>
      </c>
      <c r="BD57" s="254" t="s">
        <v>2180</v>
      </c>
      <c r="BE57" s="73" t="s">
        <v>2180</v>
      </c>
      <c r="BF57" s="73" t="s">
        <v>2180</v>
      </c>
      <c r="BG57" s="255" t="s">
        <v>2180</v>
      </c>
      <c r="BH57" s="254" t="s">
        <v>2180</v>
      </c>
      <c r="BI57" s="73" t="s">
        <v>2180</v>
      </c>
      <c r="BJ57" s="73" t="s">
        <v>2180</v>
      </c>
      <c r="BK57" s="255" t="s">
        <v>2180</v>
      </c>
      <c r="BL57" s="254" t="s">
        <v>2180</v>
      </c>
      <c r="BM57" s="73" t="s">
        <v>2180</v>
      </c>
      <c r="BN57" s="73" t="s">
        <v>2180</v>
      </c>
      <c r="BO57" s="255" t="s">
        <v>2180</v>
      </c>
      <c r="BP57" s="254" t="s">
        <v>2180</v>
      </c>
      <c r="BQ57" s="73" t="s">
        <v>2180</v>
      </c>
      <c r="BR57" s="73" t="s">
        <v>2180</v>
      </c>
      <c r="BS57" s="255" t="s">
        <v>2180</v>
      </c>
      <c r="BT57" s="254" t="s">
        <v>2180</v>
      </c>
      <c r="BU57" s="73" t="s">
        <v>2180</v>
      </c>
      <c r="BV57" s="73" t="s">
        <v>2180</v>
      </c>
      <c r="BW57" s="255" t="s">
        <v>2180</v>
      </c>
      <c r="BX57" s="51"/>
      <c r="BY57" s="256" t="str">
        <f t="shared" si="23"/>
        <v>PCD_DPWW3_SSCP_DLY_S5</v>
      </c>
      <c r="BZ57" s="256" t="str">
        <f t="shared" si="23"/>
        <v>PCD_DPWW3_SSCP_DIR_S5</v>
      </c>
      <c r="CA57" s="256" t="str">
        <f t="shared" si="23"/>
        <v>PCD_DPWW3_SSCP_DSCR_S5</v>
      </c>
      <c r="CB57" s="256" t="str">
        <f t="shared" si="23"/>
        <v>PCD_DPWW3_SSCP_DCS_S5</v>
      </c>
      <c r="CC57" s="256" t="str">
        <f t="shared" si="23"/>
        <v>PCD_DPWW3_SSCP_DSCS_S5</v>
      </c>
      <c r="CD57" s="256" t="str">
        <f t="shared" si="23"/>
        <v>PCD_DPWW3_SSCP_DPP_S5</v>
      </c>
      <c r="CE57" s="256" t="str">
        <f t="shared" si="23"/>
        <v>PCD_DPWW3_SSCP_DTPI_S5</v>
      </c>
      <c r="CF57" s="256" t="str">
        <f t="shared" si="23"/>
        <v>PCD_DPWW3_SSCP_DCI_S5</v>
      </c>
      <c r="CG57" s="256" t="str">
        <f t="shared" si="23"/>
        <v>PCD_DPWW3_SSCP_DSI_S5</v>
      </c>
      <c r="CH57" s="256" t="str">
        <f t="shared" si="23"/>
        <v>PCD_DPWW3_SSCP_DER_S5</v>
      </c>
      <c r="CI57" s="256" t="str">
        <f t="shared" si="22"/>
        <v>PCD_DPWW3_SSCP_RS_S5</v>
      </c>
      <c r="CJ57" s="256" t="str">
        <f t="shared" si="23"/>
        <v>PCD_DPWW3_SSCP_DPLE_S5</v>
      </c>
    </row>
    <row r="58" spans="2:88" s="42" customFormat="1" ht="28.5" x14ac:dyDescent="0.2">
      <c r="B58" s="213" t="str">
        <f t="shared" si="21"/>
        <v>TMS</v>
      </c>
      <c r="C58" s="300" t="s">
        <v>2158</v>
      </c>
      <c r="D58" s="300" t="s">
        <v>630</v>
      </c>
      <c r="E58" s="301">
        <f>IFERROR(INDEX('[1]PCD List'!$E$3:$O$41,MATCH(DPWW3!$D58,'[1]PCD List'!$D$3:$D$41,0),MATCH(DPWW3!$B58,'[1]PCD List'!$E$2:$O$2,0)),"")</f>
        <v>0</v>
      </c>
      <c r="F58" s="313" t="s">
        <v>2159</v>
      </c>
      <c r="G58" s="62" t="s">
        <v>1651</v>
      </c>
      <c r="H58" s="245" t="s">
        <v>68</v>
      </c>
      <c r="I58" s="246">
        <v>0</v>
      </c>
      <c r="J58" s="247"/>
      <c r="K58" s="841"/>
      <c r="L58" s="247"/>
      <c r="M58" s="221">
        <v>0</v>
      </c>
      <c r="N58" s="222">
        <v>0</v>
      </c>
      <c r="O58" s="102">
        <v>0</v>
      </c>
      <c r="P58" s="102">
        <v>0</v>
      </c>
      <c r="Q58" s="223">
        <v>0</v>
      </c>
      <c r="R58" s="40">
        <v>0</v>
      </c>
      <c r="S58" s="102">
        <v>0</v>
      </c>
      <c r="T58" s="102">
        <v>0</v>
      </c>
      <c r="U58" s="103">
        <v>0</v>
      </c>
      <c r="V58" s="224">
        <v>0</v>
      </c>
      <c r="W58" s="102">
        <v>0</v>
      </c>
      <c r="X58" s="102">
        <v>0</v>
      </c>
      <c r="Y58" s="103">
        <v>0</v>
      </c>
      <c r="Z58" s="224">
        <v>0</v>
      </c>
      <c r="AA58" s="102">
        <v>0</v>
      </c>
      <c r="AB58" s="102">
        <v>0</v>
      </c>
      <c r="AC58" s="225">
        <v>0</v>
      </c>
      <c r="AD58" s="40">
        <v>0</v>
      </c>
      <c r="AE58" s="102">
        <v>0</v>
      </c>
      <c r="AF58" s="102">
        <v>0</v>
      </c>
      <c r="AG58" s="223">
        <v>0</v>
      </c>
      <c r="AH58" s="38"/>
      <c r="AI58" s="38"/>
      <c r="AJ58" s="248"/>
      <c r="AK58" s="65"/>
      <c r="AL58" s="65"/>
      <c r="AM58" s="65"/>
      <c r="AN58" s="65"/>
      <c r="AO58" s="65"/>
      <c r="AP58" s="65"/>
      <c r="AQ58" s="65"/>
      <c r="AR58" s="65"/>
      <c r="AS58" s="65"/>
      <c r="AT58" s="65"/>
      <c r="AU58" s="249"/>
      <c r="AW58" s="250" t="s">
        <v>2160</v>
      </c>
      <c r="AZ58" s="42" t="s">
        <v>1653</v>
      </c>
      <c r="BA58" s="251"/>
      <c r="BB58" s="252"/>
      <c r="BC58" s="302" t="s">
        <v>2181</v>
      </c>
      <c r="BD58" s="254" t="s">
        <v>2181</v>
      </c>
      <c r="BE58" s="73" t="s">
        <v>2181</v>
      </c>
      <c r="BF58" s="73" t="s">
        <v>2181</v>
      </c>
      <c r="BG58" s="255" t="s">
        <v>2181</v>
      </c>
      <c r="BH58" s="254" t="s">
        <v>2181</v>
      </c>
      <c r="BI58" s="73" t="s">
        <v>2181</v>
      </c>
      <c r="BJ58" s="73" t="s">
        <v>2181</v>
      </c>
      <c r="BK58" s="255" t="s">
        <v>2181</v>
      </c>
      <c r="BL58" s="254" t="s">
        <v>2181</v>
      </c>
      <c r="BM58" s="73" t="s">
        <v>2181</v>
      </c>
      <c r="BN58" s="73" t="s">
        <v>2181</v>
      </c>
      <c r="BO58" s="255" t="s">
        <v>2181</v>
      </c>
      <c r="BP58" s="254" t="s">
        <v>2181</v>
      </c>
      <c r="BQ58" s="73" t="s">
        <v>2181</v>
      </c>
      <c r="BR58" s="73" t="s">
        <v>2181</v>
      </c>
      <c r="BS58" s="255" t="s">
        <v>2181</v>
      </c>
      <c r="BT58" s="254" t="s">
        <v>2181</v>
      </c>
      <c r="BU58" s="73" t="s">
        <v>2181</v>
      </c>
      <c r="BV58" s="73" t="s">
        <v>2181</v>
      </c>
      <c r="BW58" s="255" t="s">
        <v>2181</v>
      </c>
      <c r="BX58" s="51"/>
      <c r="BY58" s="256" t="str">
        <f t="shared" si="23"/>
        <v>PCD_DPWW3_SSCP_DLY_S6</v>
      </c>
      <c r="BZ58" s="256" t="str">
        <f t="shared" si="23"/>
        <v>PCD_DPWW3_SSCP_DIR_S6</v>
      </c>
      <c r="CA58" s="256" t="str">
        <f t="shared" si="23"/>
        <v>PCD_DPWW3_SSCP_DSCR_S6</v>
      </c>
      <c r="CB58" s="256" t="str">
        <f t="shared" si="23"/>
        <v>PCD_DPWW3_SSCP_DCS_S6</v>
      </c>
      <c r="CC58" s="256" t="str">
        <f t="shared" si="23"/>
        <v>PCD_DPWW3_SSCP_DSCS_S6</v>
      </c>
      <c r="CD58" s="256" t="str">
        <f t="shared" si="23"/>
        <v>PCD_DPWW3_SSCP_DPP_S6</v>
      </c>
      <c r="CE58" s="256" t="str">
        <f t="shared" si="23"/>
        <v>PCD_DPWW3_SSCP_DTPI_S6</v>
      </c>
      <c r="CF58" s="256" t="str">
        <f t="shared" si="23"/>
        <v>PCD_DPWW3_SSCP_DCI_S6</v>
      </c>
      <c r="CG58" s="256" t="str">
        <f t="shared" si="23"/>
        <v>PCD_DPWW3_SSCP_DSI_S6</v>
      </c>
      <c r="CH58" s="256" t="str">
        <f t="shared" si="23"/>
        <v>PCD_DPWW3_SSCP_DER_S6</v>
      </c>
      <c r="CI58" s="256" t="str">
        <f t="shared" si="22"/>
        <v>PCD_DPWW3_SSCP_RS_S6</v>
      </c>
      <c r="CJ58" s="256" t="str">
        <f t="shared" si="23"/>
        <v>PCD_DPWW3_SSCP_DPLE_S6</v>
      </c>
    </row>
    <row r="59" spans="2:88" s="42" customFormat="1" ht="28.5" x14ac:dyDescent="0.2">
      <c r="B59" s="303" t="str">
        <f t="shared" si="21"/>
        <v>TMS</v>
      </c>
      <c r="C59" s="304" t="s">
        <v>2158</v>
      </c>
      <c r="D59" s="304" t="s">
        <v>630</v>
      </c>
      <c r="E59" s="259">
        <f>IFERROR(INDEX('[1]PCD List'!$E$3:$O$41,MATCH(DPWW3!$D59,'[1]PCD List'!$D$3:$D$41,0),MATCH(DPWW3!$B59,'[1]PCD List'!$E$2:$O$2,0)),"")</f>
        <v>0</v>
      </c>
      <c r="F59" s="314" t="s">
        <v>2159</v>
      </c>
      <c r="G59" s="62" t="s">
        <v>1654</v>
      </c>
      <c r="H59" s="245" t="s">
        <v>68</v>
      </c>
      <c r="I59" s="246">
        <v>0</v>
      </c>
      <c r="J59" s="247"/>
      <c r="K59" s="841"/>
      <c r="L59" s="247"/>
      <c r="M59" s="264"/>
      <c r="N59" s="265"/>
      <c r="O59" s="266"/>
      <c r="P59" s="266"/>
      <c r="Q59" s="267"/>
      <c r="R59" s="268"/>
      <c r="S59" s="266"/>
      <c r="T59" s="266"/>
      <c r="U59" s="269"/>
      <c r="V59" s="270"/>
      <c r="W59" s="266"/>
      <c r="X59" s="266"/>
      <c r="Y59" s="269"/>
      <c r="Z59" s="270"/>
      <c r="AA59" s="266"/>
      <c r="AB59" s="266"/>
      <c r="AC59" s="271"/>
      <c r="AD59" s="268"/>
      <c r="AE59" s="266"/>
      <c r="AF59" s="266"/>
      <c r="AG59" s="267"/>
      <c r="AH59" s="38"/>
      <c r="AI59" s="38"/>
      <c r="AJ59" s="248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249"/>
      <c r="AW59" s="250" t="s">
        <v>2160</v>
      </c>
      <c r="AZ59" s="42" t="s">
        <v>1656</v>
      </c>
      <c r="BA59" s="251"/>
      <c r="BB59" s="252"/>
      <c r="BC59" s="302" t="s">
        <v>2182</v>
      </c>
      <c r="BD59" s="254" t="s">
        <v>2182</v>
      </c>
      <c r="BE59" s="73" t="s">
        <v>2182</v>
      </c>
      <c r="BF59" s="73" t="s">
        <v>2182</v>
      </c>
      <c r="BG59" s="255" t="s">
        <v>2182</v>
      </c>
      <c r="BH59" s="254" t="s">
        <v>2182</v>
      </c>
      <c r="BI59" s="73" t="s">
        <v>2182</v>
      </c>
      <c r="BJ59" s="73" t="s">
        <v>2182</v>
      </c>
      <c r="BK59" s="255" t="s">
        <v>2182</v>
      </c>
      <c r="BL59" s="254" t="s">
        <v>2182</v>
      </c>
      <c r="BM59" s="73" t="s">
        <v>2182</v>
      </c>
      <c r="BN59" s="73" t="s">
        <v>2182</v>
      </c>
      <c r="BO59" s="255" t="s">
        <v>2182</v>
      </c>
      <c r="BP59" s="254" t="s">
        <v>2182</v>
      </c>
      <c r="BQ59" s="73" t="s">
        <v>2182</v>
      </c>
      <c r="BR59" s="73" t="s">
        <v>2182</v>
      </c>
      <c r="BS59" s="255" t="s">
        <v>2182</v>
      </c>
      <c r="BT59" s="254" t="s">
        <v>2182</v>
      </c>
      <c r="BU59" s="73" t="s">
        <v>2182</v>
      </c>
      <c r="BV59" s="73" t="s">
        <v>2182</v>
      </c>
      <c r="BW59" s="255" t="s">
        <v>2182</v>
      </c>
      <c r="BX59" s="51"/>
      <c r="BY59" s="256" t="str">
        <f t="shared" si="23"/>
        <v>PCD_DPWW3_SSCP_DLY_S7</v>
      </c>
      <c r="BZ59" s="256" t="str">
        <f t="shared" si="23"/>
        <v>PCD_DPWW3_SSCP_DIR_S7</v>
      </c>
      <c r="CA59" s="256" t="str">
        <f t="shared" si="23"/>
        <v>PCD_DPWW3_SSCP_DSCR_S7</v>
      </c>
      <c r="CB59" s="256" t="str">
        <f t="shared" si="23"/>
        <v>PCD_DPWW3_SSCP_DCS_S7</v>
      </c>
      <c r="CC59" s="256" t="str">
        <f t="shared" si="23"/>
        <v>PCD_DPWW3_SSCP_DSCS_S7</v>
      </c>
      <c r="CD59" s="256" t="str">
        <f t="shared" si="23"/>
        <v>PCD_DPWW3_SSCP_DPP_S7</v>
      </c>
      <c r="CE59" s="256" t="str">
        <f t="shared" si="23"/>
        <v>PCD_DPWW3_SSCP_DTPI_S7</v>
      </c>
      <c r="CF59" s="256" t="str">
        <f t="shared" si="23"/>
        <v>PCD_DPWW3_SSCP_DCI_S7</v>
      </c>
      <c r="CG59" s="256" t="str">
        <f t="shared" si="23"/>
        <v>PCD_DPWW3_SSCP_DSI_S7</v>
      </c>
      <c r="CH59" s="256" t="str">
        <f t="shared" si="23"/>
        <v>PCD_DPWW3_SSCP_DER_S7</v>
      </c>
      <c r="CI59" s="256" t="str">
        <f t="shared" si="22"/>
        <v>PCD_DPWW3_SSCP_RS_S7</v>
      </c>
      <c r="CJ59" s="256" t="str">
        <f t="shared" si="23"/>
        <v>PCD_DPWW3_SSCP_DPLE_S7</v>
      </c>
    </row>
    <row r="60" spans="2:88" s="42" customFormat="1" ht="29.25" thickBot="1" x14ac:dyDescent="0.25">
      <c r="B60" s="306" t="str">
        <f t="shared" si="21"/>
        <v>TMS</v>
      </c>
      <c r="C60" s="307" t="s">
        <v>2158</v>
      </c>
      <c r="D60" s="307" t="s">
        <v>630</v>
      </c>
      <c r="E60" s="308">
        <f>IFERROR(INDEX('[1]PCD List'!$E$3:$O$41,MATCH(DPWW3!$D60,'[1]PCD List'!$D$3:$D$41,0),MATCH(DPWW3!$B60,'[1]PCD List'!$E$2:$O$2,0)),"")</f>
        <v>0</v>
      </c>
      <c r="F60" s="315" t="s">
        <v>2159</v>
      </c>
      <c r="G60" s="277" t="s">
        <v>1657</v>
      </c>
      <c r="H60" s="278" t="s">
        <v>68</v>
      </c>
      <c r="I60" s="279">
        <v>0</v>
      </c>
      <c r="J60" s="247"/>
      <c r="K60" s="842"/>
      <c r="L60" s="247"/>
      <c r="M60" s="280">
        <f>SUM( M52:M58)</f>
        <v>0</v>
      </c>
      <c r="N60" s="310">
        <f t="shared" ref="N60:AG60" si="24">SUM( N52:N58)</f>
        <v>0</v>
      </c>
      <c r="O60" s="281">
        <f t="shared" si="24"/>
        <v>0</v>
      </c>
      <c r="P60" s="281">
        <f t="shared" si="24"/>
        <v>0</v>
      </c>
      <c r="Q60" s="281">
        <f t="shared" si="24"/>
        <v>0</v>
      </c>
      <c r="R60" s="281">
        <f t="shared" si="24"/>
        <v>0</v>
      </c>
      <c r="S60" s="281">
        <f t="shared" si="24"/>
        <v>0</v>
      </c>
      <c r="T60" s="281">
        <f t="shared" si="24"/>
        <v>0</v>
      </c>
      <c r="U60" s="281">
        <f t="shared" si="24"/>
        <v>0</v>
      </c>
      <c r="V60" s="281">
        <f t="shared" si="24"/>
        <v>0</v>
      </c>
      <c r="W60" s="281">
        <f t="shared" si="24"/>
        <v>0</v>
      </c>
      <c r="X60" s="281">
        <f t="shared" si="24"/>
        <v>0</v>
      </c>
      <c r="Y60" s="281">
        <f t="shared" si="24"/>
        <v>0</v>
      </c>
      <c r="Z60" s="281">
        <f t="shared" si="24"/>
        <v>0</v>
      </c>
      <c r="AA60" s="281">
        <f t="shared" si="24"/>
        <v>0</v>
      </c>
      <c r="AB60" s="281">
        <f t="shared" si="24"/>
        <v>0</v>
      </c>
      <c r="AC60" s="281">
        <f t="shared" si="24"/>
        <v>0</v>
      </c>
      <c r="AD60" s="281">
        <f t="shared" si="24"/>
        <v>0</v>
      </c>
      <c r="AE60" s="281">
        <f t="shared" si="24"/>
        <v>0</v>
      </c>
      <c r="AF60" s="281">
        <f t="shared" si="24"/>
        <v>0</v>
      </c>
      <c r="AG60" s="281">
        <f t="shared" si="24"/>
        <v>0</v>
      </c>
      <c r="AH60" s="38"/>
      <c r="AI60" s="38"/>
      <c r="AJ60" s="282"/>
      <c r="AK60" s="283"/>
      <c r="AL60" s="283"/>
      <c r="AM60" s="283"/>
      <c r="AN60" s="283"/>
      <c r="AO60" s="283"/>
      <c r="AP60" s="283"/>
      <c r="AQ60" s="283"/>
      <c r="AR60" s="283"/>
      <c r="AS60" s="283"/>
      <c r="AT60" s="283"/>
      <c r="AU60" s="284"/>
      <c r="AW60" s="250" t="s">
        <v>2160</v>
      </c>
      <c r="AZ60" s="42" t="s">
        <v>1659</v>
      </c>
      <c r="BA60" s="251"/>
      <c r="BB60" s="252"/>
      <c r="BC60" s="311" t="s">
        <v>2183</v>
      </c>
      <c r="BD60" s="287" t="s">
        <v>2183</v>
      </c>
      <c r="BE60" s="288" t="s">
        <v>2183</v>
      </c>
      <c r="BF60" s="288" t="s">
        <v>2183</v>
      </c>
      <c r="BG60" s="290" t="s">
        <v>2183</v>
      </c>
      <c r="BH60" s="287" t="s">
        <v>2183</v>
      </c>
      <c r="BI60" s="288" t="s">
        <v>2183</v>
      </c>
      <c r="BJ60" s="288" t="s">
        <v>2183</v>
      </c>
      <c r="BK60" s="290" t="s">
        <v>2183</v>
      </c>
      <c r="BL60" s="287" t="s">
        <v>2183</v>
      </c>
      <c r="BM60" s="288" t="s">
        <v>2183</v>
      </c>
      <c r="BN60" s="288" t="s">
        <v>2183</v>
      </c>
      <c r="BO60" s="290" t="s">
        <v>2183</v>
      </c>
      <c r="BP60" s="287" t="s">
        <v>2183</v>
      </c>
      <c r="BQ60" s="288" t="s">
        <v>2183</v>
      </c>
      <c r="BR60" s="288" t="s">
        <v>2183</v>
      </c>
      <c r="BS60" s="290" t="s">
        <v>2183</v>
      </c>
      <c r="BT60" s="287" t="s">
        <v>2183</v>
      </c>
      <c r="BU60" s="288" t="s">
        <v>2183</v>
      </c>
      <c r="BV60" s="288" t="s">
        <v>2183</v>
      </c>
      <c r="BW60" s="290" t="s">
        <v>2183</v>
      </c>
      <c r="BX60" s="51"/>
      <c r="BY60" s="256" t="str">
        <f t="shared" si="23"/>
        <v>PCD_DPWW3_SSCP_DLY_ST</v>
      </c>
      <c r="BZ60" s="256" t="str">
        <f t="shared" si="23"/>
        <v>PCD_DPWW3_SSCP_DIR_ST</v>
      </c>
      <c r="CA60" s="256" t="str">
        <f t="shared" si="23"/>
        <v>PCD_DPWW3_SSCP_DSCR_ST</v>
      </c>
      <c r="CB60" s="256" t="str">
        <f t="shared" si="23"/>
        <v>PCD_DPWW3_SSCP_DCS_ST</v>
      </c>
      <c r="CC60" s="256" t="str">
        <f t="shared" si="23"/>
        <v>PCD_DPWW3_SSCP_DSCS_ST</v>
      </c>
      <c r="CD60" s="256" t="str">
        <f t="shared" si="23"/>
        <v>PCD_DPWW3_SSCP_DPP_ST</v>
      </c>
      <c r="CE60" s="256" t="str">
        <f t="shared" si="23"/>
        <v>PCD_DPWW3_SSCP_DTPI_ST</v>
      </c>
      <c r="CF60" s="256" t="str">
        <f t="shared" si="23"/>
        <v>PCD_DPWW3_SSCP_DCI_ST</v>
      </c>
      <c r="CG60" s="256" t="str">
        <f t="shared" si="23"/>
        <v>PCD_DPWW3_SSCP_DSI_ST</v>
      </c>
      <c r="CH60" s="256" t="str">
        <f t="shared" si="23"/>
        <v>PCD_DPWW3_SSCP_DER_ST</v>
      </c>
      <c r="CI60" s="256" t="str">
        <f t="shared" si="22"/>
        <v>PCD_DPWW3_SSCP_RS_ST</v>
      </c>
      <c r="CJ60" s="256" t="str">
        <f t="shared" si="23"/>
        <v>PCD_DPWW3_SSCP_DPLE_ST</v>
      </c>
    </row>
    <row r="61" spans="2:88" s="42" customFormat="1" ht="28.5" x14ac:dyDescent="0.2">
      <c r="B61" s="213" t="str">
        <f xml:space="preserve"> B60</f>
        <v>TMS</v>
      </c>
      <c r="C61" s="291" t="s">
        <v>2158</v>
      </c>
      <c r="D61" s="291" t="s">
        <v>650</v>
      </c>
      <c r="E61" s="292">
        <f>IFERROR(INDEX('[1]PCD List'!$E$3:$O$41,MATCH(DPWW3!$D61,'[1]PCD List'!$D$3:$D$41,0),MATCH(DPWW3!$B61,'[1]PCD List'!$E$2:$O$2,0)),"")</f>
        <v>0</v>
      </c>
      <c r="F61" s="312" t="s">
        <v>2184</v>
      </c>
      <c r="G61" s="62" t="s">
        <v>1619</v>
      </c>
      <c r="H61" s="245" t="s">
        <v>68</v>
      </c>
      <c r="I61" s="246">
        <v>0</v>
      </c>
      <c r="J61" s="112"/>
      <c r="K61" s="829">
        <v>0</v>
      </c>
      <c r="L61" s="112"/>
      <c r="M61" s="221">
        <v>0</v>
      </c>
      <c r="N61" s="222"/>
      <c r="O61" s="102"/>
      <c r="P61" s="102"/>
      <c r="Q61" s="223"/>
      <c r="R61" s="40"/>
      <c r="S61" s="102"/>
      <c r="T61" s="102"/>
      <c r="U61" s="103"/>
      <c r="V61" s="224"/>
      <c r="W61" s="102"/>
      <c r="X61" s="102"/>
      <c r="Y61" s="103"/>
      <c r="Z61" s="224"/>
      <c r="AA61" s="102"/>
      <c r="AB61" s="102"/>
      <c r="AC61" s="225"/>
      <c r="AD61" s="40"/>
      <c r="AE61" s="102"/>
      <c r="AF61" s="102"/>
      <c r="AG61" s="223"/>
      <c r="AH61" s="38"/>
      <c r="AI61" s="38"/>
      <c r="AJ61" s="248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249"/>
      <c r="AW61" s="250" t="s">
        <v>2185</v>
      </c>
      <c r="AZ61" s="42" t="s">
        <v>2186</v>
      </c>
      <c r="BA61" s="302" t="s">
        <v>2187</v>
      </c>
      <c r="BB61" s="231"/>
      <c r="BC61" s="299" t="s">
        <v>2188</v>
      </c>
      <c r="BD61" s="233" t="s">
        <v>2188</v>
      </c>
      <c r="BE61" s="234" t="s">
        <v>2188</v>
      </c>
      <c r="BF61" s="234" t="s">
        <v>2188</v>
      </c>
      <c r="BG61" s="236" t="s">
        <v>2188</v>
      </c>
      <c r="BH61" s="233" t="s">
        <v>2188</v>
      </c>
      <c r="BI61" s="234" t="s">
        <v>2188</v>
      </c>
      <c r="BJ61" s="234" t="s">
        <v>2188</v>
      </c>
      <c r="BK61" s="236" t="s">
        <v>2188</v>
      </c>
      <c r="BL61" s="233" t="s">
        <v>2188</v>
      </c>
      <c r="BM61" s="234" t="s">
        <v>2188</v>
      </c>
      <c r="BN61" s="234" t="s">
        <v>2188</v>
      </c>
      <c r="BO61" s="236" t="s">
        <v>2188</v>
      </c>
      <c r="BP61" s="233" t="s">
        <v>2188</v>
      </c>
      <c r="BQ61" s="234" t="s">
        <v>2188</v>
      </c>
      <c r="BR61" s="234" t="s">
        <v>2188</v>
      </c>
      <c r="BS61" s="236" t="s">
        <v>2188</v>
      </c>
      <c r="BT61" s="233" t="s">
        <v>2188</v>
      </c>
      <c r="BU61" s="234" t="s">
        <v>2188</v>
      </c>
      <c r="BV61" s="234" t="s">
        <v>2188</v>
      </c>
      <c r="BW61" s="236" t="s">
        <v>2188</v>
      </c>
      <c r="BX61" s="51"/>
      <c r="BY61" s="237" t="s">
        <v>2189</v>
      </c>
      <c r="BZ61" s="238" t="s">
        <v>2190</v>
      </c>
      <c r="CA61" s="77" t="s">
        <v>2191</v>
      </c>
      <c r="CB61" s="77" t="s">
        <v>2192</v>
      </c>
      <c r="CC61" s="77" t="s">
        <v>2193</v>
      </c>
      <c r="CD61" s="77" t="s">
        <v>2194</v>
      </c>
      <c r="CE61" s="77" t="s">
        <v>2195</v>
      </c>
      <c r="CF61" s="77" t="s">
        <v>2196</v>
      </c>
      <c r="CG61" s="77" t="s">
        <v>2197</v>
      </c>
      <c r="CH61" s="77" t="s">
        <v>2198</v>
      </c>
      <c r="CI61" s="239" t="s">
        <v>2199</v>
      </c>
      <c r="CJ61" s="240" t="s">
        <v>2200</v>
      </c>
    </row>
    <row r="62" spans="2:88" s="42" customFormat="1" ht="28.5" x14ac:dyDescent="0.2">
      <c r="B62" s="213" t="str">
        <f t="shared" ref="B62:B69" si="25" xml:space="preserve"> B61</f>
        <v>TMS</v>
      </c>
      <c r="C62" s="300" t="s">
        <v>2158</v>
      </c>
      <c r="D62" s="300" t="s">
        <v>650</v>
      </c>
      <c r="E62" s="301">
        <f>IFERROR(INDEX('[1]PCD List'!$E$3:$O$41,MATCH(DPWW3!$D62,'[1]PCD List'!$D$3:$D$41,0),MATCH(DPWW3!$B62,'[1]PCD List'!$E$2:$O$2,0)),"")</f>
        <v>0</v>
      </c>
      <c r="F62" s="313" t="s">
        <v>2184</v>
      </c>
      <c r="G62" s="62" t="s">
        <v>1636</v>
      </c>
      <c r="H62" s="245" t="s">
        <v>68</v>
      </c>
      <c r="I62" s="246">
        <v>0</v>
      </c>
      <c r="J62" s="247"/>
      <c r="K62" s="841"/>
      <c r="L62" s="247"/>
      <c r="M62" s="221">
        <v>0</v>
      </c>
      <c r="N62" s="222">
        <v>0</v>
      </c>
      <c r="O62" s="102">
        <v>0</v>
      </c>
      <c r="P62" s="102">
        <v>0</v>
      </c>
      <c r="Q62" s="223">
        <v>0</v>
      </c>
      <c r="R62" s="40">
        <v>0</v>
      </c>
      <c r="S62" s="102">
        <v>0</v>
      </c>
      <c r="T62" s="102">
        <v>0</v>
      </c>
      <c r="U62" s="103">
        <v>0</v>
      </c>
      <c r="V62" s="224">
        <v>0</v>
      </c>
      <c r="W62" s="102">
        <v>0</v>
      </c>
      <c r="X62" s="102">
        <v>0</v>
      </c>
      <c r="Y62" s="103">
        <v>0</v>
      </c>
      <c r="Z62" s="224">
        <v>0</v>
      </c>
      <c r="AA62" s="102">
        <v>0</v>
      </c>
      <c r="AB62" s="102">
        <v>0</v>
      </c>
      <c r="AC62" s="225">
        <v>0</v>
      </c>
      <c r="AD62" s="40">
        <v>0</v>
      </c>
      <c r="AE62" s="102">
        <v>0</v>
      </c>
      <c r="AF62" s="102">
        <v>0</v>
      </c>
      <c r="AG62" s="223">
        <v>0</v>
      </c>
      <c r="AH62" s="38"/>
      <c r="AI62" s="38"/>
      <c r="AJ62" s="248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249"/>
      <c r="AW62" s="250" t="s">
        <v>2185</v>
      </c>
      <c r="AZ62" s="42" t="s">
        <v>1638</v>
      </c>
      <c r="BA62" s="251"/>
      <c r="BB62" s="252"/>
      <c r="BC62" s="302" t="s">
        <v>2201</v>
      </c>
      <c r="BD62" s="254" t="s">
        <v>2201</v>
      </c>
      <c r="BE62" s="73" t="s">
        <v>2201</v>
      </c>
      <c r="BF62" s="73" t="s">
        <v>2201</v>
      </c>
      <c r="BG62" s="255" t="s">
        <v>2201</v>
      </c>
      <c r="BH62" s="254" t="s">
        <v>2201</v>
      </c>
      <c r="BI62" s="73" t="s">
        <v>2201</v>
      </c>
      <c r="BJ62" s="73" t="s">
        <v>2201</v>
      </c>
      <c r="BK62" s="255" t="s">
        <v>2201</v>
      </c>
      <c r="BL62" s="254" t="s">
        <v>2201</v>
      </c>
      <c r="BM62" s="73" t="s">
        <v>2201</v>
      </c>
      <c r="BN62" s="73" t="s">
        <v>2201</v>
      </c>
      <c r="BO62" s="255" t="s">
        <v>2201</v>
      </c>
      <c r="BP62" s="254" t="s">
        <v>2201</v>
      </c>
      <c r="BQ62" s="73" t="s">
        <v>2201</v>
      </c>
      <c r="BR62" s="73" t="s">
        <v>2201</v>
      </c>
      <c r="BS62" s="255" t="s">
        <v>2201</v>
      </c>
      <c r="BT62" s="254" t="s">
        <v>2201</v>
      </c>
      <c r="BU62" s="73" t="s">
        <v>2201</v>
      </c>
      <c r="BV62" s="73" t="s">
        <v>2201</v>
      </c>
      <c r="BW62" s="255" t="s">
        <v>2201</v>
      </c>
      <c r="BX62" s="51"/>
      <c r="BY62" s="256" t="str">
        <f>BY$61&amp;$AZ62</f>
        <v>PCD_DPWW3_STOTH1_DLY_S1</v>
      </c>
      <c r="BZ62" s="256" t="str">
        <f t="shared" ref="BZ62:CJ69" si="26">BZ$61&amp;$AZ62</f>
        <v>PCD_DPWW3_STOTH1_DIR_S1</v>
      </c>
      <c r="CA62" s="256" t="str">
        <f t="shared" si="26"/>
        <v>PCD_DPWW3_STOTH1_DSCR_S1</v>
      </c>
      <c r="CB62" s="256" t="str">
        <f t="shared" si="26"/>
        <v>PCD_DPWW3_STOTH1_DCS_S1</v>
      </c>
      <c r="CC62" s="256" t="str">
        <f t="shared" si="26"/>
        <v>PCD_DPWW3_STOTH1_DSCS_S1</v>
      </c>
      <c r="CD62" s="256" t="str">
        <f t="shared" si="26"/>
        <v>PCD_DPWW3_STOTH1_DPP_S1</v>
      </c>
      <c r="CE62" s="256" t="str">
        <f t="shared" si="26"/>
        <v>PCD_DPWW3_STOTH1_DTPI_S1</v>
      </c>
      <c r="CF62" s="256" t="str">
        <f t="shared" si="26"/>
        <v>PCD_DPWW3_STOTH1_DCI_S1</v>
      </c>
      <c r="CG62" s="256" t="str">
        <f t="shared" si="26"/>
        <v>PCD_DPWW3_STOTH1_DSI_S1</v>
      </c>
      <c r="CH62" s="256" t="str">
        <f t="shared" si="26"/>
        <v>PCD_DPWW3_STOTH1_DER_S1</v>
      </c>
      <c r="CI62" s="256" t="str">
        <f t="shared" si="26"/>
        <v>PCD_DPWW3_STOTH1_RS_S1</v>
      </c>
      <c r="CJ62" s="256" t="str">
        <f t="shared" si="26"/>
        <v>PCD_DPWW3_STOTH1_DPLE_S1</v>
      </c>
    </row>
    <row r="63" spans="2:88" s="42" customFormat="1" ht="28.5" x14ac:dyDescent="0.2">
      <c r="B63" s="213" t="str">
        <f t="shared" si="25"/>
        <v>TMS</v>
      </c>
      <c r="C63" s="300" t="s">
        <v>2158</v>
      </c>
      <c r="D63" s="300" t="s">
        <v>650</v>
      </c>
      <c r="E63" s="301">
        <f>IFERROR(INDEX('[1]PCD List'!$E$3:$O$41,MATCH(DPWW3!$D63,'[1]PCD List'!$D$3:$D$41,0),MATCH(DPWW3!$B63,'[1]PCD List'!$E$2:$O$2,0)),"")</f>
        <v>0</v>
      </c>
      <c r="F63" s="313" t="s">
        <v>2184</v>
      </c>
      <c r="G63" s="62" t="s">
        <v>1639</v>
      </c>
      <c r="H63" s="245" t="s">
        <v>68</v>
      </c>
      <c r="I63" s="246">
        <v>0</v>
      </c>
      <c r="J63" s="247"/>
      <c r="K63" s="841"/>
      <c r="L63" s="247"/>
      <c r="M63" s="221">
        <v>0</v>
      </c>
      <c r="N63" s="222">
        <v>0</v>
      </c>
      <c r="O63" s="102">
        <v>0</v>
      </c>
      <c r="P63" s="102">
        <v>0</v>
      </c>
      <c r="Q63" s="223">
        <v>0</v>
      </c>
      <c r="R63" s="40">
        <v>0</v>
      </c>
      <c r="S63" s="102">
        <v>0</v>
      </c>
      <c r="T63" s="102">
        <v>0</v>
      </c>
      <c r="U63" s="103">
        <v>0</v>
      </c>
      <c r="V63" s="224">
        <v>0</v>
      </c>
      <c r="W63" s="102">
        <v>0</v>
      </c>
      <c r="X63" s="102">
        <v>0</v>
      </c>
      <c r="Y63" s="103">
        <v>0</v>
      </c>
      <c r="Z63" s="224">
        <v>0</v>
      </c>
      <c r="AA63" s="102">
        <v>0</v>
      </c>
      <c r="AB63" s="102">
        <v>0</v>
      </c>
      <c r="AC63" s="225">
        <v>0</v>
      </c>
      <c r="AD63" s="40">
        <v>0</v>
      </c>
      <c r="AE63" s="102">
        <v>0</v>
      </c>
      <c r="AF63" s="102">
        <v>0</v>
      </c>
      <c r="AG63" s="223">
        <v>0</v>
      </c>
      <c r="AH63" s="38"/>
      <c r="AI63" s="38"/>
      <c r="AJ63" s="248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249"/>
      <c r="AW63" s="250" t="s">
        <v>2185</v>
      </c>
      <c r="AZ63" s="42" t="s">
        <v>1641</v>
      </c>
      <c r="BA63" s="251"/>
      <c r="BB63" s="252"/>
      <c r="BC63" s="302" t="s">
        <v>2202</v>
      </c>
      <c r="BD63" s="254" t="s">
        <v>2202</v>
      </c>
      <c r="BE63" s="73" t="s">
        <v>2202</v>
      </c>
      <c r="BF63" s="73" t="s">
        <v>2202</v>
      </c>
      <c r="BG63" s="255" t="s">
        <v>2202</v>
      </c>
      <c r="BH63" s="254" t="s">
        <v>2202</v>
      </c>
      <c r="BI63" s="73" t="s">
        <v>2202</v>
      </c>
      <c r="BJ63" s="73" t="s">
        <v>2202</v>
      </c>
      <c r="BK63" s="255" t="s">
        <v>2202</v>
      </c>
      <c r="BL63" s="254" t="s">
        <v>2202</v>
      </c>
      <c r="BM63" s="73" t="s">
        <v>2202</v>
      </c>
      <c r="BN63" s="73" t="s">
        <v>2202</v>
      </c>
      <c r="BO63" s="255" t="s">
        <v>2202</v>
      </c>
      <c r="BP63" s="254" t="s">
        <v>2202</v>
      </c>
      <c r="BQ63" s="73" t="s">
        <v>2202</v>
      </c>
      <c r="BR63" s="73" t="s">
        <v>2202</v>
      </c>
      <c r="BS63" s="255" t="s">
        <v>2202</v>
      </c>
      <c r="BT63" s="254" t="s">
        <v>2202</v>
      </c>
      <c r="BU63" s="73" t="s">
        <v>2202</v>
      </c>
      <c r="BV63" s="73" t="s">
        <v>2202</v>
      </c>
      <c r="BW63" s="255" t="s">
        <v>2202</v>
      </c>
      <c r="BX63" s="51"/>
      <c r="BY63" s="256" t="str">
        <f t="shared" ref="BY63:CJ69" si="27">BY$61&amp;$AZ63</f>
        <v>PCD_DPWW3_STOTH1_DLY_S2</v>
      </c>
      <c r="BZ63" s="256" t="str">
        <f t="shared" si="27"/>
        <v>PCD_DPWW3_STOTH1_DIR_S2</v>
      </c>
      <c r="CA63" s="256" t="str">
        <f t="shared" si="27"/>
        <v>PCD_DPWW3_STOTH1_DSCR_S2</v>
      </c>
      <c r="CB63" s="256" t="str">
        <f t="shared" si="27"/>
        <v>PCD_DPWW3_STOTH1_DCS_S2</v>
      </c>
      <c r="CC63" s="256" t="str">
        <f t="shared" si="27"/>
        <v>PCD_DPWW3_STOTH1_DSCS_S2</v>
      </c>
      <c r="CD63" s="256" t="str">
        <f t="shared" si="27"/>
        <v>PCD_DPWW3_STOTH1_DPP_S2</v>
      </c>
      <c r="CE63" s="256" t="str">
        <f t="shared" si="27"/>
        <v>PCD_DPWW3_STOTH1_DTPI_S2</v>
      </c>
      <c r="CF63" s="256" t="str">
        <f t="shared" si="27"/>
        <v>PCD_DPWW3_STOTH1_DCI_S2</v>
      </c>
      <c r="CG63" s="256" t="str">
        <f t="shared" si="27"/>
        <v>PCD_DPWW3_STOTH1_DSI_S2</v>
      </c>
      <c r="CH63" s="256" t="str">
        <f t="shared" si="27"/>
        <v>PCD_DPWW3_STOTH1_DER_S2</v>
      </c>
      <c r="CI63" s="256" t="str">
        <f t="shared" si="26"/>
        <v>PCD_DPWW3_STOTH1_RS_S2</v>
      </c>
      <c r="CJ63" s="256" t="str">
        <f t="shared" si="27"/>
        <v>PCD_DPWW3_STOTH1_DPLE_S2</v>
      </c>
    </row>
    <row r="64" spans="2:88" s="42" customFormat="1" ht="28.5" x14ac:dyDescent="0.2">
      <c r="B64" s="213" t="str">
        <f t="shared" si="25"/>
        <v>TMS</v>
      </c>
      <c r="C64" s="300" t="s">
        <v>2158</v>
      </c>
      <c r="D64" s="300" t="s">
        <v>650</v>
      </c>
      <c r="E64" s="301">
        <f>IFERROR(INDEX('[1]PCD List'!$E$3:$O$41,MATCH(DPWW3!$D64,'[1]PCD List'!$D$3:$D$41,0),MATCH(DPWW3!$B64,'[1]PCD List'!$E$2:$O$2,0)),"")</f>
        <v>0</v>
      </c>
      <c r="F64" s="313" t="s">
        <v>2184</v>
      </c>
      <c r="G64" s="62" t="s">
        <v>1642</v>
      </c>
      <c r="H64" s="245" t="s">
        <v>68</v>
      </c>
      <c r="I64" s="246">
        <v>0</v>
      </c>
      <c r="J64" s="247"/>
      <c r="K64" s="841"/>
      <c r="L64" s="247"/>
      <c r="M64" s="221">
        <v>0</v>
      </c>
      <c r="N64" s="222">
        <v>0</v>
      </c>
      <c r="O64" s="102">
        <v>0</v>
      </c>
      <c r="P64" s="102">
        <v>0</v>
      </c>
      <c r="Q64" s="223">
        <v>0</v>
      </c>
      <c r="R64" s="40">
        <v>0</v>
      </c>
      <c r="S64" s="102">
        <v>0</v>
      </c>
      <c r="T64" s="102">
        <v>0</v>
      </c>
      <c r="U64" s="103">
        <v>0</v>
      </c>
      <c r="V64" s="224">
        <v>0</v>
      </c>
      <c r="W64" s="102">
        <v>0</v>
      </c>
      <c r="X64" s="102">
        <v>0</v>
      </c>
      <c r="Y64" s="103">
        <v>0</v>
      </c>
      <c r="Z64" s="224">
        <v>0</v>
      </c>
      <c r="AA64" s="102">
        <v>0</v>
      </c>
      <c r="AB64" s="102">
        <v>0</v>
      </c>
      <c r="AC64" s="225">
        <v>0</v>
      </c>
      <c r="AD64" s="40">
        <v>0</v>
      </c>
      <c r="AE64" s="102">
        <v>0</v>
      </c>
      <c r="AF64" s="102">
        <v>0</v>
      </c>
      <c r="AG64" s="223">
        <v>0</v>
      </c>
      <c r="AH64" s="38"/>
      <c r="AI64" s="38"/>
      <c r="AJ64" s="248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249"/>
      <c r="AW64" s="250" t="s">
        <v>2185</v>
      </c>
      <c r="AZ64" s="42" t="s">
        <v>1644</v>
      </c>
      <c r="BA64" s="251"/>
      <c r="BB64" s="252"/>
      <c r="BC64" s="302" t="s">
        <v>2203</v>
      </c>
      <c r="BD64" s="254" t="s">
        <v>2203</v>
      </c>
      <c r="BE64" s="73" t="s">
        <v>2203</v>
      </c>
      <c r="BF64" s="73" t="s">
        <v>2203</v>
      </c>
      <c r="BG64" s="255" t="s">
        <v>2203</v>
      </c>
      <c r="BH64" s="254" t="s">
        <v>2203</v>
      </c>
      <c r="BI64" s="73" t="s">
        <v>2203</v>
      </c>
      <c r="BJ64" s="73" t="s">
        <v>2203</v>
      </c>
      <c r="BK64" s="255" t="s">
        <v>2203</v>
      </c>
      <c r="BL64" s="254" t="s">
        <v>2203</v>
      </c>
      <c r="BM64" s="73" t="s">
        <v>2203</v>
      </c>
      <c r="BN64" s="73" t="s">
        <v>2203</v>
      </c>
      <c r="BO64" s="255" t="s">
        <v>2203</v>
      </c>
      <c r="BP64" s="254" t="s">
        <v>2203</v>
      </c>
      <c r="BQ64" s="73" t="s">
        <v>2203</v>
      </c>
      <c r="BR64" s="73" t="s">
        <v>2203</v>
      </c>
      <c r="BS64" s="255" t="s">
        <v>2203</v>
      </c>
      <c r="BT64" s="254" t="s">
        <v>2203</v>
      </c>
      <c r="BU64" s="73" t="s">
        <v>2203</v>
      </c>
      <c r="BV64" s="73" t="s">
        <v>2203</v>
      </c>
      <c r="BW64" s="255" t="s">
        <v>2203</v>
      </c>
      <c r="BX64" s="51"/>
      <c r="BY64" s="256" t="str">
        <f t="shared" si="27"/>
        <v>PCD_DPWW3_STOTH1_DLY_S3</v>
      </c>
      <c r="BZ64" s="256" t="str">
        <f t="shared" si="27"/>
        <v>PCD_DPWW3_STOTH1_DIR_S3</v>
      </c>
      <c r="CA64" s="256" t="str">
        <f t="shared" si="27"/>
        <v>PCD_DPWW3_STOTH1_DSCR_S3</v>
      </c>
      <c r="CB64" s="256" t="str">
        <f t="shared" si="27"/>
        <v>PCD_DPWW3_STOTH1_DCS_S3</v>
      </c>
      <c r="CC64" s="256" t="str">
        <f t="shared" si="27"/>
        <v>PCD_DPWW3_STOTH1_DSCS_S3</v>
      </c>
      <c r="CD64" s="256" t="str">
        <f t="shared" si="27"/>
        <v>PCD_DPWW3_STOTH1_DPP_S3</v>
      </c>
      <c r="CE64" s="256" t="str">
        <f t="shared" si="27"/>
        <v>PCD_DPWW3_STOTH1_DTPI_S3</v>
      </c>
      <c r="CF64" s="256" t="str">
        <f t="shared" si="27"/>
        <v>PCD_DPWW3_STOTH1_DCI_S3</v>
      </c>
      <c r="CG64" s="256" t="str">
        <f t="shared" si="27"/>
        <v>PCD_DPWW3_STOTH1_DSI_S3</v>
      </c>
      <c r="CH64" s="256" t="str">
        <f t="shared" si="27"/>
        <v>PCD_DPWW3_STOTH1_DER_S3</v>
      </c>
      <c r="CI64" s="256" t="str">
        <f t="shared" si="26"/>
        <v>PCD_DPWW3_STOTH1_RS_S3</v>
      </c>
      <c r="CJ64" s="256" t="str">
        <f t="shared" si="27"/>
        <v>PCD_DPWW3_STOTH1_DPLE_S3</v>
      </c>
    </row>
    <row r="65" spans="2:88" s="42" customFormat="1" ht="28.5" x14ac:dyDescent="0.2">
      <c r="B65" s="213" t="str">
        <f t="shared" si="25"/>
        <v>TMS</v>
      </c>
      <c r="C65" s="300" t="s">
        <v>2158</v>
      </c>
      <c r="D65" s="300" t="s">
        <v>650</v>
      </c>
      <c r="E65" s="301">
        <f>IFERROR(INDEX('[1]PCD List'!$E$3:$O$41,MATCH(DPWW3!$D65,'[1]PCD List'!$D$3:$D$41,0),MATCH(DPWW3!$B65,'[1]PCD List'!$E$2:$O$2,0)),"")</f>
        <v>0</v>
      </c>
      <c r="F65" s="313" t="s">
        <v>2184</v>
      </c>
      <c r="G65" s="62" t="s">
        <v>1645</v>
      </c>
      <c r="H65" s="245" t="s">
        <v>68</v>
      </c>
      <c r="I65" s="246">
        <v>0</v>
      </c>
      <c r="J65" s="247"/>
      <c r="K65" s="841"/>
      <c r="L65" s="247"/>
      <c r="M65" s="221">
        <v>0</v>
      </c>
      <c r="N65" s="222">
        <v>0</v>
      </c>
      <c r="O65" s="102">
        <v>0</v>
      </c>
      <c r="P65" s="102">
        <v>0</v>
      </c>
      <c r="Q65" s="223">
        <v>0</v>
      </c>
      <c r="R65" s="40">
        <v>0</v>
      </c>
      <c r="S65" s="102">
        <v>0</v>
      </c>
      <c r="T65" s="102">
        <v>0</v>
      </c>
      <c r="U65" s="103">
        <v>0</v>
      </c>
      <c r="V65" s="224">
        <v>0</v>
      </c>
      <c r="W65" s="102">
        <v>0</v>
      </c>
      <c r="X65" s="102">
        <v>0</v>
      </c>
      <c r="Y65" s="103">
        <v>0</v>
      </c>
      <c r="Z65" s="224">
        <v>0</v>
      </c>
      <c r="AA65" s="102">
        <v>0</v>
      </c>
      <c r="AB65" s="102">
        <v>0</v>
      </c>
      <c r="AC65" s="225">
        <v>0</v>
      </c>
      <c r="AD65" s="40">
        <v>0</v>
      </c>
      <c r="AE65" s="102">
        <v>0</v>
      </c>
      <c r="AF65" s="102">
        <v>0</v>
      </c>
      <c r="AG65" s="223">
        <v>0</v>
      </c>
      <c r="AH65" s="38"/>
      <c r="AI65" s="38"/>
      <c r="AJ65" s="248"/>
      <c r="AK65" s="65"/>
      <c r="AL65" s="65"/>
      <c r="AM65" s="65"/>
      <c r="AN65" s="65"/>
      <c r="AO65" s="65"/>
      <c r="AP65" s="65"/>
      <c r="AQ65" s="65"/>
      <c r="AR65" s="65"/>
      <c r="AS65" s="65"/>
      <c r="AT65" s="65"/>
      <c r="AU65" s="249"/>
      <c r="AW65" s="250" t="s">
        <v>2185</v>
      </c>
      <c r="AZ65" s="42" t="s">
        <v>1647</v>
      </c>
      <c r="BA65" s="251"/>
      <c r="BB65" s="252"/>
      <c r="BC65" s="302" t="s">
        <v>2204</v>
      </c>
      <c r="BD65" s="254" t="s">
        <v>2204</v>
      </c>
      <c r="BE65" s="73" t="s">
        <v>2204</v>
      </c>
      <c r="BF65" s="73" t="s">
        <v>2204</v>
      </c>
      <c r="BG65" s="255" t="s">
        <v>2204</v>
      </c>
      <c r="BH65" s="254" t="s">
        <v>2204</v>
      </c>
      <c r="BI65" s="73" t="s">
        <v>2204</v>
      </c>
      <c r="BJ65" s="73" t="s">
        <v>2204</v>
      </c>
      <c r="BK65" s="255" t="s">
        <v>2204</v>
      </c>
      <c r="BL65" s="254" t="s">
        <v>2204</v>
      </c>
      <c r="BM65" s="73" t="s">
        <v>2204</v>
      </c>
      <c r="BN65" s="73" t="s">
        <v>2204</v>
      </c>
      <c r="BO65" s="255" t="s">
        <v>2204</v>
      </c>
      <c r="BP65" s="254" t="s">
        <v>2204</v>
      </c>
      <c r="BQ65" s="73" t="s">
        <v>2204</v>
      </c>
      <c r="BR65" s="73" t="s">
        <v>2204</v>
      </c>
      <c r="BS65" s="255" t="s">
        <v>2204</v>
      </c>
      <c r="BT65" s="254" t="s">
        <v>2204</v>
      </c>
      <c r="BU65" s="73" t="s">
        <v>2204</v>
      </c>
      <c r="BV65" s="73" t="s">
        <v>2204</v>
      </c>
      <c r="BW65" s="255" t="s">
        <v>2204</v>
      </c>
      <c r="BX65" s="51"/>
      <c r="BY65" s="256" t="str">
        <f t="shared" si="27"/>
        <v>PCD_DPWW3_STOTH1_DLY_S4</v>
      </c>
      <c r="BZ65" s="256" t="str">
        <f t="shared" si="27"/>
        <v>PCD_DPWW3_STOTH1_DIR_S4</v>
      </c>
      <c r="CA65" s="256" t="str">
        <f t="shared" si="27"/>
        <v>PCD_DPWW3_STOTH1_DSCR_S4</v>
      </c>
      <c r="CB65" s="256" t="str">
        <f t="shared" si="27"/>
        <v>PCD_DPWW3_STOTH1_DCS_S4</v>
      </c>
      <c r="CC65" s="256" t="str">
        <f t="shared" si="27"/>
        <v>PCD_DPWW3_STOTH1_DSCS_S4</v>
      </c>
      <c r="CD65" s="256" t="str">
        <f t="shared" si="27"/>
        <v>PCD_DPWW3_STOTH1_DPP_S4</v>
      </c>
      <c r="CE65" s="256" t="str">
        <f t="shared" si="27"/>
        <v>PCD_DPWW3_STOTH1_DTPI_S4</v>
      </c>
      <c r="CF65" s="256" t="str">
        <f t="shared" si="27"/>
        <v>PCD_DPWW3_STOTH1_DCI_S4</v>
      </c>
      <c r="CG65" s="256" t="str">
        <f t="shared" si="27"/>
        <v>PCD_DPWW3_STOTH1_DSI_S4</v>
      </c>
      <c r="CH65" s="256" t="str">
        <f t="shared" si="27"/>
        <v>PCD_DPWW3_STOTH1_DER_S4</v>
      </c>
      <c r="CI65" s="256" t="str">
        <f t="shared" si="26"/>
        <v>PCD_DPWW3_STOTH1_RS_S4</v>
      </c>
      <c r="CJ65" s="256" t="str">
        <f t="shared" si="27"/>
        <v>PCD_DPWW3_STOTH1_DPLE_S4</v>
      </c>
    </row>
    <row r="66" spans="2:88" s="42" customFormat="1" ht="28.5" x14ac:dyDescent="0.2">
      <c r="B66" s="213" t="str">
        <f t="shared" si="25"/>
        <v>TMS</v>
      </c>
      <c r="C66" s="300" t="s">
        <v>2158</v>
      </c>
      <c r="D66" s="300" t="s">
        <v>650</v>
      </c>
      <c r="E66" s="301">
        <f>IFERROR(INDEX('[1]PCD List'!$E$3:$O$41,MATCH(DPWW3!$D66,'[1]PCD List'!$D$3:$D$41,0),MATCH(DPWW3!$B66,'[1]PCD List'!$E$2:$O$2,0)),"")</f>
        <v>0</v>
      </c>
      <c r="F66" s="313" t="s">
        <v>2184</v>
      </c>
      <c r="G66" s="62" t="s">
        <v>1648</v>
      </c>
      <c r="H66" s="245" t="s">
        <v>68</v>
      </c>
      <c r="I66" s="246">
        <v>0</v>
      </c>
      <c r="J66" s="247"/>
      <c r="K66" s="841"/>
      <c r="L66" s="247"/>
      <c r="M66" s="221">
        <v>0</v>
      </c>
      <c r="N66" s="222">
        <v>0</v>
      </c>
      <c r="O66" s="102">
        <v>0</v>
      </c>
      <c r="P66" s="102">
        <v>0</v>
      </c>
      <c r="Q66" s="223">
        <v>0</v>
      </c>
      <c r="R66" s="40">
        <v>0</v>
      </c>
      <c r="S66" s="102">
        <v>0</v>
      </c>
      <c r="T66" s="102">
        <v>0</v>
      </c>
      <c r="U66" s="103">
        <v>0</v>
      </c>
      <c r="V66" s="224">
        <v>0</v>
      </c>
      <c r="W66" s="102">
        <v>0</v>
      </c>
      <c r="X66" s="102">
        <v>0</v>
      </c>
      <c r="Y66" s="103">
        <v>0</v>
      </c>
      <c r="Z66" s="224">
        <v>0</v>
      </c>
      <c r="AA66" s="102">
        <v>0</v>
      </c>
      <c r="AB66" s="102">
        <v>0</v>
      </c>
      <c r="AC66" s="225">
        <v>0</v>
      </c>
      <c r="AD66" s="40">
        <v>0</v>
      </c>
      <c r="AE66" s="102">
        <v>0</v>
      </c>
      <c r="AF66" s="102">
        <v>0</v>
      </c>
      <c r="AG66" s="223">
        <v>0</v>
      </c>
      <c r="AH66" s="38"/>
      <c r="AI66" s="38"/>
      <c r="AJ66" s="248"/>
      <c r="AK66" s="65"/>
      <c r="AL66" s="65"/>
      <c r="AM66" s="65"/>
      <c r="AN66" s="65"/>
      <c r="AO66" s="65"/>
      <c r="AP66" s="65"/>
      <c r="AQ66" s="65"/>
      <c r="AR66" s="65"/>
      <c r="AS66" s="65"/>
      <c r="AT66" s="65"/>
      <c r="AU66" s="249"/>
      <c r="AW66" s="250" t="s">
        <v>2185</v>
      </c>
      <c r="AZ66" s="42" t="s">
        <v>1650</v>
      </c>
      <c r="BA66" s="251"/>
      <c r="BB66" s="252"/>
      <c r="BC66" s="302" t="s">
        <v>2205</v>
      </c>
      <c r="BD66" s="254" t="s">
        <v>2205</v>
      </c>
      <c r="BE66" s="73" t="s">
        <v>2205</v>
      </c>
      <c r="BF66" s="73" t="s">
        <v>2205</v>
      </c>
      <c r="BG66" s="255" t="s">
        <v>2205</v>
      </c>
      <c r="BH66" s="254" t="s">
        <v>2205</v>
      </c>
      <c r="BI66" s="73" t="s">
        <v>2205</v>
      </c>
      <c r="BJ66" s="73" t="s">
        <v>2205</v>
      </c>
      <c r="BK66" s="255" t="s">
        <v>2205</v>
      </c>
      <c r="BL66" s="254" t="s">
        <v>2205</v>
      </c>
      <c r="BM66" s="73" t="s">
        <v>2205</v>
      </c>
      <c r="BN66" s="73" t="s">
        <v>2205</v>
      </c>
      <c r="BO66" s="255" t="s">
        <v>2205</v>
      </c>
      <c r="BP66" s="254" t="s">
        <v>2205</v>
      </c>
      <c r="BQ66" s="73" t="s">
        <v>2205</v>
      </c>
      <c r="BR66" s="73" t="s">
        <v>2205</v>
      </c>
      <c r="BS66" s="255" t="s">
        <v>2205</v>
      </c>
      <c r="BT66" s="254" t="s">
        <v>2205</v>
      </c>
      <c r="BU66" s="73" t="s">
        <v>2205</v>
      </c>
      <c r="BV66" s="73" t="s">
        <v>2205</v>
      </c>
      <c r="BW66" s="255" t="s">
        <v>2205</v>
      </c>
      <c r="BX66" s="51"/>
      <c r="BY66" s="256" t="str">
        <f t="shared" si="27"/>
        <v>PCD_DPWW3_STOTH1_DLY_S5</v>
      </c>
      <c r="BZ66" s="256" t="str">
        <f t="shared" si="27"/>
        <v>PCD_DPWW3_STOTH1_DIR_S5</v>
      </c>
      <c r="CA66" s="256" t="str">
        <f t="shared" si="27"/>
        <v>PCD_DPWW3_STOTH1_DSCR_S5</v>
      </c>
      <c r="CB66" s="256" t="str">
        <f t="shared" si="27"/>
        <v>PCD_DPWW3_STOTH1_DCS_S5</v>
      </c>
      <c r="CC66" s="256" t="str">
        <f t="shared" si="27"/>
        <v>PCD_DPWW3_STOTH1_DSCS_S5</v>
      </c>
      <c r="CD66" s="256" t="str">
        <f t="shared" si="27"/>
        <v>PCD_DPWW3_STOTH1_DPP_S5</v>
      </c>
      <c r="CE66" s="256" t="str">
        <f t="shared" si="27"/>
        <v>PCD_DPWW3_STOTH1_DTPI_S5</v>
      </c>
      <c r="CF66" s="256" t="str">
        <f t="shared" si="27"/>
        <v>PCD_DPWW3_STOTH1_DCI_S5</v>
      </c>
      <c r="CG66" s="256" t="str">
        <f t="shared" si="27"/>
        <v>PCD_DPWW3_STOTH1_DSI_S5</v>
      </c>
      <c r="CH66" s="256" t="str">
        <f t="shared" si="27"/>
        <v>PCD_DPWW3_STOTH1_DER_S5</v>
      </c>
      <c r="CI66" s="256" t="str">
        <f t="shared" si="26"/>
        <v>PCD_DPWW3_STOTH1_RS_S5</v>
      </c>
      <c r="CJ66" s="256" t="str">
        <f t="shared" si="27"/>
        <v>PCD_DPWW3_STOTH1_DPLE_S5</v>
      </c>
    </row>
    <row r="67" spans="2:88" s="42" customFormat="1" ht="28.5" x14ac:dyDescent="0.2">
      <c r="B67" s="213" t="str">
        <f t="shared" si="25"/>
        <v>TMS</v>
      </c>
      <c r="C67" s="300" t="s">
        <v>2158</v>
      </c>
      <c r="D67" s="300" t="s">
        <v>650</v>
      </c>
      <c r="E67" s="301">
        <f>IFERROR(INDEX('[1]PCD List'!$E$3:$O$41,MATCH(DPWW3!$D67,'[1]PCD List'!$D$3:$D$41,0),MATCH(DPWW3!$B67,'[1]PCD List'!$E$2:$O$2,0)),"")</f>
        <v>0</v>
      </c>
      <c r="F67" s="313" t="s">
        <v>2184</v>
      </c>
      <c r="G67" s="62" t="s">
        <v>1651</v>
      </c>
      <c r="H67" s="245" t="s">
        <v>68</v>
      </c>
      <c r="I67" s="246">
        <v>0</v>
      </c>
      <c r="J67" s="247"/>
      <c r="K67" s="841"/>
      <c r="L67" s="247"/>
      <c r="M67" s="221">
        <v>0</v>
      </c>
      <c r="N67" s="222">
        <v>0</v>
      </c>
      <c r="O67" s="102">
        <v>0</v>
      </c>
      <c r="P67" s="102">
        <v>0</v>
      </c>
      <c r="Q67" s="223">
        <v>0</v>
      </c>
      <c r="R67" s="40">
        <v>0</v>
      </c>
      <c r="S67" s="102">
        <v>0</v>
      </c>
      <c r="T67" s="102">
        <v>0</v>
      </c>
      <c r="U67" s="103">
        <v>0</v>
      </c>
      <c r="V67" s="224">
        <v>0</v>
      </c>
      <c r="W67" s="102">
        <v>0</v>
      </c>
      <c r="X67" s="102">
        <v>0</v>
      </c>
      <c r="Y67" s="103">
        <v>0</v>
      </c>
      <c r="Z67" s="224">
        <v>0</v>
      </c>
      <c r="AA67" s="102">
        <v>0</v>
      </c>
      <c r="AB67" s="102">
        <v>0</v>
      </c>
      <c r="AC67" s="225">
        <v>0</v>
      </c>
      <c r="AD67" s="40">
        <v>0</v>
      </c>
      <c r="AE67" s="102">
        <v>0</v>
      </c>
      <c r="AF67" s="102">
        <v>0</v>
      </c>
      <c r="AG67" s="223">
        <v>0</v>
      </c>
      <c r="AH67" s="38"/>
      <c r="AI67" s="38"/>
      <c r="AJ67" s="248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249"/>
      <c r="AW67" s="250" t="s">
        <v>2185</v>
      </c>
      <c r="AZ67" s="42" t="s">
        <v>1653</v>
      </c>
      <c r="BA67" s="251"/>
      <c r="BB67" s="252"/>
      <c r="BC67" s="302" t="s">
        <v>2206</v>
      </c>
      <c r="BD67" s="254" t="s">
        <v>2206</v>
      </c>
      <c r="BE67" s="73" t="s">
        <v>2206</v>
      </c>
      <c r="BF67" s="73" t="s">
        <v>2206</v>
      </c>
      <c r="BG67" s="255" t="s">
        <v>2206</v>
      </c>
      <c r="BH67" s="254" t="s">
        <v>2206</v>
      </c>
      <c r="BI67" s="73" t="s">
        <v>2206</v>
      </c>
      <c r="BJ67" s="73" t="s">
        <v>2206</v>
      </c>
      <c r="BK67" s="255" t="s">
        <v>2206</v>
      </c>
      <c r="BL67" s="254" t="s">
        <v>2206</v>
      </c>
      <c r="BM67" s="73" t="s">
        <v>2206</v>
      </c>
      <c r="BN67" s="73" t="s">
        <v>2206</v>
      </c>
      <c r="BO67" s="255" t="s">
        <v>2206</v>
      </c>
      <c r="BP67" s="254" t="s">
        <v>2206</v>
      </c>
      <c r="BQ67" s="73" t="s">
        <v>2206</v>
      </c>
      <c r="BR67" s="73" t="s">
        <v>2206</v>
      </c>
      <c r="BS67" s="255" t="s">
        <v>2206</v>
      </c>
      <c r="BT67" s="254" t="s">
        <v>2206</v>
      </c>
      <c r="BU67" s="73" t="s">
        <v>2206</v>
      </c>
      <c r="BV67" s="73" t="s">
        <v>2206</v>
      </c>
      <c r="BW67" s="255" t="s">
        <v>2206</v>
      </c>
      <c r="BX67" s="51"/>
      <c r="BY67" s="256" t="str">
        <f t="shared" si="27"/>
        <v>PCD_DPWW3_STOTH1_DLY_S6</v>
      </c>
      <c r="BZ67" s="256" t="str">
        <f t="shared" si="27"/>
        <v>PCD_DPWW3_STOTH1_DIR_S6</v>
      </c>
      <c r="CA67" s="256" t="str">
        <f t="shared" si="27"/>
        <v>PCD_DPWW3_STOTH1_DSCR_S6</v>
      </c>
      <c r="CB67" s="256" t="str">
        <f t="shared" si="27"/>
        <v>PCD_DPWW3_STOTH1_DCS_S6</v>
      </c>
      <c r="CC67" s="256" t="str">
        <f t="shared" si="27"/>
        <v>PCD_DPWW3_STOTH1_DSCS_S6</v>
      </c>
      <c r="CD67" s="256" t="str">
        <f t="shared" si="27"/>
        <v>PCD_DPWW3_STOTH1_DPP_S6</v>
      </c>
      <c r="CE67" s="256" t="str">
        <f t="shared" si="27"/>
        <v>PCD_DPWW3_STOTH1_DTPI_S6</v>
      </c>
      <c r="CF67" s="256" t="str">
        <f t="shared" si="27"/>
        <v>PCD_DPWW3_STOTH1_DCI_S6</v>
      </c>
      <c r="CG67" s="256" t="str">
        <f t="shared" si="27"/>
        <v>PCD_DPWW3_STOTH1_DSI_S6</v>
      </c>
      <c r="CH67" s="256" t="str">
        <f t="shared" si="27"/>
        <v>PCD_DPWW3_STOTH1_DER_S6</v>
      </c>
      <c r="CI67" s="256" t="str">
        <f t="shared" si="26"/>
        <v>PCD_DPWW3_STOTH1_RS_S6</v>
      </c>
      <c r="CJ67" s="256" t="str">
        <f t="shared" si="27"/>
        <v>PCD_DPWW3_STOTH1_DPLE_S6</v>
      </c>
    </row>
    <row r="68" spans="2:88" s="42" customFormat="1" ht="28.5" x14ac:dyDescent="0.2">
      <c r="B68" s="303" t="str">
        <f t="shared" si="25"/>
        <v>TMS</v>
      </c>
      <c r="C68" s="304" t="s">
        <v>2158</v>
      </c>
      <c r="D68" s="304" t="s">
        <v>650</v>
      </c>
      <c r="E68" s="259">
        <f>IFERROR(INDEX('[1]PCD List'!$E$3:$O$41,MATCH(DPWW3!$D68,'[1]PCD List'!$D$3:$D$41,0),MATCH(DPWW3!$B68,'[1]PCD List'!$E$2:$O$2,0)),"")</f>
        <v>0</v>
      </c>
      <c r="F68" s="314" t="s">
        <v>2184</v>
      </c>
      <c r="G68" s="62" t="s">
        <v>1654</v>
      </c>
      <c r="H68" s="245" t="s">
        <v>68</v>
      </c>
      <c r="I68" s="246">
        <v>0</v>
      </c>
      <c r="J68" s="247"/>
      <c r="K68" s="841"/>
      <c r="L68" s="247"/>
      <c r="M68" s="264"/>
      <c r="N68" s="265"/>
      <c r="O68" s="266"/>
      <c r="P68" s="266"/>
      <c r="Q68" s="267"/>
      <c r="R68" s="268"/>
      <c r="S68" s="266"/>
      <c r="T68" s="266"/>
      <c r="U68" s="269"/>
      <c r="V68" s="270"/>
      <c r="W68" s="266"/>
      <c r="X68" s="266"/>
      <c r="Y68" s="269"/>
      <c r="Z68" s="270"/>
      <c r="AA68" s="266"/>
      <c r="AB68" s="266"/>
      <c r="AC68" s="271"/>
      <c r="AD68" s="268"/>
      <c r="AE68" s="266"/>
      <c r="AF68" s="266"/>
      <c r="AG68" s="267"/>
      <c r="AH68" s="38"/>
      <c r="AI68" s="38"/>
      <c r="AJ68" s="248"/>
      <c r="AK68" s="65"/>
      <c r="AL68" s="65"/>
      <c r="AM68" s="65"/>
      <c r="AN68" s="65"/>
      <c r="AO68" s="65"/>
      <c r="AP68" s="65"/>
      <c r="AQ68" s="65"/>
      <c r="AR68" s="65"/>
      <c r="AS68" s="65"/>
      <c r="AT68" s="65"/>
      <c r="AU68" s="249"/>
      <c r="AW68" s="250" t="s">
        <v>2185</v>
      </c>
      <c r="AZ68" s="42" t="s">
        <v>1656</v>
      </c>
      <c r="BA68" s="251"/>
      <c r="BB68" s="252"/>
      <c r="BC68" s="302" t="s">
        <v>2207</v>
      </c>
      <c r="BD68" s="254" t="s">
        <v>2207</v>
      </c>
      <c r="BE68" s="73" t="s">
        <v>2207</v>
      </c>
      <c r="BF68" s="73" t="s">
        <v>2207</v>
      </c>
      <c r="BG68" s="255" t="s">
        <v>2207</v>
      </c>
      <c r="BH68" s="254" t="s">
        <v>2207</v>
      </c>
      <c r="BI68" s="73" t="s">
        <v>2207</v>
      </c>
      <c r="BJ68" s="73" t="s">
        <v>2207</v>
      </c>
      <c r="BK68" s="255" t="s">
        <v>2207</v>
      </c>
      <c r="BL68" s="254" t="s">
        <v>2207</v>
      </c>
      <c r="BM68" s="73" t="s">
        <v>2207</v>
      </c>
      <c r="BN68" s="73" t="s">
        <v>2207</v>
      </c>
      <c r="BO68" s="255" t="s">
        <v>2207</v>
      </c>
      <c r="BP68" s="254" t="s">
        <v>2207</v>
      </c>
      <c r="BQ68" s="73" t="s">
        <v>2207</v>
      </c>
      <c r="BR68" s="73" t="s">
        <v>2207</v>
      </c>
      <c r="BS68" s="255" t="s">
        <v>2207</v>
      </c>
      <c r="BT68" s="254" t="s">
        <v>2207</v>
      </c>
      <c r="BU68" s="73" t="s">
        <v>2207</v>
      </c>
      <c r="BV68" s="73" t="s">
        <v>2207</v>
      </c>
      <c r="BW68" s="255" t="s">
        <v>2207</v>
      </c>
      <c r="BX68" s="51"/>
      <c r="BY68" s="256" t="str">
        <f t="shared" si="27"/>
        <v>PCD_DPWW3_STOTH1_DLY_S7</v>
      </c>
      <c r="BZ68" s="256" t="str">
        <f t="shared" si="27"/>
        <v>PCD_DPWW3_STOTH1_DIR_S7</v>
      </c>
      <c r="CA68" s="256" t="str">
        <f t="shared" si="27"/>
        <v>PCD_DPWW3_STOTH1_DSCR_S7</v>
      </c>
      <c r="CB68" s="256" t="str">
        <f t="shared" si="27"/>
        <v>PCD_DPWW3_STOTH1_DCS_S7</v>
      </c>
      <c r="CC68" s="256" t="str">
        <f t="shared" si="27"/>
        <v>PCD_DPWW3_STOTH1_DSCS_S7</v>
      </c>
      <c r="CD68" s="256" t="str">
        <f t="shared" si="27"/>
        <v>PCD_DPWW3_STOTH1_DPP_S7</v>
      </c>
      <c r="CE68" s="256" t="str">
        <f t="shared" si="27"/>
        <v>PCD_DPWW3_STOTH1_DTPI_S7</v>
      </c>
      <c r="CF68" s="256" t="str">
        <f t="shared" si="27"/>
        <v>PCD_DPWW3_STOTH1_DCI_S7</v>
      </c>
      <c r="CG68" s="256" t="str">
        <f t="shared" si="27"/>
        <v>PCD_DPWW3_STOTH1_DSI_S7</v>
      </c>
      <c r="CH68" s="256" t="str">
        <f t="shared" si="27"/>
        <v>PCD_DPWW3_STOTH1_DER_S7</v>
      </c>
      <c r="CI68" s="256" t="str">
        <f t="shared" si="26"/>
        <v>PCD_DPWW3_STOTH1_RS_S7</v>
      </c>
      <c r="CJ68" s="256" t="str">
        <f t="shared" si="27"/>
        <v>PCD_DPWW3_STOTH1_DPLE_S7</v>
      </c>
    </row>
    <row r="69" spans="2:88" s="42" customFormat="1" ht="29.25" thickBot="1" x14ac:dyDescent="0.25">
      <c r="B69" s="306" t="str">
        <f t="shared" si="25"/>
        <v>TMS</v>
      </c>
      <c r="C69" s="307" t="s">
        <v>2158</v>
      </c>
      <c r="D69" s="307" t="s">
        <v>650</v>
      </c>
      <c r="E69" s="308">
        <f>IFERROR(INDEX('[1]PCD List'!$E$3:$O$41,MATCH(DPWW3!$D69,'[1]PCD List'!$D$3:$D$41,0),MATCH(DPWW3!$B69,'[1]PCD List'!$E$2:$O$2,0)),"")</f>
        <v>0</v>
      </c>
      <c r="F69" s="315" t="s">
        <v>2184</v>
      </c>
      <c r="G69" s="277" t="s">
        <v>1657</v>
      </c>
      <c r="H69" s="278" t="s">
        <v>68</v>
      </c>
      <c r="I69" s="279">
        <v>0</v>
      </c>
      <c r="J69" s="247"/>
      <c r="K69" s="842"/>
      <c r="L69" s="247"/>
      <c r="M69" s="280">
        <f>SUM( M61:M67)</f>
        <v>0</v>
      </c>
      <c r="N69" s="310">
        <f t="shared" ref="N69:AG69" si="28">SUM( N61:N67)</f>
        <v>0</v>
      </c>
      <c r="O69" s="281">
        <f t="shared" si="28"/>
        <v>0</v>
      </c>
      <c r="P69" s="281">
        <f t="shared" si="28"/>
        <v>0</v>
      </c>
      <c r="Q69" s="281">
        <f t="shared" si="28"/>
        <v>0</v>
      </c>
      <c r="R69" s="281">
        <f t="shared" si="28"/>
        <v>0</v>
      </c>
      <c r="S69" s="281">
        <f t="shared" si="28"/>
        <v>0</v>
      </c>
      <c r="T69" s="281">
        <f t="shared" si="28"/>
        <v>0</v>
      </c>
      <c r="U69" s="281">
        <f t="shared" si="28"/>
        <v>0</v>
      </c>
      <c r="V69" s="281">
        <f t="shared" si="28"/>
        <v>0</v>
      </c>
      <c r="W69" s="281">
        <f t="shared" si="28"/>
        <v>0</v>
      </c>
      <c r="X69" s="281">
        <f t="shared" si="28"/>
        <v>0</v>
      </c>
      <c r="Y69" s="281">
        <f t="shared" si="28"/>
        <v>0</v>
      </c>
      <c r="Z69" s="281">
        <f t="shared" si="28"/>
        <v>0</v>
      </c>
      <c r="AA69" s="281">
        <f t="shared" si="28"/>
        <v>0</v>
      </c>
      <c r="AB69" s="281">
        <f t="shared" si="28"/>
        <v>0</v>
      </c>
      <c r="AC69" s="281">
        <f t="shared" si="28"/>
        <v>0</v>
      </c>
      <c r="AD69" s="281">
        <f t="shared" si="28"/>
        <v>0</v>
      </c>
      <c r="AE69" s="281">
        <f t="shared" si="28"/>
        <v>0</v>
      </c>
      <c r="AF69" s="281">
        <f t="shared" si="28"/>
        <v>0</v>
      </c>
      <c r="AG69" s="281">
        <f t="shared" si="28"/>
        <v>0</v>
      </c>
      <c r="AH69" s="38"/>
      <c r="AI69" s="38"/>
      <c r="AJ69" s="282"/>
      <c r="AK69" s="283"/>
      <c r="AL69" s="283"/>
      <c r="AM69" s="283"/>
      <c r="AN69" s="283"/>
      <c r="AO69" s="283"/>
      <c r="AP69" s="283"/>
      <c r="AQ69" s="283"/>
      <c r="AR69" s="283"/>
      <c r="AS69" s="283"/>
      <c r="AT69" s="283"/>
      <c r="AU69" s="284"/>
      <c r="AW69" s="250" t="s">
        <v>2185</v>
      </c>
      <c r="AZ69" s="42" t="s">
        <v>1659</v>
      </c>
      <c r="BA69" s="251"/>
      <c r="BB69" s="252"/>
      <c r="BC69" s="311" t="s">
        <v>2208</v>
      </c>
      <c r="BD69" s="287" t="s">
        <v>2208</v>
      </c>
      <c r="BE69" s="288" t="s">
        <v>2208</v>
      </c>
      <c r="BF69" s="288" t="s">
        <v>2208</v>
      </c>
      <c r="BG69" s="290" t="s">
        <v>2208</v>
      </c>
      <c r="BH69" s="287" t="s">
        <v>2208</v>
      </c>
      <c r="BI69" s="288" t="s">
        <v>2208</v>
      </c>
      <c r="BJ69" s="288" t="s">
        <v>2208</v>
      </c>
      <c r="BK69" s="290" t="s">
        <v>2208</v>
      </c>
      <c r="BL69" s="287" t="s">
        <v>2208</v>
      </c>
      <c r="BM69" s="288" t="s">
        <v>2208</v>
      </c>
      <c r="BN69" s="288" t="s">
        <v>2208</v>
      </c>
      <c r="BO69" s="290" t="s">
        <v>2208</v>
      </c>
      <c r="BP69" s="287" t="s">
        <v>2208</v>
      </c>
      <c r="BQ69" s="288" t="s">
        <v>2208</v>
      </c>
      <c r="BR69" s="288" t="s">
        <v>2208</v>
      </c>
      <c r="BS69" s="290" t="s">
        <v>2208</v>
      </c>
      <c r="BT69" s="287" t="s">
        <v>2208</v>
      </c>
      <c r="BU69" s="288" t="s">
        <v>2208</v>
      </c>
      <c r="BV69" s="288" t="s">
        <v>2208</v>
      </c>
      <c r="BW69" s="290" t="s">
        <v>2208</v>
      </c>
      <c r="BX69" s="51"/>
      <c r="BY69" s="256" t="str">
        <f t="shared" si="27"/>
        <v>PCD_DPWW3_STOTH1_DLY_ST</v>
      </c>
      <c r="BZ69" s="256" t="str">
        <f t="shared" si="27"/>
        <v>PCD_DPWW3_STOTH1_DIR_ST</v>
      </c>
      <c r="CA69" s="256" t="str">
        <f t="shared" si="27"/>
        <v>PCD_DPWW3_STOTH1_DSCR_ST</v>
      </c>
      <c r="CB69" s="256" t="str">
        <f t="shared" si="27"/>
        <v>PCD_DPWW3_STOTH1_DCS_ST</v>
      </c>
      <c r="CC69" s="256" t="str">
        <f t="shared" si="27"/>
        <v>PCD_DPWW3_STOTH1_DSCS_ST</v>
      </c>
      <c r="CD69" s="256" t="str">
        <f t="shared" si="27"/>
        <v>PCD_DPWW3_STOTH1_DPP_ST</v>
      </c>
      <c r="CE69" s="256" t="str">
        <f t="shared" si="27"/>
        <v>PCD_DPWW3_STOTH1_DTPI_ST</v>
      </c>
      <c r="CF69" s="256" t="str">
        <f t="shared" si="27"/>
        <v>PCD_DPWW3_STOTH1_DCI_ST</v>
      </c>
      <c r="CG69" s="256" t="str">
        <f t="shared" si="27"/>
        <v>PCD_DPWW3_STOTH1_DSI_ST</v>
      </c>
      <c r="CH69" s="256" t="str">
        <f t="shared" si="27"/>
        <v>PCD_DPWW3_STOTH1_DER_ST</v>
      </c>
      <c r="CI69" s="256" t="str">
        <f t="shared" si="26"/>
        <v>PCD_DPWW3_STOTH1_RS_ST</v>
      </c>
      <c r="CJ69" s="256" t="str">
        <f t="shared" si="27"/>
        <v>PCD_DPWW3_STOTH1_DPLE_ST</v>
      </c>
    </row>
    <row r="70" spans="2:88" s="42" customFormat="1" ht="28.5" x14ac:dyDescent="0.2">
      <c r="B70" s="213" t="str">
        <f xml:space="preserve"> B69</f>
        <v>TMS</v>
      </c>
      <c r="C70" s="291" t="s">
        <v>2158</v>
      </c>
      <c r="D70" s="291" t="s">
        <v>650</v>
      </c>
      <c r="E70" s="292">
        <f>IFERROR(INDEX('[1]PCD List'!$E$3:$O$41,MATCH(DPWW3!$D70,'[1]PCD List'!$D$3:$D$41,0),MATCH(DPWW3!$B70,'[1]PCD List'!$E$2:$O$2,0)),"")</f>
        <v>0</v>
      </c>
      <c r="F70" s="312" t="s">
        <v>2209</v>
      </c>
      <c r="G70" s="62" t="s">
        <v>1619</v>
      </c>
      <c r="H70" s="245" t="s">
        <v>68</v>
      </c>
      <c r="I70" s="246">
        <v>0</v>
      </c>
      <c r="J70" s="247"/>
      <c r="K70" s="829">
        <v>0</v>
      </c>
      <c r="L70" s="112"/>
      <c r="M70" s="221">
        <v>0</v>
      </c>
      <c r="N70" s="222"/>
      <c r="O70" s="102"/>
      <c r="P70" s="102"/>
      <c r="Q70" s="223"/>
      <c r="R70" s="40"/>
      <c r="S70" s="102"/>
      <c r="T70" s="102"/>
      <c r="U70" s="103"/>
      <c r="V70" s="224"/>
      <c r="W70" s="102"/>
      <c r="X70" s="102"/>
      <c r="Y70" s="103"/>
      <c r="Z70" s="224"/>
      <c r="AA70" s="102"/>
      <c r="AB70" s="102"/>
      <c r="AC70" s="225"/>
      <c r="AD70" s="40"/>
      <c r="AE70" s="102"/>
      <c r="AF70" s="102"/>
      <c r="AG70" s="223"/>
      <c r="AH70" s="38"/>
      <c r="AI70" s="38"/>
      <c r="AJ70" s="248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249"/>
      <c r="AW70" s="250" t="s">
        <v>2210</v>
      </c>
      <c r="AZ70" s="42" t="s">
        <v>2211</v>
      </c>
      <c r="BA70" s="302" t="s">
        <v>2212</v>
      </c>
      <c r="BB70" s="252"/>
      <c r="BC70" s="299" t="s">
        <v>2213</v>
      </c>
      <c r="BD70" s="233" t="s">
        <v>2213</v>
      </c>
      <c r="BE70" s="234" t="s">
        <v>2213</v>
      </c>
      <c r="BF70" s="234" t="s">
        <v>2213</v>
      </c>
      <c r="BG70" s="236" t="s">
        <v>2213</v>
      </c>
      <c r="BH70" s="233" t="s">
        <v>2213</v>
      </c>
      <c r="BI70" s="234" t="s">
        <v>2213</v>
      </c>
      <c r="BJ70" s="234" t="s">
        <v>2213</v>
      </c>
      <c r="BK70" s="236" t="s">
        <v>2213</v>
      </c>
      <c r="BL70" s="233" t="s">
        <v>2213</v>
      </c>
      <c r="BM70" s="234" t="s">
        <v>2213</v>
      </c>
      <c r="BN70" s="234" t="s">
        <v>2213</v>
      </c>
      <c r="BO70" s="236" t="s">
        <v>2213</v>
      </c>
      <c r="BP70" s="233" t="s">
        <v>2213</v>
      </c>
      <c r="BQ70" s="234" t="s">
        <v>2213</v>
      </c>
      <c r="BR70" s="234" t="s">
        <v>2213</v>
      </c>
      <c r="BS70" s="236" t="s">
        <v>2213</v>
      </c>
      <c r="BT70" s="233" t="s">
        <v>2213</v>
      </c>
      <c r="BU70" s="234" t="s">
        <v>2213</v>
      </c>
      <c r="BV70" s="234" t="s">
        <v>2213</v>
      </c>
      <c r="BW70" s="236" t="s">
        <v>2213</v>
      </c>
      <c r="BX70" s="51"/>
      <c r="BY70" s="237" t="s">
        <v>2214</v>
      </c>
      <c r="BZ70" s="238" t="s">
        <v>2215</v>
      </c>
      <c r="CA70" s="77" t="s">
        <v>2216</v>
      </c>
      <c r="CB70" s="77" t="s">
        <v>2217</v>
      </c>
      <c r="CC70" s="77" t="s">
        <v>2218</v>
      </c>
      <c r="CD70" s="77" t="s">
        <v>2219</v>
      </c>
      <c r="CE70" s="77" t="s">
        <v>2220</v>
      </c>
      <c r="CF70" s="77" t="s">
        <v>2221</v>
      </c>
      <c r="CG70" s="77" t="s">
        <v>2222</v>
      </c>
      <c r="CH70" s="77" t="s">
        <v>2223</v>
      </c>
      <c r="CI70" s="239" t="s">
        <v>2224</v>
      </c>
      <c r="CJ70" s="240" t="s">
        <v>2225</v>
      </c>
    </row>
    <row r="71" spans="2:88" s="42" customFormat="1" ht="28.5" x14ac:dyDescent="0.2">
      <c r="B71" s="213" t="str">
        <f t="shared" ref="B71:B78" si="29" xml:space="preserve"> B70</f>
        <v>TMS</v>
      </c>
      <c r="C71" s="300" t="s">
        <v>2158</v>
      </c>
      <c r="D71" s="300" t="s">
        <v>650</v>
      </c>
      <c r="E71" s="301">
        <f>IFERROR(INDEX('[1]PCD List'!$E$3:$O$41,MATCH(DPWW3!$D71,'[1]PCD List'!$D$3:$D$41,0),MATCH(DPWW3!$B71,'[1]PCD List'!$E$2:$O$2,0)),"")</f>
        <v>0</v>
      </c>
      <c r="F71" s="313" t="s">
        <v>2209</v>
      </c>
      <c r="G71" s="62" t="s">
        <v>1636</v>
      </c>
      <c r="H71" s="245" t="s">
        <v>68</v>
      </c>
      <c r="I71" s="246">
        <v>0</v>
      </c>
      <c r="J71" s="247"/>
      <c r="K71" s="841"/>
      <c r="L71" s="247"/>
      <c r="M71" s="221">
        <v>0</v>
      </c>
      <c r="N71" s="222">
        <v>0</v>
      </c>
      <c r="O71" s="102">
        <v>0</v>
      </c>
      <c r="P71" s="102">
        <v>0</v>
      </c>
      <c r="Q71" s="223">
        <v>0</v>
      </c>
      <c r="R71" s="40">
        <v>0</v>
      </c>
      <c r="S71" s="102">
        <v>0</v>
      </c>
      <c r="T71" s="102">
        <v>0</v>
      </c>
      <c r="U71" s="103">
        <v>0</v>
      </c>
      <c r="V71" s="224">
        <v>0</v>
      </c>
      <c r="W71" s="102">
        <v>0</v>
      </c>
      <c r="X71" s="102">
        <v>0</v>
      </c>
      <c r="Y71" s="103">
        <v>0</v>
      </c>
      <c r="Z71" s="224">
        <v>0</v>
      </c>
      <c r="AA71" s="102">
        <v>0</v>
      </c>
      <c r="AB71" s="102">
        <v>0</v>
      </c>
      <c r="AC71" s="225">
        <v>0</v>
      </c>
      <c r="AD71" s="40">
        <v>0</v>
      </c>
      <c r="AE71" s="102">
        <v>0</v>
      </c>
      <c r="AF71" s="102">
        <v>0</v>
      </c>
      <c r="AG71" s="223">
        <v>0</v>
      </c>
      <c r="AH71" s="38"/>
      <c r="AI71" s="38"/>
      <c r="AJ71" s="248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249"/>
      <c r="AW71" s="250" t="s">
        <v>2210</v>
      </c>
      <c r="AZ71" s="42" t="s">
        <v>1638</v>
      </c>
      <c r="BA71" s="251"/>
      <c r="BB71" s="252"/>
      <c r="BC71" s="302" t="s">
        <v>2226</v>
      </c>
      <c r="BD71" s="254" t="s">
        <v>2226</v>
      </c>
      <c r="BE71" s="73" t="s">
        <v>2226</v>
      </c>
      <c r="BF71" s="73" t="s">
        <v>2226</v>
      </c>
      <c r="BG71" s="255" t="s">
        <v>2226</v>
      </c>
      <c r="BH71" s="254" t="s">
        <v>2226</v>
      </c>
      <c r="BI71" s="73" t="s">
        <v>2226</v>
      </c>
      <c r="BJ71" s="73" t="s">
        <v>2226</v>
      </c>
      <c r="BK71" s="255" t="s">
        <v>2226</v>
      </c>
      <c r="BL71" s="254" t="s">
        <v>2226</v>
      </c>
      <c r="BM71" s="73" t="s">
        <v>2226</v>
      </c>
      <c r="BN71" s="73" t="s">
        <v>2226</v>
      </c>
      <c r="BO71" s="255" t="s">
        <v>2226</v>
      </c>
      <c r="BP71" s="254" t="s">
        <v>2226</v>
      </c>
      <c r="BQ71" s="73" t="s">
        <v>2226</v>
      </c>
      <c r="BR71" s="73" t="s">
        <v>2226</v>
      </c>
      <c r="BS71" s="255" t="s">
        <v>2226</v>
      </c>
      <c r="BT71" s="254" t="s">
        <v>2226</v>
      </c>
      <c r="BU71" s="73" t="s">
        <v>2226</v>
      </c>
      <c r="BV71" s="73" t="s">
        <v>2226</v>
      </c>
      <c r="BW71" s="255" t="s">
        <v>2226</v>
      </c>
      <c r="BX71" s="51"/>
      <c r="BY71" s="256" t="str">
        <f>BY$70&amp;$AZ71</f>
        <v>PCD_DPWW3_STOTH2_DLY_S1</v>
      </c>
      <c r="BZ71" s="256" t="str">
        <f t="shared" ref="BZ71:CJ78" si="30">BZ$70&amp;$AZ71</f>
        <v>PCD_DPWW3_STOTH2_DIR_S1</v>
      </c>
      <c r="CA71" s="256" t="str">
        <f t="shared" si="30"/>
        <v>PCD_DPWW3_STOTH2_DSCR_S1</v>
      </c>
      <c r="CB71" s="256" t="str">
        <f t="shared" si="30"/>
        <v>PCD_DPWW3_STOTH2_DCS_S1</v>
      </c>
      <c r="CC71" s="256" t="str">
        <f t="shared" si="30"/>
        <v>PCD_DPWW3_STOTH2_DSCS_S1</v>
      </c>
      <c r="CD71" s="256" t="str">
        <f t="shared" si="30"/>
        <v>PCD_DPWW3_STOTH2_DPP_S1</v>
      </c>
      <c r="CE71" s="256" t="str">
        <f t="shared" si="30"/>
        <v>PCD_DPWW3_STOTH2_DTPI_S1</v>
      </c>
      <c r="CF71" s="256" t="str">
        <f t="shared" si="30"/>
        <v>PCD_DPWW3_STOTH2_DCI_S1</v>
      </c>
      <c r="CG71" s="256" t="str">
        <f t="shared" si="30"/>
        <v>PCD_DPWW3_STOTH2_DSI_S1</v>
      </c>
      <c r="CH71" s="256" t="str">
        <f t="shared" si="30"/>
        <v>PCD_DPWW3_STOTH2_DER_S1</v>
      </c>
      <c r="CI71" s="256" t="str">
        <f t="shared" si="30"/>
        <v>PCD_DPWW3_STOTH2_RS_S1</v>
      </c>
      <c r="CJ71" s="256" t="str">
        <f t="shared" si="30"/>
        <v>PCD_DPWW3_STOTH2_DPLE_S1</v>
      </c>
    </row>
    <row r="72" spans="2:88" s="42" customFormat="1" ht="28.5" x14ac:dyDescent="0.2">
      <c r="B72" s="213" t="str">
        <f t="shared" si="29"/>
        <v>TMS</v>
      </c>
      <c r="C72" s="300" t="s">
        <v>2158</v>
      </c>
      <c r="D72" s="300" t="s">
        <v>650</v>
      </c>
      <c r="E72" s="301">
        <f>IFERROR(INDEX('[1]PCD List'!$E$3:$O$41,MATCH(DPWW3!$D72,'[1]PCD List'!$D$3:$D$41,0),MATCH(DPWW3!$B72,'[1]PCD List'!$E$2:$O$2,0)),"")</f>
        <v>0</v>
      </c>
      <c r="F72" s="313" t="s">
        <v>2209</v>
      </c>
      <c r="G72" s="62" t="s">
        <v>1639</v>
      </c>
      <c r="H72" s="245" t="s">
        <v>68</v>
      </c>
      <c r="I72" s="246">
        <v>0</v>
      </c>
      <c r="J72" s="247"/>
      <c r="K72" s="841"/>
      <c r="L72" s="247"/>
      <c r="M72" s="221">
        <v>0</v>
      </c>
      <c r="N72" s="222">
        <v>0</v>
      </c>
      <c r="O72" s="102">
        <v>0</v>
      </c>
      <c r="P72" s="102">
        <v>0</v>
      </c>
      <c r="Q72" s="223">
        <v>0</v>
      </c>
      <c r="R72" s="40">
        <v>0</v>
      </c>
      <c r="S72" s="102">
        <v>0</v>
      </c>
      <c r="T72" s="102">
        <v>0</v>
      </c>
      <c r="U72" s="103">
        <v>0</v>
      </c>
      <c r="V72" s="224">
        <v>0</v>
      </c>
      <c r="W72" s="102">
        <v>0</v>
      </c>
      <c r="X72" s="102">
        <v>0</v>
      </c>
      <c r="Y72" s="103">
        <v>0</v>
      </c>
      <c r="Z72" s="224">
        <v>0</v>
      </c>
      <c r="AA72" s="102">
        <v>0</v>
      </c>
      <c r="AB72" s="102">
        <v>0</v>
      </c>
      <c r="AC72" s="225">
        <v>0</v>
      </c>
      <c r="AD72" s="40">
        <v>0</v>
      </c>
      <c r="AE72" s="102">
        <v>0</v>
      </c>
      <c r="AF72" s="102">
        <v>0</v>
      </c>
      <c r="AG72" s="223">
        <v>0</v>
      </c>
      <c r="AH72" s="38"/>
      <c r="AI72" s="38"/>
      <c r="AJ72" s="248"/>
      <c r="AK72" s="65"/>
      <c r="AL72" s="65"/>
      <c r="AM72" s="65"/>
      <c r="AN72" s="65"/>
      <c r="AO72" s="65"/>
      <c r="AP72" s="65"/>
      <c r="AQ72" s="65"/>
      <c r="AR72" s="65"/>
      <c r="AS72" s="65"/>
      <c r="AT72" s="65"/>
      <c r="AU72" s="249"/>
      <c r="AW72" s="250" t="s">
        <v>2210</v>
      </c>
      <c r="AZ72" s="42" t="s">
        <v>1641</v>
      </c>
      <c r="BA72" s="251"/>
      <c r="BB72" s="252"/>
      <c r="BC72" s="302" t="s">
        <v>2227</v>
      </c>
      <c r="BD72" s="254" t="s">
        <v>2227</v>
      </c>
      <c r="BE72" s="73" t="s">
        <v>2227</v>
      </c>
      <c r="BF72" s="73" t="s">
        <v>2227</v>
      </c>
      <c r="BG72" s="255" t="s">
        <v>2227</v>
      </c>
      <c r="BH72" s="254" t="s">
        <v>2227</v>
      </c>
      <c r="BI72" s="73" t="s">
        <v>2227</v>
      </c>
      <c r="BJ72" s="73" t="s">
        <v>2227</v>
      </c>
      <c r="BK72" s="255" t="s">
        <v>2227</v>
      </c>
      <c r="BL72" s="254" t="s">
        <v>2227</v>
      </c>
      <c r="BM72" s="73" t="s">
        <v>2227</v>
      </c>
      <c r="BN72" s="73" t="s">
        <v>2227</v>
      </c>
      <c r="BO72" s="255" t="s">
        <v>2227</v>
      </c>
      <c r="BP72" s="254" t="s">
        <v>2227</v>
      </c>
      <c r="BQ72" s="73" t="s">
        <v>2227</v>
      </c>
      <c r="BR72" s="73" t="s">
        <v>2227</v>
      </c>
      <c r="BS72" s="255" t="s">
        <v>2227</v>
      </c>
      <c r="BT72" s="254" t="s">
        <v>2227</v>
      </c>
      <c r="BU72" s="73" t="s">
        <v>2227</v>
      </c>
      <c r="BV72" s="73" t="s">
        <v>2227</v>
      </c>
      <c r="BW72" s="255" t="s">
        <v>2227</v>
      </c>
      <c r="BX72" s="51"/>
      <c r="BY72" s="256" t="str">
        <f t="shared" ref="BY72:CJ78" si="31">BY$70&amp;$AZ72</f>
        <v>PCD_DPWW3_STOTH2_DLY_S2</v>
      </c>
      <c r="BZ72" s="256" t="str">
        <f t="shared" si="31"/>
        <v>PCD_DPWW3_STOTH2_DIR_S2</v>
      </c>
      <c r="CA72" s="256" t="str">
        <f t="shared" si="31"/>
        <v>PCD_DPWW3_STOTH2_DSCR_S2</v>
      </c>
      <c r="CB72" s="256" t="str">
        <f t="shared" si="31"/>
        <v>PCD_DPWW3_STOTH2_DCS_S2</v>
      </c>
      <c r="CC72" s="256" t="str">
        <f t="shared" si="31"/>
        <v>PCD_DPWW3_STOTH2_DSCS_S2</v>
      </c>
      <c r="CD72" s="256" t="str">
        <f t="shared" si="31"/>
        <v>PCD_DPWW3_STOTH2_DPP_S2</v>
      </c>
      <c r="CE72" s="256" t="str">
        <f t="shared" si="31"/>
        <v>PCD_DPWW3_STOTH2_DTPI_S2</v>
      </c>
      <c r="CF72" s="256" t="str">
        <f t="shared" si="31"/>
        <v>PCD_DPWW3_STOTH2_DCI_S2</v>
      </c>
      <c r="CG72" s="256" t="str">
        <f t="shared" si="31"/>
        <v>PCD_DPWW3_STOTH2_DSI_S2</v>
      </c>
      <c r="CH72" s="256" t="str">
        <f t="shared" si="31"/>
        <v>PCD_DPWW3_STOTH2_DER_S2</v>
      </c>
      <c r="CI72" s="256" t="str">
        <f t="shared" si="30"/>
        <v>PCD_DPWW3_STOTH2_RS_S2</v>
      </c>
      <c r="CJ72" s="256" t="str">
        <f t="shared" si="31"/>
        <v>PCD_DPWW3_STOTH2_DPLE_S2</v>
      </c>
    </row>
    <row r="73" spans="2:88" s="42" customFormat="1" ht="28.5" x14ac:dyDescent="0.2">
      <c r="B73" s="213" t="str">
        <f t="shared" si="29"/>
        <v>TMS</v>
      </c>
      <c r="C73" s="300" t="s">
        <v>2158</v>
      </c>
      <c r="D73" s="300" t="s">
        <v>650</v>
      </c>
      <c r="E73" s="301">
        <f>IFERROR(INDEX('[1]PCD List'!$E$3:$O$41,MATCH(DPWW3!$D73,'[1]PCD List'!$D$3:$D$41,0),MATCH(DPWW3!$B73,'[1]PCD List'!$E$2:$O$2,0)),"")</f>
        <v>0</v>
      </c>
      <c r="F73" s="313" t="s">
        <v>2209</v>
      </c>
      <c r="G73" s="62" t="s">
        <v>1642</v>
      </c>
      <c r="H73" s="245" t="s">
        <v>68</v>
      </c>
      <c r="I73" s="246">
        <v>0</v>
      </c>
      <c r="J73" s="247"/>
      <c r="K73" s="841"/>
      <c r="L73" s="247"/>
      <c r="M73" s="221">
        <v>0</v>
      </c>
      <c r="N73" s="222">
        <v>0</v>
      </c>
      <c r="O73" s="102">
        <v>0</v>
      </c>
      <c r="P73" s="102">
        <v>0</v>
      </c>
      <c r="Q73" s="223">
        <v>0</v>
      </c>
      <c r="R73" s="40">
        <v>0</v>
      </c>
      <c r="S73" s="102">
        <v>0</v>
      </c>
      <c r="T73" s="102">
        <v>0</v>
      </c>
      <c r="U73" s="103">
        <v>0</v>
      </c>
      <c r="V73" s="224">
        <v>0</v>
      </c>
      <c r="W73" s="102">
        <v>0</v>
      </c>
      <c r="X73" s="102">
        <v>0</v>
      </c>
      <c r="Y73" s="103">
        <v>0</v>
      </c>
      <c r="Z73" s="224">
        <v>0</v>
      </c>
      <c r="AA73" s="102">
        <v>0</v>
      </c>
      <c r="AB73" s="102">
        <v>0</v>
      </c>
      <c r="AC73" s="225">
        <v>0</v>
      </c>
      <c r="AD73" s="40">
        <v>0</v>
      </c>
      <c r="AE73" s="102">
        <v>0</v>
      </c>
      <c r="AF73" s="102">
        <v>0</v>
      </c>
      <c r="AG73" s="223">
        <v>0</v>
      </c>
      <c r="AH73" s="38"/>
      <c r="AI73" s="38"/>
      <c r="AJ73" s="248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249"/>
      <c r="AW73" s="250" t="s">
        <v>2210</v>
      </c>
      <c r="AZ73" s="42" t="s">
        <v>1644</v>
      </c>
      <c r="BA73" s="251"/>
      <c r="BB73" s="252"/>
      <c r="BC73" s="302" t="s">
        <v>2228</v>
      </c>
      <c r="BD73" s="254" t="s">
        <v>2228</v>
      </c>
      <c r="BE73" s="73" t="s">
        <v>2228</v>
      </c>
      <c r="BF73" s="73" t="s">
        <v>2228</v>
      </c>
      <c r="BG73" s="255" t="s">
        <v>2228</v>
      </c>
      <c r="BH73" s="254" t="s">
        <v>2228</v>
      </c>
      <c r="BI73" s="73" t="s">
        <v>2228</v>
      </c>
      <c r="BJ73" s="73" t="s">
        <v>2228</v>
      </c>
      <c r="BK73" s="255" t="s">
        <v>2228</v>
      </c>
      <c r="BL73" s="254" t="s">
        <v>2228</v>
      </c>
      <c r="BM73" s="73" t="s">
        <v>2228</v>
      </c>
      <c r="BN73" s="73" t="s">
        <v>2228</v>
      </c>
      <c r="BO73" s="255" t="s">
        <v>2228</v>
      </c>
      <c r="BP73" s="254" t="s">
        <v>2228</v>
      </c>
      <c r="BQ73" s="73" t="s">
        <v>2228</v>
      </c>
      <c r="BR73" s="73" t="s">
        <v>2228</v>
      </c>
      <c r="BS73" s="255" t="s">
        <v>2228</v>
      </c>
      <c r="BT73" s="254" t="s">
        <v>2228</v>
      </c>
      <c r="BU73" s="73" t="s">
        <v>2228</v>
      </c>
      <c r="BV73" s="73" t="s">
        <v>2228</v>
      </c>
      <c r="BW73" s="255" t="s">
        <v>2228</v>
      </c>
      <c r="BX73" s="51"/>
      <c r="BY73" s="256" t="str">
        <f t="shared" si="31"/>
        <v>PCD_DPWW3_STOTH2_DLY_S3</v>
      </c>
      <c r="BZ73" s="256" t="str">
        <f t="shared" si="31"/>
        <v>PCD_DPWW3_STOTH2_DIR_S3</v>
      </c>
      <c r="CA73" s="256" t="str">
        <f t="shared" si="31"/>
        <v>PCD_DPWW3_STOTH2_DSCR_S3</v>
      </c>
      <c r="CB73" s="256" t="str">
        <f t="shared" si="31"/>
        <v>PCD_DPWW3_STOTH2_DCS_S3</v>
      </c>
      <c r="CC73" s="256" t="str">
        <f t="shared" si="31"/>
        <v>PCD_DPWW3_STOTH2_DSCS_S3</v>
      </c>
      <c r="CD73" s="256" t="str">
        <f t="shared" si="31"/>
        <v>PCD_DPWW3_STOTH2_DPP_S3</v>
      </c>
      <c r="CE73" s="256" t="str">
        <f t="shared" si="31"/>
        <v>PCD_DPWW3_STOTH2_DTPI_S3</v>
      </c>
      <c r="CF73" s="256" t="str">
        <f t="shared" si="31"/>
        <v>PCD_DPWW3_STOTH2_DCI_S3</v>
      </c>
      <c r="CG73" s="256" t="str">
        <f t="shared" si="31"/>
        <v>PCD_DPWW3_STOTH2_DSI_S3</v>
      </c>
      <c r="CH73" s="256" t="str">
        <f t="shared" si="31"/>
        <v>PCD_DPWW3_STOTH2_DER_S3</v>
      </c>
      <c r="CI73" s="256" t="str">
        <f t="shared" si="30"/>
        <v>PCD_DPWW3_STOTH2_RS_S3</v>
      </c>
      <c r="CJ73" s="256" t="str">
        <f t="shared" si="31"/>
        <v>PCD_DPWW3_STOTH2_DPLE_S3</v>
      </c>
    </row>
    <row r="74" spans="2:88" s="42" customFormat="1" ht="28.5" x14ac:dyDescent="0.2">
      <c r="B74" s="213" t="str">
        <f t="shared" si="29"/>
        <v>TMS</v>
      </c>
      <c r="C74" s="300" t="s">
        <v>2158</v>
      </c>
      <c r="D74" s="300" t="s">
        <v>650</v>
      </c>
      <c r="E74" s="301">
        <f>IFERROR(INDEX('[1]PCD List'!$E$3:$O$41,MATCH(DPWW3!$D74,'[1]PCD List'!$D$3:$D$41,0),MATCH(DPWW3!$B74,'[1]PCD List'!$E$2:$O$2,0)),"")</f>
        <v>0</v>
      </c>
      <c r="F74" s="313" t="s">
        <v>2209</v>
      </c>
      <c r="G74" s="62" t="s">
        <v>1645</v>
      </c>
      <c r="H74" s="245" t="s">
        <v>68</v>
      </c>
      <c r="I74" s="246">
        <v>0</v>
      </c>
      <c r="J74" s="247"/>
      <c r="K74" s="841"/>
      <c r="L74" s="247"/>
      <c r="M74" s="221">
        <v>0</v>
      </c>
      <c r="N74" s="222">
        <v>0</v>
      </c>
      <c r="O74" s="102">
        <v>0</v>
      </c>
      <c r="P74" s="102">
        <v>0</v>
      </c>
      <c r="Q74" s="223">
        <v>0</v>
      </c>
      <c r="R74" s="40">
        <v>0</v>
      </c>
      <c r="S74" s="102">
        <v>0</v>
      </c>
      <c r="T74" s="102">
        <v>0</v>
      </c>
      <c r="U74" s="103">
        <v>0</v>
      </c>
      <c r="V74" s="224">
        <v>0</v>
      </c>
      <c r="W74" s="102">
        <v>0</v>
      </c>
      <c r="X74" s="102">
        <v>0</v>
      </c>
      <c r="Y74" s="103">
        <v>0</v>
      </c>
      <c r="Z74" s="224">
        <v>0</v>
      </c>
      <c r="AA74" s="102">
        <v>0</v>
      </c>
      <c r="AB74" s="102">
        <v>0</v>
      </c>
      <c r="AC74" s="225">
        <v>0</v>
      </c>
      <c r="AD74" s="40">
        <v>0</v>
      </c>
      <c r="AE74" s="102">
        <v>0</v>
      </c>
      <c r="AF74" s="102">
        <v>0</v>
      </c>
      <c r="AG74" s="223">
        <v>0</v>
      </c>
      <c r="AH74" s="38"/>
      <c r="AI74" s="38"/>
      <c r="AJ74" s="248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249"/>
      <c r="AW74" s="250" t="s">
        <v>2210</v>
      </c>
      <c r="AZ74" s="42" t="s">
        <v>1647</v>
      </c>
      <c r="BA74" s="251"/>
      <c r="BB74" s="252"/>
      <c r="BC74" s="302" t="s">
        <v>2229</v>
      </c>
      <c r="BD74" s="254" t="s">
        <v>2229</v>
      </c>
      <c r="BE74" s="73" t="s">
        <v>2229</v>
      </c>
      <c r="BF74" s="73" t="s">
        <v>2229</v>
      </c>
      <c r="BG74" s="255" t="s">
        <v>2229</v>
      </c>
      <c r="BH74" s="254" t="s">
        <v>2229</v>
      </c>
      <c r="BI74" s="73" t="s">
        <v>2229</v>
      </c>
      <c r="BJ74" s="73" t="s">
        <v>2229</v>
      </c>
      <c r="BK74" s="255" t="s">
        <v>2229</v>
      </c>
      <c r="BL74" s="254" t="s">
        <v>2229</v>
      </c>
      <c r="BM74" s="73" t="s">
        <v>2229</v>
      </c>
      <c r="BN74" s="73" t="s">
        <v>2229</v>
      </c>
      <c r="BO74" s="255" t="s">
        <v>2229</v>
      </c>
      <c r="BP74" s="254" t="s">
        <v>2229</v>
      </c>
      <c r="BQ74" s="73" t="s">
        <v>2229</v>
      </c>
      <c r="BR74" s="73" t="s">
        <v>2229</v>
      </c>
      <c r="BS74" s="255" t="s">
        <v>2229</v>
      </c>
      <c r="BT74" s="254" t="s">
        <v>2229</v>
      </c>
      <c r="BU74" s="73" t="s">
        <v>2229</v>
      </c>
      <c r="BV74" s="73" t="s">
        <v>2229</v>
      </c>
      <c r="BW74" s="255" t="s">
        <v>2229</v>
      </c>
      <c r="BX74" s="51"/>
      <c r="BY74" s="256" t="str">
        <f t="shared" si="31"/>
        <v>PCD_DPWW3_STOTH2_DLY_S4</v>
      </c>
      <c r="BZ74" s="256" t="str">
        <f t="shared" si="31"/>
        <v>PCD_DPWW3_STOTH2_DIR_S4</v>
      </c>
      <c r="CA74" s="256" t="str">
        <f t="shared" si="31"/>
        <v>PCD_DPWW3_STOTH2_DSCR_S4</v>
      </c>
      <c r="CB74" s="256" t="str">
        <f t="shared" si="31"/>
        <v>PCD_DPWW3_STOTH2_DCS_S4</v>
      </c>
      <c r="CC74" s="256" t="str">
        <f t="shared" si="31"/>
        <v>PCD_DPWW3_STOTH2_DSCS_S4</v>
      </c>
      <c r="CD74" s="256" t="str">
        <f t="shared" si="31"/>
        <v>PCD_DPWW3_STOTH2_DPP_S4</v>
      </c>
      <c r="CE74" s="256" t="str">
        <f t="shared" si="31"/>
        <v>PCD_DPWW3_STOTH2_DTPI_S4</v>
      </c>
      <c r="CF74" s="256" t="str">
        <f t="shared" si="31"/>
        <v>PCD_DPWW3_STOTH2_DCI_S4</v>
      </c>
      <c r="CG74" s="256" t="str">
        <f t="shared" si="31"/>
        <v>PCD_DPWW3_STOTH2_DSI_S4</v>
      </c>
      <c r="CH74" s="256" t="str">
        <f t="shared" si="31"/>
        <v>PCD_DPWW3_STOTH2_DER_S4</v>
      </c>
      <c r="CI74" s="256" t="str">
        <f t="shared" si="30"/>
        <v>PCD_DPWW3_STOTH2_RS_S4</v>
      </c>
      <c r="CJ74" s="256" t="str">
        <f t="shared" si="31"/>
        <v>PCD_DPWW3_STOTH2_DPLE_S4</v>
      </c>
    </row>
    <row r="75" spans="2:88" s="42" customFormat="1" ht="28.5" x14ac:dyDescent="0.2">
      <c r="B75" s="213" t="str">
        <f t="shared" si="29"/>
        <v>TMS</v>
      </c>
      <c r="C75" s="300" t="s">
        <v>2158</v>
      </c>
      <c r="D75" s="300" t="s">
        <v>650</v>
      </c>
      <c r="E75" s="301">
        <f>IFERROR(INDEX('[1]PCD List'!$E$3:$O$41,MATCH(DPWW3!$D75,'[1]PCD List'!$D$3:$D$41,0),MATCH(DPWW3!$B75,'[1]PCD List'!$E$2:$O$2,0)),"")</f>
        <v>0</v>
      </c>
      <c r="F75" s="313" t="s">
        <v>2209</v>
      </c>
      <c r="G75" s="62" t="s">
        <v>1648</v>
      </c>
      <c r="H75" s="245" t="s">
        <v>68</v>
      </c>
      <c r="I75" s="246">
        <v>0</v>
      </c>
      <c r="J75" s="247"/>
      <c r="K75" s="841"/>
      <c r="L75" s="247"/>
      <c r="M75" s="221">
        <v>0</v>
      </c>
      <c r="N75" s="222">
        <v>0</v>
      </c>
      <c r="O75" s="102">
        <v>0</v>
      </c>
      <c r="P75" s="102">
        <v>0</v>
      </c>
      <c r="Q75" s="223">
        <v>0</v>
      </c>
      <c r="R75" s="40">
        <v>0</v>
      </c>
      <c r="S75" s="102">
        <v>0</v>
      </c>
      <c r="T75" s="102">
        <v>0</v>
      </c>
      <c r="U75" s="103">
        <v>0</v>
      </c>
      <c r="V75" s="224">
        <v>0</v>
      </c>
      <c r="W75" s="102">
        <v>0</v>
      </c>
      <c r="X75" s="102">
        <v>0</v>
      </c>
      <c r="Y75" s="103">
        <v>0</v>
      </c>
      <c r="Z75" s="224">
        <v>0</v>
      </c>
      <c r="AA75" s="102">
        <v>0</v>
      </c>
      <c r="AB75" s="102">
        <v>0</v>
      </c>
      <c r="AC75" s="225">
        <v>0</v>
      </c>
      <c r="AD75" s="40">
        <v>0</v>
      </c>
      <c r="AE75" s="102">
        <v>0</v>
      </c>
      <c r="AF75" s="102">
        <v>0</v>
      </c>
      <c r="AG75" s="223">
        <v>0</v>
      </c>
      <c r="AH75" s="38"/>
      <c r="AI75" s="38"/>
      <c r="AJ75" s="248"/>
      <c r="AK75" s="65"/>
      <c r="AL75" s="65"/>
      <c r="AM75" s="65"/>
      <c r="AN75" s="65"/>
      <c r="AO75" s="65"/>
      <c r="AP75" s="65"/>
      <c r="AQ75" s="65"/>
      <c r="AR75" s="65"/>
      <c r="AS75" s="65"/>
      <c r="AT75" s="65"/>
      <c r="AU75" s="249"/>
      <c r="AW75" s="250" t="s">
        <v>2210</v>
      </c>
      <c r="AZ75" s="42" t="s">
        <v>1650</v>
      </c>
      <c r="BA75" s="251"/>
      <c r="BB75" s="252"/>
      <c r="BC75" s="302" t="s">
        <v>2230</v>
      </c>
      <c r="BD75" s="254" t="s">
        <v>2230</v>
      </c>
      <c r="BE75" s="73" t="s">
        <v>2230</v>
      </c>
      <c r="BF75" s="73" t="s">
        <v>2230</v>
      </c>
      <c r="BG75" s="255" t="s">
        <v>2230</v>
      </c>
      <c r="BH75" s="254" t="s">
        <v>2230</v>
      </c>
      <c r="BI75" s="73" t="s">
        <v>2230</v>
      </c>
      <c r="BJ75" s="73" t="s">
        <v>2230</v>
      </c>
      <c r="BK75" s="255" t="s">
        <v>2230</v>
      </c>
      <c r="BL75" s="254" t="s">
        <v>2230</v>
      </c>
      <c r="BM75" s="73" t="s">
        <v>2230</v>
      </c>
      <c r="BN75" s="73" t="s">
        <v>2230</v>
      </c>
      <c r="BO75" s="255" t="s">
        <v>2230</v>
      </c>
      <c r="BP75" s="254" t="s">
        <v>2230</v>
      </c>
      <c r="BQ75" s="73" t="s">
        <v>2230</v>
      </c>
      <c r="BR75" s="73" t="s">
        <v>2230</v>
      </c>
      <c r="BS75" s="255" t="s">
        <v>2230</v>
      </c>
      <c r="BT75" s="254" t="s">
        <v>2230</v>
      </c>
      <c r="BU75" s="73" t="s">
        <v>2230</v>
      </c>
      <c r="BV75" s="73" t="s">
        <v>2230</v>
      </c>
      <c r="BW75" s="255" t="s">
        <v>2230</v>
      </c>
      <c r="BX75" s="51"/>
      <c r="BY75" s="256" t="str">
        <f t="shared" si="31"/>
        <v>PCD_DPWW3_STOTH2_DLY_S5</v>
      </c>
      <c r="BZ75" s="256" t="str">
        <f t="shared" si="31"/>
        <v>PCD_DPWW3_STOTH2_DIR_S5</v>
      </c>
      <c r="CA75" s="256" t="str">
        <f t="shared" si="31"/>
        <v>PCD_DPWW3_STOTH2_DSCR_S5</v>
      </c>
      <c r="CB75" s="256" t="str">
        <f t="shared" si="31"/>
        <v>PCD_DPWW3_STOTH2_DCS_S5</v>
      </c>
      <c r="CC75" s="256" t="str">
        <f t="shared" si="31"/>
        <v>PCD_DPWW3_STOTH2_DSCS_S5</v>
      </c>
      <c r="CD75" s="256" t="str">
        <f t="shared" si="31"/>
        <v>PCD_DPWW3_STOTH2_DPP_S5</v>
      </c>
      <c r="CE75" s="256" t="str">
        <f t="shared" si="31"/>
        <v>PCD_DPWW3_STOTH2_DTPI_S5</v>
      </c>
      <c r="CF75" s="256" t="str">
        <f t="shared" si="31"/>
        <v>PCD_DPWW3_STOTH2_DCI_S5</v>
      </c>
      <c r="CG75" s="256" t="str">
        <f t="shared" si="31"/>
        <v>PCD_DPWW3_STOTH2_DSI_S5</v>
      </c>
      <c r="CH75" s="256" t="str">
        <f t="shared" si="31"/>
        <v>PCD_DPWW3_STOTH2_DER_S5</v>
      </c>
      <c r="CI75" s="256" t="str">
        <f t="shared" si="30"/>
        <v>PCD_DPWW3_STOTH2_RS_S5</v>
      </c>
      <c r="CJ75" s="256" t="str">
        <f t="shared" si="31"/>
        <v>PCD_DPWW3_STOTH2_DPLE_S5</v>
      </c>
    </row>
    <row r="76" spans="2:88" s="42" customFormat="1" ht="28.5" x14ac:dyDescent="0.2">
      <c r="B76" s="213" t="str">
        <f t="shared" si="29"/>
        <v>TMS</v>
      </c>
      <c r="C76" s="300" t="s">
        <v>2158</v>
      </c>
      <c r="D76" s="300" t="s">
        <v>650</v>
      </c>
      <c r="E76" s="301">
        <f>IFERROR(INDEX('[1]PCD List'!$E$3:$O$41,MATCH(DPWW3!$D76,'[1]PCD List'!$D$3:$D$41,0),MATCH(DPWW3!$B76,'[1]PCD List'!$E$2:$O$2,0)),"")</f>
        <v>0</v>
      </c>
      <c r="F76" s="313" t="s">
        <v>2209</v>
      </c>
      <c r="G76" s="62" t="s">
        <v>1651</v>
      </c>
      <c r="H76" s="245" t="s">
        <v>68</v>
      </c>
      <c r="I76" s="246">
        <v>0</v>
      </c>
      <c r="J76" s="247"/>
      <c r="K76" s="841"/>
      <c r="L76" s="247"/>
      <c r="M76" s="221">
        <v>0</v>
      </c>
      <c r="N76" s="222">
        <v>0</v>
      </c>
      <c r="O76" s="102">
        <v>0</v>
      </c>
      <c r="P76" s="102">
        <v>0</v>
      </c>
      <c r="Q76" s="223">
        <v>0</v>
      </c>
      <c r="R76" s="40">
        <v>0</v>
      </c>
      <c r="S76" s="102">
        <v>0</v>
      </c>
      <c r="T76" s="102">
        <v>0</v>
      </c>
      <c r="U76" s="103">
        <v>0</v>
      </c>
      <c r="V76" s="224">
        <v>0</v>
      </c>
      <c r="W76" s="102">
        <v>0</v>
      </c>
      <c r="X76" s="102">
        <v>0</v>
      </c>
      <c r="Y76" s="103">
        <v>0</v>
      </c>
      <c r="Z76" s="224">
        <v>0</v>
      </c>
      <c r="AA76" s="102">
        <v>0</v>
      </c>
      <c r="AB76" s="102">
        <v>0</v>
      </c>
      <c r="AC76" s="225">
        <v>0</v>
      </c>
      <c r="AD76" s="40">
        <v>0</v>
      </c>
      <c r="AE76" s="102">
        <v>0</v>
      </c>
      <c r="AF76" s="102">
        <v>0</v>
      </c>
      <c r="AG76" s="223">
        <v>0</v>
      </c>
      <c r="AH76" s="38"/>
      <c r="AI76" s="38"/>
      <c r="AJ76" s="248"/>
      <c r="AK76" s="65"/>
      <c r="AL76" s="65"/>
      <c r="AM76" s="65"/>
      <c r="AN76" s="65"/>
      <c r="AO76" s="65"/>
      <c r="AP76" s="65"/>
      <c r="AQ76" s="65"/>
      <c r="AR76" s="65"/>
      <c r="AS76" s="65"/>
      <c r="AT76" s="65"/>
      <c r="AU76" s="249"/>
      <c r="AW76" s="250" t="s">
        <v>2210</v>
      </c>
      <c r="AZ76" s="42" t="s">
        <v>1653</v>
      </c>
      <c r="BA76" s="251"/>
      <c r="BB76" s="252"/>
      <c r="BC76" s="302" t="s">
        <v>2231</v>
      </c>
      <c r="BD76" s="254" t="s">
        <v>2231</v>
      </c>
      <c r="BE76" s="73" t="s">
        <v>2231</v>
      </c>
      <c r="BF76" s="73" t="s">
        <v>2231</v>
      </c>
      <c r="BG76" s="255" t="s">
        <v>2231</v>
      </c>
      <c r="BH76" s="254" t="s">
        <v>2231</v>
      </c>
      <c r="BI76" s="73" t="s">
        <v>2231</v>
      </c>
      <c r="BJ76" s="73" t="s">
        <v>2231</v>
      </c>
      <c r="BK76" s="255" t="s">
        <v>2231</v>
      </c>
      <c r="BL76" s="254" t="s">
        <v>2231</v>
      </c>
      <c r="BM76" s="73" t="s">
        <v>2231</v>
      </c>
      <c r="BN76" s="73" t="s">
        <v>2231</v>
      </c>
      <c r="BO76" s="255" t="s">
        <v>2231</v>
      </c>
      <c r="BP76" s="254" t="s">
        <v>2231</v>
      </c>
      <c r="BQ76" s="73" t="s">
        <v>2231</v>
      </c>
      <c r="BR76" s="73" t="s">
        <v>2231</v>
      </c>
      <c r="BS76" s="255" t="s">
        <v>2231</v>
      </c>
      <c r="BT76" s="254" t="s">
        <v>2231</v>
      </c>
      <c r="BU76" s="73" t="s">
        <v>2231</v>
      </c>
      <c r="BV76" s="73" t="s">
        <v>2231</v>
      </c>
      <c r="BW76" s="255" t="s">
        <v>2231</v>
      </c>
      <c r="BX76" s="51"/>
      <c r="BY76" s="256" t="str">
        <f t="shared" si="31"/>
        <v>PCD_DPWW3_STOTH2_DLY_S6</v>
      </c>
      <c r="BZ76" s="256" t="str">
        <f t="shared" si="31"/>
        <v>PCD_DPWW3_STOTH2_DIR_S6</v>
      </c>
      <c r="CA76" s="256" t="str">
        <f t="shared" si="31"/>
        <v>PCD_DPWW3_STOTH2_DSCR_S6</v>
      </c>
      <c r="CB76" s="256" t="str">
        <f t="shared" si="31"/>
        <v>PCD_DPWW3_STOTH2_DCS_S6</v>
      </c>
      <c r="CC76" s="256" t="str">
        <f t="shared" si="31"/>
        <v>PCD_DPWW3_STOTH2_DSCS_S6</v>
      </c>
      <c r="CD76" s="256" t="str">
        <f t="shared" si="31"/>
        <v>PCD_DPWW3_STOTH2_DPP_S6</v>
      </c>
      <c r="CE76" s="256" t="str">
        <f t="shared" si="31"/>
        <v>PCD_DPWW3_STOTH2_DTPI_S6</v>
      </c>
      <c r="CF76" s="256" t="str">
        <f t="shared" si="31"/>
        <v>PCD_DPWW3_STOTH2_DCI_S6</v>
      </c>
      <c r="CG76" s="256" t="str">
        <f t="shared" si="31"/>
        <v>PCD_DPWW3_STOTH2_DSI_S6</v>
      </c>
      <c r="CH76" s="256" t="str">
        <f t="shared" si="31"/>
        <v>PCD_DPWW3_STOTH2_DER_S6</v>
      </c>
      <c r="CI76" s="256" t="str">
        <f t="shared" si="30"/>
        <v>PCD_DPWW3_STOTH2_RS_S6</v>
      </c>
      <c r="CJ76" s="256" t="str">
        <f t="shared" si="31"/>
        <v>PCD_DPWW3_STOTH2_DPLE_S6</v>
      </c>
    </row>
    <row r="77" spans="2:88" s="42" customFormat="1" ht="28.5" x14ac:dyDescent="0.2">
      <c r="B77" s="303" t="str">
        <f t="shared" si="29"/>
        <v>TMS</v>
      </c>
      <c r="C77" s="304" t="s">
        <v>2158</v>
      </c>
      <c r="D77" s="304" t="s">
        <v>650</v>
      </c>
      <c r="E77" s="259">
        <f>IFERROR(INDEX('[1]PCD List'!$E$3:$O$41,MATCH(DPWW3!$D77,'[1]PCD List'!$D$3:$D$41,0),MATCH(DPWW3!$B77,'[1]PCD List'!$E$2:$O$2,0)),"")</f>
        <v>0</v>
      </c>
      <c r="F77" s="314" t="s">
        <v>2209</v>
      </c>
      <c r="G77" s="62" t="s">
        <v>1654</v>
      </c>
      <c r="H77" s="245" t="s">
        <v>68</v>
      </c>
      <c r="I77" s="246">
        <v>0</v>
      </c>
      <c r="J77" s="247"/>
      <c r="K77" s="841"/>
      <c r="L77" s="247"/>
      <c r="M77" s="264"/>
      <c r="N77" s="265"/>
      <c r="O77" s="266"/>
      <c r="P77" s="266"/>
      <c r="Q77" s="267"/>
      <c r="R77" s="268"/>
      <c r="S77" s="266"/>
      <c r="T77" s="266"/>
      <c r="U77" s="269"/>
      <c r="V77" s="270"/>
      <c r="W77" s="266"/>
      <c r="X77" s="266"/>
      <c r="Y77" s="269"/>
      <c r="Z77" s="270"/>
      <c r="AA77" s="266"/>
      <c r="AB77" s="266"/>
      <c r="AC77" s="271"/>
      <c r="AD77" s="268"/>
      <c r="AE77" s="266"/>
      <c r="AF77" s="266"/>
      <c r="AG77" s="267"/>
      <c r="AH77" s="38"/>
      <c r="AI77" s="38"/>
      <c r="AJ77" s="248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249"/>
      <c r="AW77" s="250" t="s">
        <v>2210</v>
      </c>
      <c r="AZ77" s="42" t="s">
        <v>1656</v>
      </c>
      <c r="BA77" s="251"/>
      <c r="BB77" s="252"/>
      <c r="BC77" s="302" t="s">
        <v>2232</v>
      </c>
      <c r="BD77" s="254" t="s">
        <v>2232</v>
      </c>
      <c r="BE77" s="73" t="s">
        <v>2232</v>
      </c>
      <c r="BF77" s="73" t="s">
        <v>2232</v>
      </c>
      <c r="BG77" s="255" t="s">
        <v>2232</v>
      </c>
      <c r="BH77" s="254" t="s">
        <v>2232</v>
      </c>
      <c r="BI77" s="73" t="s">
        <v>2232</v>
      </c>
      <c r="BJ77" s="73" t="s">
        <v>2232</v>
      </c>
      <c r="BK77" s="255" t="s">
        <v>2232</v>
      </c>
      <c r="BL77" s="254" t="s">
        <v>2232</v>
      </c>
      <c r="BM77" s="73" t="s">
        <v>2232</v>
      </c>
      <c r="BN77" s="73" t="s">
        <v>2232</v>
      </c>
      <c r="BO77" s="255" t="s">
        <v>2232</v>
      </c>
      <c r="BP77" s="254" t="s">
        <v>2232</v>
      </c>
      <c r="BQ77" s="73" t="s">
        <v>2232</v>
      </c>
      <c r="BR77" s="73" t="s">
        <v>2232</v>
      </c>
      <c r="BS77" s="255" t="s">
        <v>2232</v>
      </c>
      <c r="BT77" s="254" t="s">
        <v>2232</v>
      </c>
      <c r="BU77" s="73" t="s">
        <v>2232</v>
      </c>
      <c r="BV77" s="73" t="s">
        <v>2232</v>
      </c>
      <c r="BW77" s="255" t="s">
        <v>2232</v>
      </c>
      <c r="BX77" s="51"/>
      <c r="BY77" s="256" t="str">
        <f t="shared" si="31"/>
        <v>PCD_DPWW3_STOTH2_DLY_S7</v>
      </c>
      <c r="BZ77" s="256" t="str">
        <f t="shared" si="31"/>
        <v>PCD_DPWW3_STOTH2_DIR_S7</v>
      </c>
      <c r="CA77" s="256" t="str">
        <f t="shared" si="31"/>
        <v>PCD_DPWW3_STOTH2_DSCR_S7</v>
      </c>
      <c r="CB77" s="256" t="str">
        <f t="shared" si="31"/>
        <v>PCD_DPWW3_STOTH2_DCS_S7</v>
      </c>
      <c r="CC77" s="256" t="str">
        <f t="shared" si="31"/>
        <v>PCD_DPWW3_STOTH2_DSCS_S7</v>
      </c>
      <c r="CD77" s="256" t="str">
        <f t="shared" si="31"/>
        <v>PCD_DPWW3_STOTH2_DPP_S7</v>
      </c>
      <c r="CE77" s="256" t="str">
        <f t="shared" si="31"/>
        <v>PCD_DPWW3_STOTH2_DTPI_S7</v>
      </c>
      <c r="CF77" s="256" t="str">
        <f t="shared" si="31"/>
        <v>PCD_DPWW3_STOTH2_DCI_S7</v>
      </c>
      <c r="CG77" s="256" t="str">
        <f t="shared" si="31"/>
        <v>PCD_DPWW3_STOTH2_DSI_S7</v>
      </c>
      <c r="CH77" s="256" t="str">
        <f t="shared" si="31"/>
        <v>PCD_DPWW3_STOTH2_DER_S7</v>
      </c>
      <c r="CI77" s="256" t="str">
        <f t="shared" si="30"/>
        <v>PCD_DPWW3_STOTH2_RS_S7</v>
      </c>
      <c r="CJ77" s="256" t="str">
        <f t="shared" si="31"/>
        <v>PCD_DPWW3_STOTH2_DPLE_S7</v>
      </c>
    </row>
    <row r="78" spans="2:88" s="42" customFormat="1" ht="29.25" thickBot="1" x14ac:dyDescent="0.25">
      <c r="B78" s="306" t="str">
        <f t="shared" si="29"/>
        <v>TMS</v>
      </c>
      <c r="C78" s="307" t="s">
        <v>2158</v>
      </c>
      <c r="D78" s="307" t="s">
        <v>650</v>
      </c>
      <c r="E78" s="308">
        <f>IFERROR(INDEX('[1]PCD List'!$E$3:$O$41,MATCH(DPWW3!$D78,'[1]PCD List'!$D$3:$D$41,0),MATCH(DPWW3!$B78,'[1]PCD List'!$E$2:$O$2,0)),"")</f>
        <v>0</v>
      </c>
      <c r="F78" s="315" t="s">
        <v>2209</v>
      </c>
      <c r="G78" s="277" t="s">
        <v>1657</v>
      </c>
      <c r="H78" s="278" t="s">
        <v>68</v>
      </c>
      <c r="I78" s="279">
        <v>0</v>
      </c>
      <c r="J78" s="247"/>
      <c r="K78" s="842"/>
      <c r="L78" s="247"/>
      <c r="M78" s="280">
        <f>SUM( M70:M76)</f>
        <v>0</v>
      </c>
      <c r="N78" s="310">
        <f t="shared" ref="N78:AG78" si="32">SUM( N70:N76)</f>
        <v>0</v>
      </c>
      <c r="O78" s="281">
        <f t="shared" si="32"/>
        <v>0</v>
      </c>
      <c r="P78" s="281">
        <f t="shared" si="32"/>
        <v>0</v>
      </c>
      <c r="Q78" s="281">
        <f t="shared" si="32"/>
        <v>0</v>
      </c>
      <c r="R78" s="281">
        <f t="shared" si="32"/>
        <v>0</v>
      </c>
      <c r="S78" s="281">
        <f t="shared" si="32"/>
        <v>0</v>
      </c>
      <c r="T78" s="281">
        <f t="shared" si="32"/>
        <v>0</v>
      </c>
      <c r="U78" s="281">
        <f t="shared" si="32"/>
        <v>0</v>
      </c>
      <c r="V78" s="281">
        <f t="shared" si="32"/>
        <v>0</v>
      </c>
      <c r="W78" s="281">
        <f t="shared" si="32"/>
        <v>0</v>
      </c>
      <c r="X78" s="281">
        <f t="shared" si="32"/>
        <v>0</v>
      </c>
      <c r="Y78" s="281">
        <f t="shared" si="32"/>
        <v>0</v>
      </c>
      <c r="Z78" s="281">
        <f t="shared" si="32"/>
        <v>0</v>
      </c>
      <c r="AA78" s="281">
        <f t="shared" si="32"/>
        <v>0</v>
      </c>
      <c r="AB78" s="281">
        <f t="shared" si="32"/>
        <v>0</v>
      </c>
      <c r="AC78" s="281">
        <f t="shared" si="32"/>
        <v>0</v>
      </c>
      <c r="AD78" s="281">
        <f t="shared" si="32"/>
        <v>0</v>
      </c>
      <c r="AE78" s="281">
        <f t="shared" si="32"/>
        <v>0</v>
      </c>
      <c r="AF78" s="281">
        <f t="shared" si="32"/>
        <v>0</v>
      </c>
      <c r="AG78" s="281">
        <f t="shared" si="32"/>
        <v>0</v>
      </c>
      <c r="AH78" s="38"/>
      <c r="AI78" s="38"/>
      <c r="AJ78" s="282"/>
      <c r="AK78" s="283"/>
      <c r="AL78" s="283"/>
      <c r="AM78" s="283"/>
      <c r="AN78" s="283"/>
      <c r="AO78" s="283"/>
      <c r="AP78" s="283"/>
      <c r="AQ78" s="283"/>
      <c r="AR78" s="283"/>
      <c r="AS78" s="283"/>
      <c r="AT78" s="283"/>
      <c r="AU78" s="284"/>
      <c r="AW78" s="250" t="s">
        <v>2210</v>
      </c>
      <c r="AZ78" s="42" t="s">
        <v>1659</v>
      </c>
      <c r="BA78" s="251"/>
      <c r="BB78" s="252"/>
      <c r="BC78" s="311" t="s">
        <v>2233</v>
      </c>
      <c r="BD78" s="287" t="s">
        <v>2233</v>
      </c>
      <c r="BE78" s="288" t="s">
        <v>2233</v>
      </c>
      <c r="BF78" s="288" t="s">
        <v>2233</v>
      </c>
      <c r="BG78" s="290" t="s">
        <v>2233</v>
      </c>
      <c r="BH78" s="287" t="s">
        <v>2233</v>
      </c>
      <c r="BI78" s="288" t="s">
        <v>2233</v>
      </c>
      <c r="BJ78" s="288" t="s">
        <v>2233</v>
      </c>
      <c r="BK78" s="290" t="s">
        <v>2233</v>
      </c>
      <c r="BL78" s="287" t="s">
        <v>2233</v>
      </c>
      <c r="BM78" s="288" t="s">
        <v>2233</v>
      </c>
      <c r="BN78" s="288" t="s">
        <v>2233</v>
      </c>
      <c r="BO78" s="290" t="s">
        <v>2233</v>
      </c>
      <c r="BP78" s="287" t="s">
        <v>2233</v>
      </c>
      <c r="BQ78" s="288" t="s">
        <v>2233</v>
      </c>
      <c r="BR78" s="288" t="s">
        <v>2233</v>
      </c>
      <c r="BS78" s="290" t="s">
        <v>2233</v>
      </c>
      <c r="BT78" s="287" t="s">
        <v>2233</v>
      </c>
      <c r="BU78" s="288" t="s">
        <v>2233</v>
      </c>
      <c r="BV78" s="288" t="s">
        <v>2233</v>
      </c>
      <c r="BW78" s="290" t="s">
        <v>2233</v>
      </c>
      <c r="BX78" s="51"/>
      <c r="BY78" s="256" t="str">
        <f t="shared" si="31"/>
        <v>PCD_DPWW3_STOTH2_DLY_ST</v>
      </c>
      <c r="BZ78" s="256" t="str">
        <f t="shared" si="31"/>
        <v>PCD_DPWW3_STOTH2_DIR_ST</v>
      </c>
      <c r="CA78" s="256" t="str">
        <f t="shared" si="31"/>
        <v>PCD_DPWW3_STOTH2_DSCR_ST</v>
      </c>
      <c r="CB78" s="256" t="str">
        <f t="shared" si="31"/>
        <v>PCD_DPWW3_STOTH2_DCS_ST</v>
      </c>
      <c r="CC78" s="256" t="str">
        <f t="shared" si="31"/>
        <v>PCD_DPWW3_STOTH2_DSCS_ST</v>
      </c>
      <c r="CD78" s="256" t="str">
        <f t="shared" si="31"/>
        <v>PCD_DPWW3_STOTH2_DPP_ST</v>
      </c>
      <c r="CE78" s="256" t="str">
        <f t="shared" si="31"/>
        <v>PCD_DPWW3_STOTH2_DTPI_ST</v>
      </c>
      <c r="CF78" s="256" t="str">
        <f t="shared" si="31"/>
        <v>PCD_DPWW3_STOTH2_DCI_ST</v>
      </c>
      <c r="CG78" s="256" t="str">
        <f t="shared" si="31"/>
        <v>PCD_DPWW3_STOTH2_DSI_ST</v>
      </c>
      <c r="CH78" s="256" t="str">
        <f t="shared" si="31"/>
        <v>PCD_DPWW3_STOTH2_DER_ST</v>
      </c>
      <c r="CI78" s="256" t="str">
        <f t="shared" si="30"/>
        <v>PCD_DPWW3_STOTH2_RS_ST</v>
      </c>
      <c r="CJ78" s="256" t="str">
        <f t="shared" si="31"/>
        <v>PCD_DPWW3_STOTH2_DPLE_ST</v>
      </c>
    </row>
    <row r="79" spans="2:88" s="42" customFormat="1" ht="15" x14ac:dyDescent="0.2">
      <c r="B79" s="213" t="str">
        <f xml:space="preserve"> B78</f>
        <v>TMS</v>
      </c>
      <c r="C79" s="291" t="s">
        <v>2158</v>
      </c>
      <c r="D79" s="291" t="s">
        <v>667</v>
      </c>
      <c r="E79" s="292" t="str">
        <f>IFERROR(INDEX('[1]PCD List'!$E$3:$O$41,MATCH(DPWW3!$D79,'[1]PCD List'!$D$3:$D$41,0),MATCH(DPWW3!$B79,'[1]PCD List'!$E$2:$O$2,0)),"")</f>
        <v>Y</v>
      </c>
      <c r="F79" s="312" t="s">
        <v>668</v>
      </c>
      <c r="G79" s="62" t="s">
        <v>1619</v>
      </c>
      <c r="H79" s="245" t="s">
        <v>68</v>
      </c>
      <c r="I79" s="246">
        <v>0</v>
      </c>
      <c r="J79" s="247"/>
      <c r="K79" s="829">
        <v>25</v>
      </c>
      <c r="L79" s="112"/>
      <c r="M79" s="221">
        <v>25</v>
      </c>
      <c r="N79" s="222">
        <v>0</v>
      </c>
      <c r="O79" s="102"/>
      <c r="P79" s="102"/>
      <c r="Q79" s="223"/>
      <c r="R79" s="40"/>
      <c r="S79" s="102"/>
      <c r="T79" s="102"/>
      <c r="U79" s="103"/>
      <c r="V79" s="224"/>
      <c r="W79" s="102"/>
      <c r="X79" s="102"/>
      <c r="Y79" s="103"/>
      <c r="Z79" s="224"/>
      <c r="AA79" s="102"/>
      <c r="AB79" s="102"/>
      <c r="AC79" s="225"/>
      <c r="AD79" s="40"/>
      <c r="AE79" s="102"/>
      <c r="AF79" s="102"/>
      <c r="AG79" s="223"/>
      <c r="AH79" s="38"/>
      <c r="AI79" s="38"/>
      <c r="AJ79" s="248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249"/>
      <c r="AW79" s="250" t="s">
        <v>2234</v>
      </c>
      <c r="AZ79" s="42" t="s">
        <v>2235</v>
      </c>
      <c r="BA79" s="302" t="s">
        <v>2236</v>
      </c>
      <c r="BB79" s="252"/>
      <c r="BC79" s="299" t="s">
        <v>2237</v>
      </c>
      <c r="BD79" s="233" t="s">
        <v>2237</v>
      </c>
      <c r="BE79" s="234" t="s">
        <v>2237</v>
      </c>
      <c r="BF79" s="234" t="s">
        <v>2237</v>
      </c>
      <c r="BG79" s="236" t="s">
        <v>2237</v>
      </c>
      <c r="BH79" s="233" t="s">
        <v>2237</v>
      </c>
      <c r="BI79" s="234" t="s">
        <v>2237</v>
      </c>
      <c r="BJ79" s="234" t="s">
        <v>2237</v>
      </c>
      <c r="BK79" s="236" t="s">
        <v>2237</v>
      </c>
      <c r="BL79" s="233" t="s">
        <v>2237</v>
      </c>
      <c r="BM79" s="234" t="s">
        <v>2237</v>
      </c>
      <c r="BN79" s="234" t="s">
        <v>2237</v>
      </c>
      <c r="BO79" s="236" t="s">
        <v>2237</v>
      </c>
      <c r="BP79" s="233" t="s">
        <v>2237</v>
      </c>
      <c r="BQ79" s="234" t="s">
        <v>2237</v>
      </c>
      <c r="BR79" s="234" t="s">
        <v>2237</v>
      </c>
      <c r="BS79" s="236" t="s">
        <v>2237</v>
      </c>
      <c r="BT79" s="233" t="s">
        <v>2237</v>
      </c>
      <c r="BU79" s="234" t="s">
        <v>2237</v>
      </c>
      <c r="BV79" s="234" t="s">
        <v>2237</v>
      </c>
      <c r="BW79" s="236" t="s">
        <v>2237</v>
      </c>
      <c r="BX79" s="51"/>
      <c r="BY79" s="237" t="s">
        <v>2238</v>
      </c>
      <c r="BZ79" s="238" t="s">
        <v>2239</v>
      </c>
      <c r="CA79" s="77" t="s">
        <v>2240</v>
      </c>
      <c r="CB79" s="77" t="s">
        <v>2241</v>
      </c>
      <c r="CC79" s="77" t="s">
        <v>2242</v>
      </c>
      <c r="CD79" s="77" t="s">
        <v>2243</v>
      </c>
      <c r="CE79" s="77" t="s">
        <v>2244</v>
      </c>
      <c r="CF79" s="77" t="s">
        <v>2245</v>
      </c>
      <c r="CG79" s="77" t="s">
        <v>2246</v>
      </c>
      <c r="CH79" s="77" t="s">
        <v>2247</v>
      </c>
      <c r="CI79" s="239" t="s">
        <v>2248</v>
      </c>
      <c r="CJ79" s="240" t="s">
        <v>2249</v>
      </c>
    </row>
    <row r="80" spans="2:88" s="42" customFormat="1" ht="15" x14ac:dyDescent="0.2">
      <c r="B80" s="213" t="str">
        <f t="shared" ref="B80:B87" si="33" xml:space="preserve"> B79</f>
        <v>TMS</v>
      </c>
      <c r="C80" s="300" t="s">
        <v>2158</v>
      </c>
      <c r="D80" s="300" t="s">
        <v>667</v>
      </c>
      <c r="E80" s="301" t="str">
        <f>IFERROR(INDEX('[1]PCD List'!$E$3:$O$41,MATCH(DPWW3!$D80,'[1]PCD List'!$D$3:$D$41,0),MATCH(DPWW3!$B80,'[1]PCD List'!$E$2:$O$2,0)),"")</f>
        <v>Y</v>
      </c>
      <c r="F80" s="313" t="s">
        <v>668</v>
      </c>
      <c r="G80" s="62" t="s">
        <v>1636</v>
      </c>
      <c r="H80" s="245" t="s">
        <v>68</v>
      </c>
      <c r="I80" s="246">
        <v>0</v>
      </c>
      <c r="J80" s="247"/>
      <c r="K80" s="841"/>
      <c r="L80" s="247"/>
      <c r="M80" s="221">
        <v>0</v>
      </c>
      <c r="N80" s="222">
        <v>25</v>
      </c>
      <c r="O80" s="102">
        <v>24</v>
      </c>
      <c r="P80" s="102">
        <v>24</v>
      </c>
      <c r="Q80" s="223">
        <v>22</v>
      </c>
      <c r="R80" s="40">
        <v>19</v>
      </c>
      <c r="S80" s="102">
        <v>19</v>
      </c>
      <c r="T80" s="102">
        <v>19</v>
      </c>
      <c r="U80" s="103">
        <v>19</v>
      </c>
      <c r="V80" s="224">
        <v>19</v>
      </c>
      <c r="W80" s="102">
        <v>19</v>
      </c>
      <c r="X80" s="102">
        <v>19</v>
      </c>
      <c r="Y80" s="103">
        <v>18</v>
      </c>
      <c r="Z80" s="224">
        <v>18</v>
      </c>
      <c r="AA80" s="102">
        <v>18</v>
      </c>
      <c r="AB80" s="102">
        <v>18</v>
      </c>
      <c r="AC80" s="225">
        <v>18</v>
      </c>
      <c r="AD80" s="40">
        <v>18</v>
      </c>
      <c r="AE80" s="102">
        <v>16</v>
      </c>
      <c r="AF80" s="102">
        <v>14</v>
      </c>
      <c r="AG80" s="223">
        <v>13</v>
      </c>
      <c r="AH80" s="38"/>
      <c r="AI80" s="38"/>
      <c r="AJ80" s="248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249"/>
      <c r="AW80" s="250" t="s">
        <v>2234</v>
      </c>
      <c r="AZ80" s="42" t="s">
        <v>1638</v>
      </c>
      <c r="BA80" s="251"/>
      <c r="BB80" s="252"/>
      <c r="BC80" s="302" t="s">
        <v>2250</v>
      </c>
      <c r="BD80" s="254" t="s">
        <v>2250</v>
      </c>
      <c r="BE80" s="73" t="s">
        <v>2250</v>
      </c>
      <c r="BF80" s="73" t="s">
        <v>2250</v>
      </c>
      <c r="BG80" s="255" t="s">
        <v>2250</v>
      </c>
      <c r="BH80" s="254" t="s">
        <v>2250</v>
      </c>
      <c r="BI80" s="73" t="s">
        <v>2250</v>
      </c>
      <c r="BJ80" s="73" t="s">
        <v>2250</v>
      </c>
      <c r="BK80" s="255" t="s">
        <v>2250</v>
      </c>
      <c r="BL80" s="254" t="s">
        <v>2250</v>
      </c>
      <c r="BM80" s="73" t="s">
        <v>2250</v>
      </c>
      <c r="BN80" s="73" t="s">
        <v>2250</v>
      </c>
      <c r="BO80" s="255" t="s">
        <v>2250</v>
      </c>
      <c r="BP80" s="254" t="s">
        <v>2250</v>
      </c>
      <c r="BQ80" s="73" t="s">
        <v>2250</v>
      </c>
      <c r="BR80" s="73" t="s">
        <v>2250</v>
      </c>
      <c r="BS80" s="255" t="s">
        <v>2250</v>
      </c>
      <c r="BT80" s="254" t="s">
        <v>2250</v>
      </c>
      <c r="BU80" s="73" t="s">
        <v>2250</v>
      </c>
      <c r="BV80" s="73" t="s">
        <v>2250</v>
      </c>
      <c r="BW80" s="255" t="s">
        <v>2250</v>
      </c>
      <c r="BX80" s="51"/>
      <c r="BY80" s="256" t="str">
        <f>BY$79&amp;$AZ80</f>
        <v>PCD_DPWW3_BIO_IED_DLY_S1</v>
      </c>
      <c r="BZ80" s="256" t="str">
        <f t="shared" ref="BZ80:CJ87" si="34">BZ$79&amp;$AZ80</f>
        <v>PCD_DPWW3_BIO_IED_DIR_S1</v>
      </c>
      <c r="CA80" s="256" t="str">
        <f t="shared" si="34"/>
        <v>PCD_DPWW3_BIO_IED_DSCR_S1</v>
      </c>
      <c r="CB80" s="256" t="str">
        <f t="shared" si="34"/>
        <v>PCD_DPWW3_BIO_IED_DCS_S1</v>
      </c>
      <c r="CC80" s="256" t="str">
        <f t="shared" si="34"/>
        <v>PCD_DPWW3_BIO_IED_DSCS_S1</v>
      </c>
      <c r="CD80" s="256" t="str">
        <f t="shared" si="34"/>
        <v>PCD_DPWW3_BIO_IED_DPP_S1</v>
      </c>
      <c r="CE80" s="256" t="str">
        <f t="shared" si="34"/>
        <v>PCD_DPWW3_BIO_IED_DTPI_S1</v>
      </c>
      <c r="CF80" s="256" t="str">
        <f t="shared" si="34"/>
        <v>PCD_DPWW3_BIO_IED_DCI_S1</v>
      </c>
      <c r="CG80" s="256" t="str">
        <f t="shared" si="34"/>
        <v>PCD_DPWW3_BIO_IED_DSI_S1</v>
      </c>
      <c r="CH80" s="256" t="str">
        <f t="shared" si="34"/>
        <v>PCD_DPWW3_BIO_IED_DER_S1</v>
      </c>
      <c r="CI80" s="256" t="str">
        <f t="shared" si="34"/>
        <v>PCD_DPWW3_BIO_IED_RS_S1</v>
      </c>
      <c r="CJ80" s="256" t="str">
        <f t="shared" si="34"/>
        <v>PCD_DPWW3_BIO_IED_DPLE_S1</v>
      </c>
    </row>
    <row r="81" spans="2:88" s="42" customFormat="1" ht="15" x14ac:dyDescent="0.2">
      <c r="B81" s="213" t="str">
        <f t="shared" si="33"/>
        <v>TMS</v>
      </c>
      <c r="C81" s="300" t="s">
        <v>2158</v>
      </c>
      <c r="D81" s="300" t="s">
        <v>667</v>
      </c>
      <c r="E81" s="301" t="str">
        <f>IFERROR(INDEX('[1]PCD List'!$E$3:$O$41,MATCH(DPWW3!$D81,'[1]PCD List'!$D$3:$D$41,0),MATCH(DPWW3!$B81,'[1]PCD List'!$E$2:$O$2,0)),"")</f>
        <v>Y</v>
      </c>
      <c r="F81" s="313" t="s">
        <v>668</v>
      </c>
      <c r="G81" s="62" t="s">
        <v>1639</v>
      </c>
      <c r="H81" s="245" t="s">
        <v>68</v>
      </c>
      <c r="I81" s="246">
        <v>0</v>
      </c>
      <c r="J81" s="247"/>
      <c r="K81" s="841"/>
      <c r="L81" s="247"/>
      <c r="M81" s="221">
        <v>0</v>
      </c>
      <c r="N81" s="222">
        <v>0</v>
      </c>
      <c r="O81" s="102">
        <v>1</v>
      </c>
      <c r="P81" s="102">
        <v>0</v>
      </c>
      <c r="Q81" s="223">
        <v>2</v>
      </c>
      <c r="R81" s="40">
        <v>5</v>
      </c>
      <c r="S81" s="102">
        <v>5</v>
      </c>
      <c r="T81" s="102">
        <v>4</v>
      </c>
      <c r="U81" s="103">
        <v>4</v>
      </c>
      <c r="V81" s="224">
        <v>4</v>
      </c>
      <c r="W81" s="102">
        <v>4</v>
      </c>
      <c r="X81" s="102">
        <v>4</v>
      </c>
      <c r="Y81" s="103">
        <v>4</v>
      </c>
      <c r="Z81" s="224">
        <v>4</v>
      </c>
      <c r="AA81" s="102">
        <v>4</v>
      </c>
      <c r="AB81" s="102">
        <v>4</v>
      </c>
      <c r="AC81" s="225">
        <v>4</v>
      </c>
      <c r="AD81" s="40">
        <v>4</v>
      </c>
      <c r="AE81" s="102">
        <v>5</v>
      </c>
      <c r="AF81" s="102">
        <v>4</v>
      </c>
      <c r="AG81" s="223">
        <v>3</v>
      </c>
      <c r="AH81" s="38"/>
      <c r="AI81" s="38"/>
      <c r="AJ81" s="248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249"/>
      <c r="AW81" s="250" t="s">
        <v>2234</v>
      </c>
      <c r="AZ81" s="42" t="s">
        <v>1641</v>
      </c>
      <c r="BA81" s="251"/>
      <c r="BB81" s="252"/>
      <c r="BC81" s="302" t="s">
        <v>2251</v>
      </c>
      <c r="BD81" s="254" t="s">
        <v>2251</v>
      </c>
      <c r="BE81" s="73" t="s">
        <v>2251</v>
      </c>
      <c r="BF81" s="73" t="s">
        <v>2251</v>
      </c>
      <c r="BG81" s="255" t="s">
        <v>2251</v>
      </c>
      <c r="BH81" s="254" t="s">
        <v>2251</v>
      </c>
      <c r="BI81" s="73" t="s">
        <v>2251</v>
      </c>
      <c r="BJ81" s="73" t="s">
        <v>2251</v>
      </c>
      <c r="BK81" s="255" t="s">
        <v>2251</v>
      </c>
      <c r="BL81" s="254" t="s">
        <v>2251</v>
      </c>
      <c r="BM81" s="73" t="s">
        <v>2251</v>
      </c>
      <c r="BN81" s="73" t="s">
        <v>2251</v>
      </c>
      <c r="BO81" s="255" t="s">
        <v>2251</v>
      </c>
      <c r="BP81" s="254" t="s">
        <v>2251</v>
      </c>
      <c r="BQ81" s="73" t="s">
        <v>2251</v>
      </c>
      <c r="BR81" s="73" t="s">
        <v>2251</v>
      </c>
      <c r="BS81" s="255" t="s">
        <v>2251</v>
      </c>
      <c r="BT81" s="254" t="s">
        <v>2251</v>
      </c>
      <c r="BU81" s="73" t="s">
        <v>2251</v>
      </c>
      <c r="BV81" s="73" t="s">
        <v>2251</v>
      </c>
      <c r="BW81" s="255" t="s">
        <v>2251</v>
      </c>
      <c r="BX81" s="51"/>
      <c r="BY81" s="256" t="str">
        <f t="shared" ref="BY81:CJ87" si="35">BY$79&amp;$AZ81</f>
        <v>PCD_DPWW3_BIO_IED_DLY_S2</v>
      </c>
      <c r="BZ81" s="256" t="str">
        <f t="shared" si="35"/>
        <v>PCD_DPWW3_BIO_IED_DIR_S2</v>
      </c>
      <c r="CA81" s="256" t="str">
        <f t="shared" si="35"/>
        <v>PCD_DPWW3_BIO_IED_DSCR_S2</v>
      </c>
      <c r="CB81" s="256" t="str">
        <f t="shared" si="35"/>
        <v>PCD_DPWW3_BIO_IED_DCS_S2</v>
      </c>
      <c r="CC81" s="256" t="str">
        <f t="shared" si="35"/>
        <v>PCD_DPWW3_BIO_IED_DSCS_S2</v>
      </c>
      <c r="CD81" s="256" t="str">
        <f t="shared" si="35"/>
        <v>PCD_DPWW3_BIO_IED_DPP_S2</v>
      </c>
      <c r="CE81" s="256" t="str">
        <f t="shared" si="35"/>
        <v>PCD_DPWW3_BIO_IED_DTPI_S2</v>
      </c>
      <c r="CF81" s="256" t="str">
        <f t="shared" si="35"/>
        <v>PCD_DPWW3_BIO_IED_DCI_S2</v>
      </c>
      <c r="CG81" s="256" t="str">
        <f t="shared" si="35"/>
        <v>PCD_DPWW3_BIO_IED_DSI_S2</v>
      </c>
      <c r="CH81" s="256" t="str">
        <f t="shared" si="35"/>
        <v>PCD_DPWW3_BIO_IED_DER_S2</v>
      </c>
      <c r="CI81" s="256" t="str">
        <f t="shared" si="34"/>
        <v>PCD_DPWW3_BIO_IED_RS_S2</v>
      </c>
      <c r="CJ81" s="256" t="str">
        <f t="shared" si="35"/>
        <v>PCD_DPWW3_BIO_IED_DPLE_S2</v>
      </c>
    </row>
    <row r="82" spans="2:88" s="42" customFormat="1" ht="15" x14ac:dyDescent="0.2">
      <c r="B82" s="213" t="str">
        <f t="shared" si="33"/>
        <v>TMS</v>
      </c>
      <c r="C82" s="300" t="s">
        <v>2158</v>
      </c>
      <c r="D82" s="300" t="s">
        <v>667</v>
      </c>
      <c r="E82" s="301" t="str">
        <f>IFERROR(INDEX('[1]PCD List'!$E$3:$O$41,MATCH(DPWW3!$D82,'[1]PCD List'!$D$3:$D$41,0),MATCH(DPWW3!$B82,'[1]PCD List'!$E$2:$O$2,0)),"")</f>
        <v>Y</v>
      </c>
      <c r="F82" s="313" t="s">
        <v>668</v>
      </c>
      <c r="G82" s="62" t="s">
        <v>1642</v>
      </c>
      <c r="H82" s="245" t="s">
        <v>68</v>
      </c>
      <c r="I82" s="246">
        <v>0</v>
      </c>
      <c r="J82" s="247"/>
      <c r="K82" s="841"/>
      <c r="L82" s="247"/>
      <c r="M82" s="221">
        <v>0</v>
      </c>
      <c r="N82" s="222">
        <v>0</v>
      </c>
      <c r="O82" s="102">
        <v>0</v>
      </c>
      <c r="P82" s="102">
        <v>1</v>
      </c>
      <c r="Q82" s="223">
        <v>1</v>
      </c>
      <c r="R82" s="40">
        <v>0</v>
      </c>
      <c r="S82" s="102">
        <v>0</v>
      </c>
      <c r="T82" s="102">
        <v>1</v>
      </c>
      <c r="U82" s="103">
        <v>1</v>
      </c>
      <c r="V82" s="224">
        <v>0</v>
      </c>
      <c r="W82" s="102">
        <v>0</v>
      </c>
      <c r="X82" s="102">
        <v>0</v>
      </c>
      <c r="Y82" s="103">
        <v>1</v>
      </c>
      <c r="Z82" s="224">
        <v>1</v>
      </c>
      <c r="AA82" s="102">
        <v>1</v>
      </c>
      <c r="AB82" s="102">
        <v>0</v>
      </c>
      <c r="AC82" s="225">
        <v>0</v>
      </c>
      <c r="AD82" s="40">
        <v>0</v>
      </c>
      <c r="AE82" s="102">
        <v>1</v>
      </c>
      <c r="AF82" s="102">
        <v>4</v>
      </c>
      <c r="AG82" s="223">
        <v>6</v>
      </c>
      <c r="AH82" s="38"/>
      <c r="AI82" s="38"/>
      <c r="AJ82" s="248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249"/>
      <c r="AW82" s="250" t="s">
        <v>2234</v>
      </c>
      <c r="AZ82" s="42" t="s">
        <v>1644</v>
      </c>
      <c r="BA82" s="251"/>
      <c r="BB82" s="252"/>
      <c r="BC82" s="302" t="s">
        <v>2252</v>
      </c>
      <c r="BD82" s="254" t="s">
        <v>2252</v>
      </c>
      <c r="BE82" s="73" t="s">
        <v>2252</v>
      </c>
      <c r="BF82" s="73" t="s">
        <v>2252</v>
      </c>
      <c r="BG82" s="255" t="s">
        <v>2252</v>
      </c>
      <c r="BH82" s="254" t="s">
        <v>2252</v>
      </c>
      <c r="BI82" s="73" t="s">
        <v>2252</v>
      </c>
      <c r="BJ82" s="73" t="s">
        <v>2252</v>
      </c>
      <c r="BK82" s="255" t="s">
        <v>2252</v>
      </c>
      <c r="BL82" s="254" t="s">
        <v>2252</v>
      </c>
      <c r="BM82" s="73" t="s">
        <v>2252</v>
      </c>
      <c r="BN82" s="73" t="s">
        <v>2252</v>
      </c>
      <c r="BO82" s="255" t="s">
        <v>2252</v>
      </c>
      <c r="BP82" s="254" t="s">
        <v>2252</v>
      </c>
      <c r="BQ82" s="73" t="s">
        <v>2252</v>
      </c>
      <c r="BR82" s="73" t="s">
        <v>2252</v>
      </c>
      <c r="BS82" s="255" t="s">
        <v>2252</v>
      </c>
      <c r="BT82" s="254" t="s">
        <v>2252</v>
      </c>
      <c r="BU82" s="73" t="s">
        <v>2252</v>
      </c>
      <c r="BV82" s="73" t="s">
        <v>2252</v>
      </c>
      <c r="BW82" s="255" t="s">
        <v>2252</v>
      </c>
      <c r="BX82" s="51"/>
      <c r="BY82" s="256" t="str">
        <f t="shared" si="35"/>
        <v>PCD_DPWW3_BIO_IED_DLY_S3</v>
      </c>
      <c r="BZ82" s="256" t="str">
        <f t="shared" si="35"/>
        <v>PCD_DPWW3_BIO_IED_DIR_S3</v>
      </c>
      <c r="CA82" s="256" t="str">
        <f t="shared" si="35"/>
        <v>PCD_DPWW3_BIO_IED_DSCR_S3</v>
      </c>
      <c r="CB82" s="256" t="str">
        <f t="shared" si="35"/>
        <v>PCD_DPWW3_BIO_IED_DCS_S3</v>
      </c>
      <c r="CC82" s="256" t="str">
        <f t="shared" si="35"/>
        <v>PCD_DPWW3_BIO_IED_DSCS_S3</v>
      </c>
      <c r="CD82" s="256" t="str">
        <f t="shared" si="35"/>
        <v>PCD_DPWW3_BIO_IED_DPP_S3</v>
      </c>
      <c r="CE82" s="256" t="str">
        <f t="shared" si="35"/>
        <v>PCD_DPWW3_BIO_IED_DTPI_S3</v>
      </c>
      <c r="CF82" s="256" t="str">
        <f t="shared" si="35"/>
        <v>PCD_DPWW3_BIO_IED_DCI_S3</v>
      </c>
      <c r="CG82" s="256" t="str">
        <f t="shared" si="35"/>
        <v>PCD_DPWW3_BIO_IED_DSI_S3</v>
      </c>
      <c r="CH82" s="256" t="str">
        <f t="shared" si="35"/>
        <v>PCD_DPWW3_BIO_IED_DER_S3</v>
      </c>
      <c r="CI82" s="256" t="str">
        <f t="shared" si="34"/>
        <v>PCD_DPWW3_BIO_IED_RS_S3</v>
      </c>
      <c r="CJ82" s="256" t="str">
        <f t="shared" si="35"/>
        <v>PCD_DPWW3_BIO_IED_DPLE_S3</v>
      </c>
    </row>
    <row r="83" spans="2:88" s="42" customFormat="1" ht="15" x14ac:dyDescent="0.2">
      <c r="B83" s="213" t="str">
        <f t="shared" si="33"/>
        <v>TMS</v>
      </c>
      <c r="C83" s="300" t="s">
        <v>2158</v>
      </c>
      <c r="D83" s="300" t="s">
        <v>667</v>
      </c>
      <c r="E83" s="301" t="str">
        <f>IFERROR(INDEX('[1]PCD List'!$E$3:$O$41,MATCH(DPWW3!$D83,'[1]PCD List'!$D$3:$D$41,0),MATCH(DPWW3!$B83,'[1]PCD List'!$E$2:$O$2,0)),"")</f>
        <v>Y</v>
      </c>
      <c r="F83" s="313" t="s">
        <v>668</v>
      </c>
      <c r="G83" s="62" t="s">
        <v>1645</v>
      </c>
      <c r="H83" s="245" t="s">
        <v>68</v>
      </c>
      <c r="I83" s="246">
        <v>0</v>
      </c>
      <c r="J83" s="247"/>
      <c r="K83" s="841"/>
      <c r="L83" s="247"/>
      <c r="M83" s="221">
        <v>0</v>
      </c>
      <c r="N83" s="222">
        <v>0</v>
      </c>
      <c r="O83" s="102">
        <v>0</v>
      </c>
      <c r="P83" s="102">
        <v>0</v>
      </c>
      <c r="Q83" s="223">
        <v>0</v>
      </c>
      <c r="R83" s="40">
        <v>1</v>
      </c>
      <c r="S83" s="102">
        <v>1</v>
      </c>
      <c r="T83" s="102">
        <v>1</v>
      </c>
      <c r="U83" s="103">
        <v>0</v>
      </c>
      <c r="V83" s="224">
        <v>1</v>
      </c>
      <c r="W83" s="102">
        <v>1</v>
      </c>
      <c r="X83" s="102">
        <v>1</v>
      </c>
      <c r="Y83" s="103">
        <v>1</v>
      </c>
      <c r="Z83" s="224">
        <v>1</v>
      </c>
      <c r="AA83" s="102">
        <v>1</v>
      </c>
      <c r="AB83" s="102">
        <v>1</v>
      </c>
      <c r="AC83" s="225">
        <v>1</v>
      </c>
      <c r="AD83" s="40">
        <v>1</v>
      </c>
      <c r="AE83" s="102">
        <v>1</v>
      </c>
      <c r="AF83" s="102">
        <v>1</v>
      </c>
      <c r="AG83" s="223">
        <v>0</v>
      </c>
      <c r="AH83" s="38"/>
      <c r="AI83" s="38"/>
      <c r="AJ83" s="248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249"/>
      <c r="AW83" s="250" t="s">
        <v>2234</v>
      </c>
      <c r="AZ83" s="42" t="s">
        <v>1647</v>
      </c>
      <c r="BA83" s="251"/>
      <c r="BB83" s="252"/>
      <c r="BC83" s="302" t="s">
        <v>2253</v>
      </c>
      <c r="BD83" s="254" t="s">
        <v>2253</v>
      </c>
      <c r="BE83" s="73" t="s">
        <v>2253</v>
      </c>
      <c r="BF83" s="73" t="s">
        <v>2253</v>
      </c>
      <c r="BG83" s="255" t="s">
        <v>2253</v>
      </c>
      <c r="BH83" s="254" t="s">
        <v>2253</v>
      </c>
      <c r="BI83" s="73" t="s">
        <v>2253</v>
      </c>
      <c r="BJ83" s="73" t="s">
        <v>2253</v>
      </c>
      <c r="BK83" s="255" t="s">
        <v>2253</v>
      </c>
      <c r="BL83" s="254" t="s">
        <v>2253</v>
      </c>
      <c r="BM83" s="73" t="s">
        <v>2253</v>
      </c>
      <c r="BN83" s="73" t="s">
        <v>2253</v>
      </c>
      <c r="BO83" s="255" t="s">
        <v>2253</v>
      </c>
      <c r="BP83" s="254" t="s">
        <v>2253</v>
      </c>
      <c r="BQ83" s="73" t="s">
        <v>2253</v>
      </c>
      <c r="BR83" s="73" t="s">
        <v>2253</v>
      </c>
      <c r="BS83" s="255" t="s">
        <v>2253</v>
      </c>
      <c r="BT83" s="254" t="s">
        <v>2253</v>
      </c>
      <c r="BU83" s="73" t="s">
        <v>2253</v>
      </c>
      <c r="BV83" s="73" t="s">
        <v>2253</v>
      </c>
      <c r="BW83" s="255" t="s">
        <v>2253</v>
      </c>
      <c r="BX83" s="51"/>
      <c r="BY83" s="256" t="str">
        <f t="shared" si="35"/>
        <v>PCD_DPWW3_BIO_IED_DLY_S4</v>
      </c>
      <c r="BZ83" s="256" t="str">
        <f t="shared" si="35"/>
        <v>PCD_DPWW3_BIO_IED_DIR_S4</v>
      </c>
      <c r="CA83" s="256" t="str">
        <f t="shared" si="35"/>
        <v>PCD_DPWW3_BIO_IED_DSCR_S4</v>
      </c>
      <c r="CB83" s="256" t="str">
        <f t="shared" si="35"/>
        <v>PCD_DPWW3_BIO_IED_DCS_S4</v>
      </c>
      <c r="CC83" s="256" t="str">
        <f t="shared" si="35"/>
        <v>PCD_DPWW3_BIO_IED_DSCS_S4</v>
      </c>
      <c r="CD83" s="256" t="str">
        <f t="shared" si="35"/>
        <v>PCD_DPWW3_BIO_IED_DPP_S4</v>
      </c>
      <c r="CE83" s="256" t="str">
        <f t="shared" si="35"/>
        <v>PCD_DPWW3_BIO_IED_DTPI_S4</v>
      </c>
      <c r="CF83" s="256" t="str">
        <f t="shared" si="35"/>
        <v>PCD_DPWW3_BIO_IED_DCI_S4</v>
      </c>
      <c r="CG83" s="256" t="str">
        <f t="shared" si="35"/>
        <v>PCD_DPWW3_BIO_IED_DSI_S4</v>
      </c>
      <c r="CH83" s="256" t="str">
        <f t="shared" si="35"/>
        <v>PCD_DPWW3_BIO_IED_DER_S4</v>
      </c>
      <c r="CI83" s="256" t="str">
        <f t="shared" si="34"/>
        <v>PCD_DPWW3_BIO_IED_RS_S4</v>
      </c>
      <c r="CJ83" s="256" t="str">
        <f t="shared" si="35"/>
        <v>PCD_DPWW3_BIO_IED_DPLE_S4</v>
      </c>
    </row>
    <row r="84" spans="2:88" s="42" customFormat="1" ht="15" x14ac:dyDescent="0.2">
      <c r="B84" s="213" t="str">
        <f t="shared" si="33"/>
        <v>TMS</v>
      </c>
      <c r="C84" s="300" t="s">
        <v>2158</v>
      </c>
      <c r="D84" s="300" t="s">
        <v>667</v>
      </c>
      <c r="E84" s="301" t="str">
        <f>IFERROR(INDEX('[1]PCD List'!$E$3:$O$41,MATCH(DPWW3!$D84,'[1]PCD List'!$D$3:$D$41,0),MATCH(DPWW3!$B84,'[1]PCD List'!$E$2:$O$2,0)),"")</f>
        <v>Y</v>
      </c>
      <c r="F84" s="313" t="s">
        <v>668</v>
      </c>
      <c r="G84" s="62" t="s">
        <v>1648</v>
      </c>
      <c r="H84" s="245" t="s">
        <v>68</v>
      </c>
      <c r="I84" s="246">
        <v>0</v>
      </c>
      <c r="J84" s="247"/>
      <c r="K84" s="841"/>
      <c r="L84" s="247"/>
      <c r="M84" s="221">
        <v>0</v>
      </c>
      <c r="N84" s="222">
        <v>0</v>
      </c>
      <c r="O84" s="102">
        <v>0</v>
      </c>
      <c r="P84" s="102">
        <v>0</v>
      </c>
      <c r="Q84" s="223">
        <v>0</v>
      </c>
      <c r="R84" s="40">
        <v>0</v>
      </c>
      <c r="S84" s="102">
        <v>0</v>
      </c>
      <c r="T84" s="102">
        <v>0</v>
      </c>
      <c r="U84" s="103">
        <v>0</v>
      </c>
      <c r="V84" s="224">
        <v>0</v>
      </c>
      <c r="W84" s="102">
        <v>0</v>
      </c>
      <c r="X84" s="102">
        <v>0</v>
      </c>
      <c r="Y84" s="103">
        <v>0</v>
      </c>
      <c r="Z84" s="224">
        <v>0</v>
      </c>
      <c r="AA84" s="102">
        <v>0</v>
      </c>
      <c r="AB84" s="102">
        <v>1</v>
      </c>
      <c r="AC84" s="225">
        <v>1</v>
      </c>
      <c r="AD84" s="40">
        <v>1</v>
      </c>
      <c r="AE84" s="102">
        <v>1</v>
      </c>
      <c r="AF84" s="102">
        <v>1</v>
      </c>
      <c r="AG84" s="223">
        <v>1</v>
      </c>
      <c r="AH84" s="38"/>
      <c r="AI84" s="38"/>
      <c r="AJ84" s="248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249"/>
      <c r="AW84" s="250" t="s">
        <v>2234</v>
      </c>
      <c r="AZ84" s="42" t="s">
        <v>1650</v>
      </c>
      <c r="BA84" s="251"/>
      <c r="BB84" s="252"/>
      <c r="BC84" s="302" t="s">
        <v>2254</v>
      </c>
      <c r="BD84" s="254" t="s">
        <v>2254</v>
      </c>
      <c r="BE84" s="73" t="s">
        <v>2254</v>
      </c>
      <c r="BF84" s="73" t="s">
        <v>2254</v>
      </c>
      <c r="BG84" s="255" t="s">
        <v>2254</v>
      </c>
      <c r="BH84" s="254" t="s">
        <v>2254</v>
      </c>
      <c r="BI84" s="73" t="s">
        <v>2254</v>
      </c>
      <c r="BJ84" s="73" t="s">
        <v>2254</v>
      </c>
      <c r="BK84" s="255" t="s">
        <v>2254</v>
      </c>
      <c r="BL84" s="254" t="s">
        <v>2254</v>
      </c>
      <c r="BM84" s="73" t="s">
        <v>2254</v>
      </c>
      <c r="BN84" s="73" t="s">
        <v>2254</v>
      </c>
      <c r="BO84" s="255" t="s">
        <v>2254</v>
      </c>
      <c r="BP84" s="254" t="s">
        <v>2254</v>
      </c>
      <c r="BQ84" s="73" t="s">
        <v>2254</v>
      </c>
      <c r="BR84" s="73" t="s">
        <v>2254</v>
      </c>
      <c r="BS84" s="255" t="s">
        <v>2254</v>
      </c>
      <c r="BT84" s="254" t="s">
        <v>2254</v>
      </c>
      <c r="BU84" s="73" t="s">
        <v>2254</v>
      </c>
      <c r="BV84" s="73" t="s">
        <v>2254</v>
      </c>
      <c r="BW84" s="255" t="s">
        <v>2254</v>
      </c>
      <c r="BX84" s="51"/>
      <c r="BY84" s="256" t="str">
        <f t="shared" si="35"/>
        <v>PCD_DPWW3_BIO_IED_DLY_S5</v>
      </c>
      <c r="BZ84" s="256" t="str">
        <f t="shared" si="35"/>
        <v>PCD_DPWW3_BIO_IED_DIR_S5</v>
      </c>
      <c r="CA84" s="256" t="str">
        <f t="shared" si="35"/>
        <v>PCD_DPWW3_BIO_IED_DSCR_S5</v>
      </c>
      <c r="CB84" s="256" t="str">
        <f t="shared" si="35"/>
        <v>PCD_DPWW3_BIO_IED_DCS_S5</v>
      </c>
      <c r="CC84" s="256" t="str">
        <f t="shared" si="35"/>
        <v>PCD_DPWW3_BIO_IED_DSCS_S5</v>
      </c>
      <c r="CD84" s="256" t="str">
        <f t="shared" si="35"/>
        <v>PCD_DPWW3_BIO_IED_DPP_S5</v>
      </c>
      <c r="CE84" s="256" t="str">
        <f t="shared" si="35"/>
        <v>PCD_DPWW3_BIO_IED_DTPI_S5</v>
      </c>
      <c r="CF84" s="256" t="str">
        <f t="shared" si="35"/>
        <v>PCD_DPWW3_BIO_IED_DCI_S5</v>
      </c>
      <c r="CG84" s="256" t="str">
        <f t="shared" si="35"/>
        <v>PCD_DPWW3_BIO_IED_DSI_S5</v>
      </c>
      <c r="CH84" s="256" t="str">
        <f t="shared" si="35"/>
        <v>PCD_DPWW3_BIO_IED_DER_S5</v>
      </c>
      <c r="CI84" s="256" t="str">
        <f t="shared" si="34"/>
        <v>PCD_DPWW3_BIO_IED_RS_S5</v>
      </c>
      <c r="CJ84" s="256" t="str">
        <f t="shared" si="35"/>
        <v>PCD_DPWW3_BIO_IED_DPLE_S5</v>
      </c>
    </row>
    <row r="85" spans="2:88" s="42" customFormat="1" ht="15" x14ac:dyDescent="0.2">
      <c r="B85" s="213" t="str">
        <f t="shared" si="33"/>
        <v>TMS</v>
      </c>
      <c r="C85" s="300" t="s">
        <v>2158</v>
      </c>
      <c r="D85" s="300" t="s">
        <v>667</v>
      </c>
      <c r="E85" s="301" t="str">
        <f>IFERROR(INDEX('[1]PCD List'!$E$3:$O$41,MATCH(DPWW3!$D85,'[1]PCD List'!$D$3:$D$41,0),MATCH(DPWW3!$B85,'[1]PCD List'!$E$2:$O$2,0)),"")</f>
        <v>Y</v>
      </c>
      <c r="F85" s="313" t="s">
        <v>668</v>
      </c>
      <c r="G85" s="62" t="s">
        <v>1651</v>
      </c>
      <c r="H85" s="245" t="s">
        <v>68</v>
      </c>
      <c r="I85" s="246">
        <v>0</v>
      </c>
      <c r="J85" s="247"/>
      <c r="K85" s="841"/>
      <c r="L85" s="247"/>
      <c r="M85" s="221">
        <v>0</v>
      </c>
      <c r="N85" s="222">
        <v>0</v>
      </c>
      <c r="O85" s="102">
        <v>0</v>
      </c>
      <c r="P85" s="102">
        <v>0</v>
      </c>
      <c r="Q85" s="223">
        <v>0</v>
      </c>
      <c r="R85" s="40">
        <v>0</v>
      </c>
      <c r="S85" s="102">
        <v>0</v>
      </c>
      <c r="T85" s="102">
        <v>0</v>
      </c>
      <c r="U85" s="103">
        <v>1</v>
      </c>
      <c r="V85" s="224">
        <v>1</v>
      </c>
      <c r="W85" s="102">
        <v>1</v>
      </c>
      <c r="X85" s="102">
        <v>1</v>
      </c>
      <c r="Y85" s="103">
        <v>1</v>
      </c>
      <c r="Z85" s="224">
        <v>1</v>
      </c>
      <c r="AA85" s="102">
        <v>1</v>
      </c>
      <c r="AB85" s="102">
        <v>1</v>
      </c>
      <c r="AC85" s="225">
        <v>1</v>
      </c>
      <c r="AD85" s="40">
        <v>1</v>
      </c>
      <c r="AE85" s="102">
        <v>1</v>
      </c>
      <c r="AF85" s="102">
        <v>1</v>
      </c>
      <c r="AG85" s="223">
        <v>2</v>
      </c>
      <c r="AH85" s="38"/>
      <c r="AI85" s="38"/>
      <c r="AJ85" s="248"/>
      <c r="AK85" s="65"/>
      <c r="AL85" s="65"/>
      <c r="AM85" s="65"/>
      <c r="AN85" s="65"/>
      <c r="AO85" s="65"/>
      <c r="AP85" s="65"/>
      <c r="AQ85" s="65"/>
      <c r="AR85" s="65"/>
      <c r="AS85" s="65"/>
      <c r="AT85" s="65"/>
      <c r="AU85" s="249"/>
      <c r="AW85" s="250" t="s">
        <v>2234</v>
      </c>
      <c r="AZ85" s="42" t="s">
        <v>1653</v>
      </c>
      <c r="BA85" s="251"/>
      <c r="BB85" s="252"/>
      <c r="BC85" s="302" t="s">
        <v>2255</v>
      </c>
      <c r="BD85" s="254" t="s">
        <v>2255</v>
      </c>
      <c r="BE85" s="73" t="s">
        <v>2255</v>
      </c>
      <c r="BF85" s="73" t="s">
        <v>2255</v>
      </c>
      <c r="BG85" s="255" t="s">
        <v>2255</v>
      </c>
      <c r="BH85" s="254" t="s">
        <v>2255</v>
      </c>
      <c r="BI85" s="73" t="s">
        <v>2255</v>
      </c>
      <c r="BJ85" s="73" t="s">
        <v>2255</v>
      </c>
      <c r="BK85" s="255" t="s">
        <v>2255</v>
      </c>
      <c r="BL85" s="254" t="s">
        <v>2255</v>
      </c>
      <c r="BM85" s="73" t="s">
        <v>2255</v>
      </c>
      <c r="BN85" s="73" t="s">
        <v>2255</v>
      </c>
      <c r="BO85" s="255" t="s">
        <v>2255</v>
      </c>
      <c r="BP85" s="254" t="s">
        <v>2255</v>
      </c>
      <c r="BQ85" s="73" t="s">
        <v>2255</v>
      </c>
      <c r="BR85" s="73" t="s">
        <v>2255</v>
      </c>
      <c r="BS85" s="255" t="s">
        <v>2255</v>
      </c>
      <c r="BT85" s="254" t="s">
        <v>2255</v>
      </c>
      <c r="BU85" s="73" t="s">
        <v>2255</v>
      </c>
      <c r="BV85" s="73" t="s">
        <v>2255</v>
      </c>
      <c r="BW85" s="255" t="s">
        <v>2255</v>
      </c>
      <c r="BX85" s="51"/>
      <c r="BY85" s="256" t="str">
        <f t="shared" si="35"/>
        <v>PCD_DPWW3_BIO_IED_DLY_S6</v>
      </c>
      <c r="BZ85" s="256" t="str">
        <f t="shared" si="35"/>
        <v>PCD_DPWW3_BIO_IED_DIR_S6</v>
      </c>
      <c r="CA85" s="256" t="str">
        <f t="shared" si="35"/>
        <v>PCD_DPWW3_BIO_IED_DSCR_S6</v>
      </c>
      <c r="CB85" s="256" t="str">
        <f t="shared" si="35"/>
        <v>PCD_DPWW3_BIO_IED_DCS_S6</v>
      </c>
      <c r="CC85" s="256" t="str">
        <f t="shared" si="35"/>
        <v>PCD_DPWW3_BIO_IED_DSCS_S6</v>
      </c>
      <c r="CD85" s="256" t="str">
        <f t="shared" si="35"/>
        <v>PCD_DPWW3_BIO_IED_DPP_S6</v>
      </c>
      <c r="CE85" s="256" t="str">
        <f t="shared" si="35"/>
        <v>PCD_DPWW3_BIO_IED_DTPI_S6</v>
      </c>
      <c r="CF85" s="256" t="str">
        <f t="shared" si="35"/>
        <v>PCD_DPWW3_BIO_IED_DCI_S6</v>
      </c>
      <c r="CG85" s="256" t="str">
        <f t="shared" si="35"/>
        <v>PCD_DPWW3_BIO_IED_DSI_S6</v>
      </c>
      <c r="CH85" s="256" t="str">
        <f t="shared" si="35"/>
        <v>PCD_DPWW3_BIO_IED_DER_S6</v>
      </c>
      <c r="CI85" s="256" t="str">
        <f t="shared" si="34"/>
        <v>PCD_DPWW3_BIO_IED_RS_S6</v>
      </c>
      <c r="CJ85" s="256" t="str">
        <f t="shared" si="35"/>
        <v>PCD_DPWW3_BIO_IED_DPLE_S6</v>
      </c>
    </row>
    <row r="86" spans="2:88" s="42" customFormat="1" ht="15" x14ac:dyDescent="0.2">
      <c r="B86" s="303" t="str">
        <f t="shared" si="33"/>
        <v>TMS</v>
      </c>
      <c r="C86" s="304" t="s">
        <v>2158</v>
      </c>
      <c r="D86" s="304" t="s">
        <v>667</v>
      </c>
      <c r="E86" s="259" t="str">
        <f>IFERROR(INDEX('[1]PCD List'!$E$3:$O$41,MATCH(DPWW3!$D86,'[1]PCD List'!$D$3:$D$41,0),MATCH(DPWW3!$B86,'[1]PCD List'!$E$2:$O$2,0)),"")</f>
        <v>Y</v>
      </c>
      <c r="F86" s="314" t="s">
        <v>668</v>
      </c>
      <c r="G86" s="62" t="s">
        <v>1654</v>
      </c>
      <c r="H86" s="245" t="s">
        <v>68</v>
      </c>
      <c r="I86" s="246">
        <v>0</v>
      </c>
      <c r="J86" s="247"/>
      <c r="K86" s="841"/>
      <c r="L86" s="247"/>
      <c r="M86" s="264"/>
      <c r="N86" s="265"/>
      <c r="O86" s="266"/>
      <c r="P86" s="266"/>
      <c r="Q86" s="267"/>
      <c r="R86" s="268"/>
      <c r="S86" s="266"/>
      <c r="T86" s="266"/>
      <c r="U86" s="269"/>
      <c r="V86" s="270"/>
      <c r="W86" s="266"/>
      <c r="X86" s="266"/>
      <c r="Y86" s="269"/>
      <c r="Z86" s="270"/>
      <c r="AA86" s="266"/>
      <c r="AB86" s="266"/>
      <c r="AC86" s="271"/>
      <c r="AD86" s="268"/>
      <c r="AE86" s="266"/>
      <c r="AF86" s="266"/>
      <c r="AG86" s="267"/>
      <c r="AH86" s="38"/>
      <c r="AI86" s="38"/>
      <c r="AJ86" s="248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249"/>
      <c r="AW86" s="250" t="s">
        <v>2234</v>
      </c>
      <c r="AZ86" s="42" t="s">
        <v>1656</v>
      </c>
      <c r="BA86" s="251"/>
      <c r="BB86" s="252"/>
      <c r="BC86" s="302" t="s">
        <v>2256</v>
      </c>
      <c r="BD86" s="254" t="s">
        <v>2256</v>
      </c>
      <c r="BE86" s="73" t="s">
        <v>2256</v>
      </c>
      <c r="BF86" s="73" t="s">
        <v>2256</v>
      </c>
      <c r="BG86" s="255" t="s">
        <v>2256</v>
      </c>
      <c r="BH86" s="254" t="s">
        <v>2256</v>
      </c>
      <c r="BI86" s="73" t="s">
        <v>2256</v>
      </c>
      <c r="BJ86" s="73" t="s">
        <v>2256</v>
      </c>
      <c r="BK86" s="255" t="s">
        <v>2256</v>
      </c>
      <c r="BL86" s="254" t="s">
        <v>2256</v>
      </c>
      <c r="BM86" s="73" t="s">
        <v>2256</v>
      </c>
      <c r="BN86" s="73" t="s">
        <v>2256</v>
      </c>
      <c r="BO86" s="255" t="s">
        <v>2256</v>
      </c>
      <c r="BP86" s="254" t="s">
        <v>2256</v>
      </c>
      <c r="BQ86" s="73" t="s">
        <v>2256</v>
      </c>
      <c r="BR86" s="73" t="s">
        <v>2256</v>
      </c>
      <c r="BS86" s="255" t="s">
        <v>2256</v>
      </c>
      <c r="BT86" s="254" t="s">
        <v>2256</v>
      </c>
      <c r="BU86" s="73" t="s">
        <v>2256</v>
      </c>
      <c r="BV86" s="73" t="s">
        <v>2256</v>
      </c>
      <c r="BW86" s="255" t="s">
        <v>2256</v>
      </c>
      <c r="BX86" s="51"/>
      <c r="BY86" s="256" t="str">
        <f t="shared" si="35"/>
        <v>PCD_DPWW3_BIO_IED_DLY_S7</v>
      </c>
      <c r="BZ86" s="256" t="str">
        <f t="shared" si="35"/>
        <v>PCD_DPWW3_BIO_IED_DIR_S7</v>
      </c>
      <c r="CA86" s="256" t="str">
        <f t="shared" si="35"/>
        <v>PCD_DPWW3_BIO_IED_DSCR_S7</v>
      </c>
      <c r="CB86" s="256" t="str">
        <f t="shared" si="35"/>
        <v>PCD_DPWW3_BIO_IED_DCS_S7</v>
      </c>
      <c r="CC86" s="256" t="str">
        <f t="shared" si="35"/>
        <v>PCD_DPWW3_BIO_IED_DSCS_S7</v>
      </c>
      <c r="CD86" s="256" t="str">
        <f t="shared" si="35"/>
        <v>PCD_DPWW3_BIO_IED_DPP_S7</v>
      </c>
      <c r="CE86" s="256" t="str">
        <f t="shared" si="35"/>
        <v>PCD_DPWW3_BIO_IED_DTPI_S7</v>
      </c>
      <c r="CF86" s="256" t="str">
        <f t="shared" si="35"/>
        <v>PCD_DPWW3_BIO_IED_DCI_S7</v>
      </c>
      <c r="CG86" s="256" t="str">
        <f t="shared" si="35"/>
        <v>PCD_DPWW3_BIO_IED_DSI_S7</v>
      </c>
      <c r="CH86" s="256" t="str">
        <f t="shared" si="35"/>
        <v>PCD_DPWW3_BIO_IED_DER_S7</v>
      </c>
      <c r="CI86" s="256" t="str">
        <f t="shared" si="34"/>
        <v>PCD_DPWW3_BIO_IED_RS_S7</v>
      </c>
      <c r="CJ86" s="256" t="str">
        <f t="shared" si="35"/>
        <v>PCD_DPWW3_BIO_IED_DPLE_S7</v>
      </c>
    </row>
    <row r="87" spans="2:88" s="42" customFormat="1" ht="15.75" thickBot="1" x14ac:dyDescent="0.25">
      <c r="B87" s="306" t="str">
        <f t="shared" si="33"/>
        <v>TMS</v>
      </c>
      <c r="C87" s="307" t="s">
        <v>2158</v>
      </c>
      <c r="D87" s="307" t="s">
        <v>667</v>
      </c>
      <c r="E87" s="308" t="str">
        <f>IFERROR(INDEX('[1]PCD List'!$E$3:$O$41,MATCH(DPWW3!$D87,'[1]PCD List'!$D$3:$D$41,0),MATCH(DPWW3!$B87,'[1]PCD List'!$E$2:$O$2,0)),"")</f>
        <v>Y</v>
      </c>
      <c r="F87" s="315" t="s">
        <v>668</v>
      </c>
      <c r="G87" s="277" t="s">
        <v>1657</v>
      </c>
      <c r="H87" s="278" t="s">
        <v>68</v>
      </c>
      <c r="I87" s="279">
        <v>0</v>
      </c>
      <c r="J87" s="247"/>
      <c r="K87" s="842"/>
      <c r="L87" s="247"/>
      <c r="M87" s="280">
        <f>SUM( M79:M85)</f>
        <v>25</v>
      </c>
      <c r="N87" s="310">
        <f t="shared" ref="N87:AG87" si="36">SUM( N79:N85)</f>
        <v>25</v>
      </c>
      <c r="O87" s="281">
        <f t="shared" si="36"/>
        <v>25</v>
      </c>
      <c r="P87" s="281">
        <f t="shared" si="36"/>
        <v>25</v>
      </c>
      <c r="Q87" s="281">
        <f t="shared" si="36"/>
        <v>25</v>
      </c>
      <c r="R87" s="281">
        <f t="shared" si="36"/>
        <v>25</v>
      </c>
      <c r="S87" s="281">
        <f t="shared" si="36"/>
        <v>25</v>
      </c>
      <c r="T87" s="281">
        <f t="shared" si="36"/>
        <v>25</v>
      </c>
      <c r="U87" s="281">
        <f t="shared" si="36"/>
        <v>25</v>
      </c>
      <c r="V87" s="281">
        <f t="shared" si="36"/>
        <v>25</v>
      </c>
      <c r="W87" s="281">
        <f t="shared" si="36"/>
        <v>25</v>
      </c>
      <c r="X87" s="281">
        <f t="shared" si="36"/>
        <v>25</v>
      </c>
      <c r="Y87" s="281">
        <f t="shared" si="36"/>
        <v>25</v>
      </c>
      <c r="Z87" s="281">
        <f t="shared" si="36"/>
        <v>25</v>
      </c>
      <c r="AA87" s="281">
        <f t="shared" si="36"/>
        <v>25</v>
      </c>
      <c r="AB87" s="281">
        <f t="shared" si="36"/>
        <v>25</v>
      </c>
      <c r="AC87" s="281">
        <f t="shared" si="36"/>
        <v>25</v>
      </c>
      <c r="AD87" s="281">
        <f t="shared" si="36"/>
        <v>25</v>
      </c>
      <c r="AE87" s="281">
        <f t="shared" si="36"/>
        <v>25</v>
      </c>
      <c r="AF87" s="281">
        <f t="shared" si="36"/>
        <v>25</v>
      </c>
      <c r="AG87" s="281">
        <f t="shared" si="36"/>
        <v>25</v>
      </c>
      <c r="AH87" s="38"/>
      <c r="AI87" s="38"/>
      <c r="AJ87" s="282"/>
      <c r="AK87" s="283"/>
      <c r="AL87" s="283"/>
      <c r="AM87" s="283"/>
      <c r="AN87" s="283"/>
      <c r="AO87" s="283"/>
      <c r="AP87" s="283"/>
      <c r="AQ87" s="283"/>
      <c r="AR87" s="283"/>
      <c r="AS87" s="283"/>
      <c r="AT87" s="283"/>
      <c r="AU87" s="284"/>
      <c r="AW87" s="250" t="s">
        <v>2234</v>
      </c>
      <c r="AZ87" s="42" t="s">
        <v>1659</v>
      </c>
      <c r="BA87" s="251"/>
      <c r="BB87" s="252"/>
      <c r="BC87" s="311" t="s">
        <v>2257</v>
      </c>
      <c r="BD87" s="287" t="s">
        <v>2257</v>
      </c>
      <c r="BE87" s="288" t="s">
        <v>2257</v>
      </c>
      <c r="BF87" s="288" t="s">
        <v>2257</v>
      </c>
      <c r="BG87" s="290" t="s">
        <v>2257</v>
      </c>
      <c r="BH87" s="287" t="s">
        <v>2257</v>
      </c>
      <c r="BI87" s="288" t="s">
        <v>2257</v>
      </c>
      <c r="BJ87" s="288" t="s">
        <v>2257</v>
      </c>
      <c r="BK87" s="290" t="s">
        <v>2257</v>
      </c>
      <c r="BL87" s="287" t="s">
        <v>2257</v>
      </c>
      <c r="BM87" s="288" t="s">
        <v>2257</v>
      </c>
      <c r="BN87" s="288" t="s">
        <v>2257</v>
      </c>
      <c r="BO87" s="290" t="s">
        <v>2257</v>
      </c>
      <c r="BP87" s="287" t="s">
        <v>2257</v>
      </c>
      <c r="BQ87" s="288" t="s">
        <v>2257</v>
      </c>
      <c r="BR87" s="288" t="s">
        <v>2257</v>
      </c>
      <c r="BS87" s="290" t="s">
        <v>2257</v>
      </c>
      <c r="BT87" s="287" t="s">
        <v>2257</v>
      </c>
      <c r="BU87" s="288" t="s">
        <v>2257</v>
      </c>
      <c r="BV87" s="288" t="s">
        <v>2257</v>
      </c>
      <c r="BW87" s="290" t="s">
        <v>2257</v>
      </c>
      <c r="BX87" s="51"/>
      <c r="BY87" s="256" t="str">
        <f t="shared" si="35"/>
        <v>PCD_DPWW3_BIO_IED_DLY_ST</v>
      </c>
      <c r="BZ87" s="256" t="str">
        <f t="shared" si="35"/>
        <v>PCD_DPWW3_BIO_IED_DIR_ST</v>
      </c>
      <c r="CA87" s="256" t="str">
        <f t="shared" si="35"/>
        <v>PCD_DPWW3_BIO_IED_DSCR_ST</v>
      </c>
      <c r="CB87" s="256" t="str">
        <f t="shared" si="35"/>
        <v>PCD_DPWW3_BIO_IED_DCS_ST</v>
      </c>
      <c r="CC87" s="256" t="str">
        <f t="shared" si="35"/>
        <v>PCD_DPWW3_BIO_IED_DSCS_ST</v>
      </c>
      <c r="CD87" s="256" t="str">
        <f t="shared" si="35"/>
        <v>PCD_DPWW3_BIO_IED_DPP_ST</v>
      </c>
      <c r="CE87" s="256" t="str">
        <f t="shared" si="35"/>
        <v>PCD_DPWW3_BIO_IED_DTPI_ST</v>
      </c>
      <c r="CF87" s="256" t="str">
        <f t="shared" si="35"/>
        <v>PCD_DPWW3_BIO_IED_DCI_ST</v>
      </c>
      <c r="CG87" s="256" t="str">
        <f t="shared" si="35"/>
        <v>PCD_DPWW3_BIO_IED_DSI_ST</v>
      </c>
      <c r="CH87" s="256" t="str">
        <f t="shared" si="35"/>
        <v>PCD_DPWW3_BIO_IED_DER_ST</v>
      </c>
      <c r="CI87" s="256" t="str">
        <f t="shared" si="34"/>
        <v>PCD_DPWW3_BIO_IED_RS_ST</v>
      </c>
      <c r="CJ87" s="256" t="str">
        <f t="shared" si="35"/>
        <v>PCD_DPWW3_BIO_IED_DPLE_ST</v>
      </c>
    </row>
    <row r="88" spans="2:88" ht="15" x14ac:dyDescent="0.2">
      <c r="B88" s="213" t="str">
        <f xml:space="preserve"> B87</f>
        <v>TMS</v>
      </c>
      <c r="C88" s="319" t="s">
        <v>814</v>
      </c>
      <c r="D88" s="319" t="s">
        <v>815</v>
      </c>
      <c r="E88" s="292" t="str">
        <f>IFERROR(INDEX('[1]PCD List'!$E$3:$O$41,MATCH(DPWW3!$D88,'[1]PCD List'!$D$3:$D$41,0),MATCH(DPWW3!$B88,'[1]PCD List'!$E$2:$O$2,0)),"")</f>
        <v>Y</v>
      </c>
      <c r="F88" s="312" t="s">
        <v>2258</v>
      </c>
      <c r="G88" s="62" t="s">
        <v>1619</v>
      </c>
      <c r="H88" s="245" t="s">
        <v>68</v>
      </c>
      <c r="I88" s="246">
        <v>0</v>
      </c>
      <c r="K88" s="829">
        <v>105</v>
      </c>
      <c r="L88" s="112"/>
      <c r="M88" s="221">
        <v>105</v>
      </c>
      <c r="N88" s="222"/>
      <c r="O88" s="102"/>
      <c r="P88" s="102"/>
      <c r="Q88" s="223"/>
      <c r="R88" s="40"/>
      <c r="S88" s="102"/>
      <c r="T88" s="102"/>
      <c r="U88" s="103"/>
      <c r="V88" s="224"/>
      <c r="W88" s="102"/>
      <c r="X88" s="102"/>
      <c r="Y88" s="103"/>
      <c r="Z88" s="224"/>
      <c r="AA88" s="102"/>
      <c r="AB88" s="102"/>
      <c r="AC88" s="225"/>
      <c r="AD88" s="40"/>
      <c r="AE88" s="102"/>
      <c r="AF88" s="102"/>
      <c r="AG88" s="223"/>
      <c r="AH88" s="38"/>
      <c r="AI88" s="38"/>
      <c r="AJ88" s="248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249"/>
      <c r="AW88" s="250" t="s">
        <v>2259</v>
      </c>
      <c r="AZ88" t="s">
        <v>2260</v>
      </c>
      <c r="BA88" s="302" t="s">
        <v>2261</v>
      </c>
      <c r="BC88" s="299" t="s">
        <v>2262</v>
      </c>
      <c r="BD88" s="233" t="s">
        <v>2262</v>
      </c>
      <c r="BE88" s="234" t="s">
        <v>2262</v>
      </c>
      <c r="BF88" s="234" t="s">
        <v>2262</v>
      </c>
      <c r="BG88" s="236" t="s">
        <v>2262</v>
      </c>
      <c r="BH88" s="233" t="s">
        <v>2262</v>
      </c>
      <c r="BI88" s="234" t="s">
        <v>2262</v>
      </c>
      <c r="BJ88" s="234" t="s">
        <v>2262</v>
      </c>
      <c r="BK88" s="236" t="s">
        <v>2262</v>
      </c>
      <c r="BL88" s="233" t="s">
        <v>2262</v>
      </c>
      <c r="BM88" s="234" t="s">
        <v>2262</v>
      </c>
      <c r="BN88" s="234" t="s">
        <v>2262</v>
      </c>
      <c r="BO88" s="236" t="s">
        <v>2262</v>
      </c>
      <c r="BP88" s="233" t="s">
        <v>2262</v>
      </c>
      <c r="BQ88" s="234" t="s">
        <v>2262</v>
      </c>
      <c r="BR88" s="234" t="s">
        <v>2262</v>
      </c>
      <c r="BS88" s="236" t="s">
        <v>2262</v>
      </c>
      <c r="BT88" s="233" t="s">
        <v>2262</v>
      </c>
      <c r="BU88" s="234" t="s">
        <v>2262</v>
      </c>
      <c r="BV88" s="234" t="s">
        <v>2262</v>
      </c>
      <c r="BW88" s="236" t="s">
        <v>2262</v>
      </c>
      <c r="BX88" s="51"/>
      <c r="BY88" s="320" t="s">
        <v>2263</v>
      </c>
      <c r="BZ88" s="321" t="s">
        <v>2264</v>
      </c>
      <c r="CA88" s="85" t="s">
        <v>2265</v>
      </c>
      <c r="CB88" s="85" t="s">
        <v>2266</v>
      </c>
      <c r="CC88" s="85" t="s">
        <v>2267</v>
      </c>
      <c r="CD88" s="85" t="s">
        <v>2268</v>
      </c>
      <c r="CE88" s="85" t="s">
        <v>2269</v>
      </c>
      <c r="CF88" s="85" t="s">
        <v>2270</v>
      </c>
      <c r="CG88" s="85" t="s">
        <v>2271</v>
      </c>
      <c r="CH88" s="85" t="s">
        <v>2272</v>
      </c>
      <c r="CI88" s="322" t="s">
        <v>2273</v>
      </c>
      <c r="CJ88" s="323" t="s">
        <v>2274</v>
      </c>
    </row>
    <row r="89" spans="2:88" ht="15" x14ac:dyDescent="0.2">
      <c r="B89" s="213" t="str">
        <f t="shared" ref="B89:B96" si="37" xml:space="preserve"> B88</f>
        <v>TMS</v>
      </c>
      <c r="C89" s="324" t="s">
        <v>814</v>
      </c>
      <c r="D89" s="324" t="s">
        <v>815</v>
      </c>
      <c r="E89" s="301" t="str">
        <f>IFERROR(INDEX('[1]PCD List'!$E$3:$O$41,MATCH(DPWW3!$D89,'[1]PCD List'!$D$3:$D$41,0),MATCH(DPWW3!$B89,'[1]PCD List'!$E$2:$O$2,0)),"")</f>
        <v>Y</v>
      </c>
      <c r="F89" s="313" t="s">
        <v>2258</v>
      </c>
      <c r="G89" s="62" t="s">
        <v>1636</v>
      </c>
      <c r="H89" s="245" t="s">
        <v>68</v>
      </c>
      <c r="I89" s="246">
        <v>0</v>
      </c>
      <c r="K89" s="841"/>
      <c r="L89" s="247"/>
      <c r="M89" s="221">
        <v>0</v>
      </c>
      <c r="N89" s="222">
        <v>105</v>
      </c>
      <c r="O89" s="102">
        <v>104</v>
      </c>
      <c r="P89" s="102">
        <v>99</v>
      </c>
      <c r="Q89" s="223">
        <v>89</v>
      </c>
      <c r="R89" s="40">
        <v>81</v>
      </c>
      <c r="S89" s="102">
        <v>75</v>
      </c>
      <c r="T89" s="102">
        <v>70</v>
      </c>
      <c r="U89" s="103">
        <v>69</v>
      </c>
      <c r="V89" s="224">
        <v>53</v>
      </c>
      <c r="W89" s="102">
        <v>42</v>
      </c>
      <c r="X89" s="102">
        <v>34</v>
      </c>
      <c r="Y89" s="103">
        <v>10</v>
      </c>
      <c r="Z89" s="224">
        <v>5</v>
      </c>
      <c r="AA89" s="102">
        <v>4</v>
      </c>
      <c r="AB89" s="102">
        <v>4</v>
      </c>
      <c r="AC89" s="225">
        <v>0</v>
      </c>
      <c r="AD89" s="40">
        <v>0</v>
      </c>
      <c r="AE89" s="102">
        <v>0</v>
      </c>
      <c r="AF89" s="102">
        <v>0</v>
      </c>
      <c r="AG89" s="223">
        <v>0</v>
      </c>
      <c r="AH89" s="38"/>
      <c r="AI89" s="38"/>
      <c r="AJ89" s="248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249"/>
      <c r="AW89" s="250" t="s">
        <v>2259</v>
      </c>
      <c r="AZ89" s="42" t="s">
        <v>1638</v>
      </c>
      <c r="BA89" s="251"/>
      <c r="BC89" s="302" t="s">
        <v>2275</v>
      </c>
      <c r="BD89" s="254" t="s">
        <v>2275</v>
      </c>
      <c r="BE89" s="73" t="s">
        <v>2275</v>
      </c>
      <c r="BF89" s="73" t="s">
        <v>2275</v>
      </c>
      <c r="BG89" s="255" t="s">
        <v>2275</v>
      </c>
      <c r="BH89" s="254" t="s">
        <v>2275</v>
      </c>
      <c r="BI89" s="73" t="s">
        <v>2275</v>
      </c>
      <c r="BJ89" s="73" t="s">
        <v>2275</v>
      </c>
      <c r="BK89" s="255" t="s">
        <v>2275</v>
      </c>
      <c r="BL89" s="254" t="s">
        <v>2275</v>
      </c>
      <c r="BM89" s="73" t="s">
        <v>2275</v>
      </c>
      <c r="BN89" s="73" t="s">
        <v>2275</v>
      </c>
      <c r="BO89" s="255" t="s">
        <v>2275</v>
      </c>
      <c r="BP89" s="254" t="s">
        <v>2275</v>
      </c>
      <c r="BQ89" s="73" t="s">
        <v>2275</v>
      </c>
      <c r="BR89" s="73" t="s">
        <v>2275</v>
      </c>
      <c r="BS89" s="255" t="s">
        <v>2275</v>
      </c>
      <c r="BT89" s="254" t="s">
        <v>2275</v>
      </c>
      <c r="BU89" s="73" t="s">
        <v>2275</v>
      </c>
      <c r="BV89" s="73" t="s">
        <v>2275</v>
      </c>
      <c r="BW89" s="255" t="s">
        <v>2275</v>
      </c>
      <c r="BX89" s="51"/>
      <c r="BY89" s="256" t="str">
        <f>BY$88&amp;$AZ89</f>
        <v>PCD_DPWW3_SOES_DLY_S1</v>
      </c>
      <c r="BZ89" s="256" t="str">
        <f t="shared" ref="BZ89:CJ96" si="38">BZ$88&amp;$AZ89</f>
        <v>PCD_DPWW3_SOES_DIR_S1</v>
      </c>
      <c r="CA89" s="256" t="str">
        <f t="shared" si="38"/>
        <v>PCD_DPWW3_SOES_DSCR_S1</v>
      </c>
      <c r="CB89" s="256" t="str">
        <f t="shared" si="38"/>
        <v>PCD_DPWW3_SOES_DCS_S1</v>
      </c>
      <c r="CC89" s="256" t="str">
        <f t="shared" si="38"/>
        <v>PCD_DPWW3_SOES_DSCS_S1</v>
      </c>
      <c r="CD89" s="256" t="str">
        <f t="shared" si="38"/>
        <v>PCD_DPWW3_SOES_DPP_S1</v>
      </c>
      <c r="CE89" s="256" t="str">
        <f t="shared" si="38"/>
        <v>PCD_DPWW3_SOES_DTPI_S1</v>
      </c>
      <c r="CF89" s="256" t="str">
        <f t="shared" si="38"/>
        <v>PCD_DPWW3_SOES_DCI_S1</v>
      </c>
      <c r="CG89" s="256" t="str">
        <f t="shared" si="38"/>
        <v>PCD_DPWW3_SOES_DSI_S1</v>
      </c>
      <c r="CH89" s="256" t="str">
        <f t="shared" si="38"/>
        <v>PCD_DPWW3_SOES_DER_S1</v>
      </c>
      <c r="CI89" s="256" t="str">
        <f t="shared" si="38"/>
        <v>PCD_DPWW3_SOES_RS_S1</v>
      </c>
      <c r="CJ89" s="256" t="str">
        <f t="shared" si="38"/>
        <v>PCD_DPWW3_SOES_DPLE_S1</v>
      </c>
    </row>
    <row r="90" spans="2:88" ht="15" x14ac:dyDescent="0.2">
      <c r="B90" s="213" t="str">
        <f t="shared" si="37"/>
        <v>TMS</v>
      </c>
      <c r="C90" s="324" t="s">
        <v>814</v>
      </c>
      <c r="D90" s="324" t="s">
        <v>815</v>
      </c>
      <c r="E90" s="301" t="str">
        <f>IFERROR(INDEX('[1]PCD List'!$E$3:$O$41,MATCH(DPWW3!$D90,'[1]PCD List'!$D$3:$D$41,0),MATCH(DPWW3!$B90,'[1]PCD List'!$E$2:$O$2,0)),"")</f>
        <v>Y</v>
      </c>
      <c r="F90" s="313" t="s">
        <v>2258</v>
      </c>
      <c r="G90" s="62" t="s">
        <v>1639</v>
      </c>
      <c r="H90" s="245" t="s">
        <v>68</v>
      </c>
      <c r="I90" s="246">
        <v>0</v>
      </c>
      <c r="K90" s="841"/>
      <c r="L90" s="247"/>
      <c r="M90" s="221">
        <v>0</v>
      </c>
      <c r="N90" s="222">
        <v>0</v>
      </c>
      <c r="O90" s="102">
        <v>1</v>
      </c>
      <c r="P90" s="102">
        <v>6</v>
      </c>
      <c r="Q90" s="223">
        <v>16</v>
      </c>
      <c r="R90" s="40">
        <v>20</v>
      </c>
      <c r="S90" s="102">
        <v>24</v>
      </c>
      <c r="T90" s="102">
        <v>20</v>
      </c>
      <c r="U90" s="103">
        <v>14</v>
      </c>
      <c r="V90" s="224">
        <v>20</v>
      </c>
      <c r="W90" s="102">
        <v>27</v>
      </c>
      <c r="X90" s="102">
        <v>22</v>
      </c>
      <c r="Y90" s="103">
        <v>42</v>
      </c>
      <c r="Z90" s="224">
        <v>38</v>
      </c>
      <c r="AA90" s="102">
        <v>23</v>
      </c>
      <c r="AB90" s="102">
        <v>13</v>
      </c>
      <c r="AC90" s="225">
        <v>6</v>
      </c>
      <c r="AD90" s="40">
        <v>4</v>
      </c>
      <c r="AE90" s="102">
        <v>1</v>
      </c>
      <c r="AF90" s="102">
        <v>0</v>
      </c>
      <c r="AG90" s="223">
        <v>0</v>
      </c>
      <c r="AH90" s="38"/>
      <c r="AI90" s="38"/>
      <c r="AJ90" s="248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249"/>
      <c r="AW90" s="250" t="s">
        <v>2259</v>
      </c>
      <c r="AZ90" s="42" t="s">
        <v>1641</v>
      </c>
      <c r="BA90" s="251"/>
      <c r="BC90" s="302" t="s">
        <v>2276</v>
      </c>
      <c r="BD90" s="254" t="s">
        <v>2276</v>
      </c>
      <c r="BE90" s="73" t="s">
        <v>2276</v>
      </c>
      <c r="BF90" s="73" t="s">
        <v>2276</v>
      </c>
      <c r="BG90" s="255" t="s">
        <v>2276</v>
      </c>
      <c r="BH90" s="254" t="s">
        <v>2276</v>
      </c>
      <c r="BI90" s="73" t="s">
        <v>2276</v>
      </c>
      <c r="BJ90" s="73" t="s">
        <v>2276</v>
      </c>
      <c r="BK90" s="255" t="s">
        <v>2276</v>
      </c>
      <c r="BL90" s="254" t="s">
        <v>2276</v>
      </c>
      <c r="BM90" s="73" t="s">
        <v>2276</v>
      </c>
      <c r="BN90" s="73" t="s">
        <v>2276</v>
      </c>
      <c r="BO90" s="255" t="s">
        <v>2276</v>
      </c>
      <c r="BP90" s="254" t="s">
        <v>2276</v>
      </c>
      <c r="BQ90" s="73" t="s">
        <v>2276</v>
      </c>
      <c r="BR90" s="73" t="s">
        <v>2276</v>
      </c>
      <c r="BS90" s="255" t="s">
        <v>2276</v>
      </c>
      <c r="BT90" s="254" t="s">
        <v>2276</v>
      </c>
      <c r="BU90" s="73" t="s">
        <v>2276</v>
      </c>
      <c r="BV90" s="73" t="s">
        <v>2276</v>
      </c>
      <c r="BW90" s="255" t="s">
        <v>2276</v>
      </c>
      <c r="BX90" s="51"/>
      <c r="BY90" s="256" t="str">
        <f t="shared" ref="BY90:CJ96" si="39">BY$88&amp;$AZ90</f>
        <v>PCD_DPWW3_SOES_DLY_S2</v>
      </c>
      <c r="BZ90" s="256" t="str">
        <f t="shared" si="39"/>
        <v>PCD_DPWW3_SOES_DIR_S2</v>
      </c>
      <c r="CA90" s="256" t="str">
        <f t="shared" si="39"/>
        <v>PCD_DPWW3_SOES_DSCR_S2</v>
      </c>
      <c r="CB90" s="256" t="str">
        <f t="shared" si="39"/>
        <v>PCD_DPWW3_SOES_DCS_S2</v>
      </c>
      <c r="CC90" s="256" t="str">
        <f t="shared" si="39"/>
        <v>PCD_DPWW3_SOES_DSCS_S2</v>
      </c>
      <c r="CD90" s="256" t="str">
        <f t="shared" si="39"/>
        <v>PCD_DPWW3_SOES_DPP_S2</v>
      </c>
      <c r="CE90" s="256" t="str">
        <f t="shared" si="39"/>
        <v>PCD_DPWW3_SOES_DTPI_S2</v>
      </c>
      <c r="CF90" s="256" t="str">
        <f t="shared" si="39"/>
        <v>PCD_DPWW3_SOES_DCI_S2</v>
      </c>
      <c r="CG90" s="256" t="str">
        <f t="shared" si="39"/>
        <v>PCD_DPWW3_SOES_DSI_S2</v>
      </c>
      <c r="CH90" s="256" t="str">
        <f t="shared" si="39"/>
        <v>PCD_DPWW3_SOES_DER_S2</v>
      </c>
      <c r="CI90" s="256" t="str">
        <f t="shared" si="38"/>
        <v>PCD_DPWW3_SOES_RS_S2</v>
      </c>
      <c r="CJ90" s="256" t="str">
        <f t="shared" si="39"/>
        <v>PCD_DPWW3_SOES_DPLE_S2</v>
      </c>
    </row>
    <row r="91" spans="2:88" ht="15" x14ac:dyDescent="0.2">
      <c r="B91" s="213" t="str">
        <f t="shared" si="37"/>
        <v>TMS</v>
      </c>
      <c r="C91" s="324" t="s">
        <v>814</v>
      </c>
      <c r="D91" s="324" t="s">
        <v>815</v>
      </c>
      <c r="E91" s="301" t="str">
        <f>IFERROR(INDEX('[1]PCD List'!$E$3:$O$41,MATCH(DPWW3!$D91,'[1]PCD List'!$D$3:$D$41,0),MATCH(DPWW3!$B91,'[1]PCD List'!$E$2:$O$2,0)),"")</f>
        <v>Y</v>
      </c>
      <c r="F91" s="313" t="s">
        <v>2258</v>
      </c>
      <c r="G91" s="62" t="s">
        <v>1642</v>
      </c>
      <c r="H91" s="245" t="s">
        <v>68</v>
      </c>
      <c r="I91" s="246">
        <v>0</v>
      </c>
      <c r="K91" s="841"/>
      <c r="L91" s="247"/>
      <c r="M91" s="221">
        <v>0</v>
      </c>
      <c r="N91" s="222">
        <v>0</v>
      </c>
      <c r="O91" s="102">
        <v>0</v>
      </c>
      <c r="P91" s="102">
        <v>0</v>
      </c>
      <c r="Q91" s="223">
        <v>0</v>
      </c>
      <c r="R91" s="40">
        <v>4</v>
      </c>
      <c r="S91" s="102">
        <v>3</v>
      </c>
      <c r="T91" s="102">
        <v>9</v>
      </c>
      <c r="U91" s="103">
        <v>11</v>
      </c>
      <c r="V91" s="224">
        <v>16</v>
      </c>
      <c r="W91" s="102">
        <v>9</v>
      </c>
      <c r="X91" s="102">
        <v>16</v>
      </c>
      <c r="Y91" s="103">
        <v>8</v>
      </c>
      <c r="Z91" s="224">
        <v>12</v>
      </c>
      <c r="AA91" s="102">
        <v>17</v>
      </c>
      <c r="AB91" s="102">
        <v>14</v>
      </c>
      <c r="AC91" s="225">
        <v>18</v>
      </c>
      <c r="AD91" s="40">
        <v>13</v>
      </c>
      <c r="AE91" s="102">
        <v>11</v>
      </c>
      <c r="AF91" s="102">
        <v>2</v>
      </c>
      <c r="AG91" s="223">
        <v>0</v>
      </c>
      <c r="AH91" s="38"/>
      <c r="AI91" s="38"/>
      <c r="AJ91" s="248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249"/>
      <c r="AW91" s="250" t="s">
        <v>2259</v>
      </c>
      <c r="AZ91" s="42" t="s">
        <v>1644</v>
      </c>
      <c r="BA91" s="251"/>
      <c r="BC91" s="302" t="s">
        <v>2277</v>
      </c>
      <c r="BD91" s="254" t="s">
        <v>2277</v>
      </c>
      <c r="BE91" s="73" t="s">
        <v>2277</v>
      </c>
      <c r="BF91" s="73" t="s">
        <v>2277</v>
      </c>
      <c r="BG91" s="255" t="s">
        <v>2277</v>
      </c>
      <c r="BH91" s="254" t="s">
        <v>2277</v>
      </c>
      <c r="BI91" s="73" t="s">
        <v>2277</v>
      </c>
      <c r="BJ91" s="73" t="s">
        <v>2277</v>
      </c>
      <c r="BK91" s="255" t="s">
        <v>2277</v>
      </c>
      <c r="BL91" s="254" t="s">
        <v>2277</v>
      </c>
      <c r="BM91" s="73" t="s">
        <v>2277</v>
      </c>
      <c r="BN91" s="73" t="s">
        <v>2277</v>
      </c>
      <c r="BO91" s="255" t="s">
        <v>2277</v>
      </c>
      <c r="BP91" s="254" t="s">
        <v>2277</v>
      </c>
      <c r="BQ91" s="73" t="s">
        <v>2277</v>
      </c>
      <c r="BR91" s="73" t="s">
        <v>2277</v>
      </c>
      <c r="BS91" s="255" t="s">
        <v>2277</v>
      </c>
      <c r="BT91" s="254" t="s">
        <v>2277</v>
      </c>
      <c r="BU91" s="73" t="s">
        <v>2277</v>
      </c>
      <c r="BV91" s="73" t="s">
        <v>2277</v>
      </c>
      <c r="BW91" s="255" t="s">
        <v>2277</v>
      </c>
      <c r="BX91" s="51"/>
      <c r="BY91" s="256" t="str">
        <f t="shared" si="39"/>
        <v>PCD_DPWW3_SOES_DLY_S3</v>
      </c>
      <c r="BZ91" s="256" t="str">
        <f t="shared" si="39"/>
        <v>PCD_DPWW3_SOES_DIR_S3</v>
      </c>
      <c r="CA91" s="256" t="str">
        <f t="shared" si="39"/>
        <v>PCD_DPWW3_SOES_DSCR_S3</v>
      </c>
      <c r="CB91" s="256" t="str">
        <f t="shared" si="39"/>
        <v>PCD_DPWW3_SOES_DCS_S3</v>
      </c>
      <c r="CC91" s="256" t="str">
        <f t="shared" si="39"/>
        <v>PCD_DPWW3_SOES_DSCS_S3</v>
      </c>
      <c r="CD91" s="256" t="str">
        <f t="shared" si="39"/>
        <v>PCD_DPWW3_SOES_DPP_S3</v>
      </c>
      <c r="CE91" s="256" t="str">
        <f t="shared" si="39"/>
        <v>PCD_DPWW3_SOES_DTPI_S3</v>
      </c>
      <c r="CF91" s="256" t="str">
        <f t="shared" si="39"/>
        <v>PCD_DPWW3_SOES_DCI_S3</v>
      </c>
      <c r="CG91" s="256" t="str">
        <f t="shared" si="39"/>
        <v>PCD_DPWW3_SOES_DSI_S3</v>
      </c>
      <c r="CH91" s="256" t="str">
        <f t="shared" si="39"/>
        <v>PCD_DPWW3_SOES_DER_S3</v>
      </c>
      <c r="CI91" s="256" t="str">
        <f t="shared" si="38"/>
        <v>PCD_DPWW3_SOES_RS_S3</v>
      </c>
      <c r="CJ91" s="256" t="str">
        <f t="shared" si="39"/>
        <v>PCD_DPWW3_SOES_DPLE_S3</v>
      </c>
    </row>
    <row r="92" spans="2:88" ht="15" x14ac:dyDescent="0.2">
      <c r="B92" s="213" t="str">
        <f t="shared" si="37"/>
        <v>TMS</v>
      </c>
      <c r="C92" s="324" t="s">
        <v>814</v>
      </c>
      <c r="D92" s="324" t="s">
        <v>815</v>
      </c>
      <c r="E92" s="301" t="str">
        <f>IFERROR(INDEX('[1]PCD List'!$E$3:$O$41,MATCH(DPWW3!$D92,'[1]PCD List'!$D$3:$D$41,0),MATCH(DPWW3!$B92,'[1]PCD List'!$E$2:$O$2,0)),"")</f>
        <v>Y</v>
      </c>
      <c r="F92" s="313" t="s">
        <v>2258</v>
      </c>
      <c r="G92" s="62" t="s">
        <v>1645</v>
      </c>
      <c r="H92" s="245" t="s">
        <v>68</v>
      </c>
      <c r="I92" s="246">
        <v>0</v>
      </c>
      <c r="K92" s="841"/>
      <c r="L92" s="247"/>
      <c r="M92" s="221">
        <v>0</v>
      </c>
      <c r="N92" s="222">
        <v>0</v>
      </c>
      <c r="O92" s="102">
        <v>0</v>
      </c>
      <c r="P92" s="102">
        <v>0</v>
      </c>
      <c r="Q92" s="223">
        <v>0</v>
      </c>
      <c r="R92" s="40">
        <v>0</v>
      </c>
      <c r="S92" s="102">
        <v>3</v>
      </c>
      <c r="T92" s="102">
        <v>3</v>
      </c>
      <c r="U92" s="103">
        <v>8</v>
      </c>
      <c r="V92" s="224">
        <v>12</v>
      </c>
      <c r="W92" s="102">
        <v>19</v>
      </c>
      <c r="X92" s="102">
        <v>22</v>
      </c>
      <c r="Y92" s="103">
        <v>28</v>
      </c>
      <c r="Z92" s="224">
        <v>31</v>
      </c>
      <c r="AA92" s="102">
        <v>28</v>
      </c>
      <c r="AB92" s="102">
        <v>32</v>
      </c>
      <c r="AC92" s="225">
        <v>37</v>
      </c>
      <c r="AD92" s="40">
        <v>41</v>
      </c>
      <c r="AE92" s="102">
        <v>38</v>
      </c>
      <c r="AF92" s="102">
        <v>42</v>
      </c>
      <c r="AG92" s="223">
        <v>32</v>
      </c>
      <c r="AH92" s="38"/>
      <c r="AI92" s="38"/>
      <c r="AJ92" s="248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249"/>
      <c r="AW92" s="250" t="s">
        <v>2259</v>
      </c>
      <c r="AZ92" s="42" t="s">
        <v>1647</v>
      </c>
      <c r="BA92" s="251"/>
      <c r="BC92" s="302" t="s">
        <v>2278</v>
      </c>
      <c r="BD92" s="254" t="s">
        <v>2278</v>
      </c>
      <c r="BE92" s="73" t="s">
        <v>2278</v>
      </c>
      <c r="BF92" s="73" t="s">
        <v>2278</v>
      </c>
      <c r="BG92" s="255" t="s">
        <v>2278</v>
      </c>
      <c r="BH92" s="254" t="s">
        <v>2278</v>
      </c>
      <c r="BI92" s="73" t="s">
        <v>2278</v>
      </c>
      <c r="BJ92" s="73" t="s">
        <v>2278</v>
      </c>
      <c r="BK92" s="255" t="s">
        <v>2278</v>
      </c>
      <c r="BL92" s="254" t="s">
        <v>2278</v>
      </c>
      <c r="BM92" s="73" t="s">
        <v>2278</v>
      </c>
      <c r="BN92" s="73" t="s">
        <v>2278</v>
      </c>
      <c r="BO92" s="255" t="s">
        <v>2278</v>
      </c>
      <c r="BP92" s="254" t="s">
        <v>2278</v>
      </c>
      <c r="BQ92" s="73" t="s">
        <v>2278</v>
      </c>
      <c r="BR92" s="73" t="s">
        <v>2278</v>
      </c>
      <c r="BS92" s="255" t="s">
        <v>2278</v>
      </c>
      <c r="BT92" s="254" t="s">
        <v>2278</v>
      </c>
      <c r="BU92" s="73" t="s">
        <v>2278</v>
      </c>
      <c r="BV92" s="73" t="s">
        <v>2278</v>
      </c>
      <c r="BW92" s="255" t="s">
        <v>2278</v>
      </c>
      <c r="BX92" s="51"/>
      <c r="BY92" s="256" t="str">
        <f t="shared" si="39"/>
        <v>PCD_DPWW3_SOES_DLY_S4</v>
      </c>
      <c r="BZ92" s="256" t="str">
        <f t="shared" si="39"/>
        <v>PCD_DPWW3_SOES_DIR_S4</v>
      </c>
      <c r="CA92" s="256" t="str">
        <f t="shared" si="39"/>
        <v>PCD_DPWW3_SOES_DSCR_S4</v>
      </c>
      <c r="CB92" s="256" t="str">
        <f t="shared" si="39"/>
        <v>PCD_DPWW3_SOES_DCS_S4</v>
      </c>
      <c r="CC92" s="256" t="str">
        <f t="shared" si="39"/>
        <v>PCD_DPWW3_SOES_DSCS_S4</v>
      </c>
      <c r="CD92" s="256" t="str">
        <f t="shared" si="39"/>
        <v>PCD_DPWW3_SOES_DPP_S4</v>
      </c>
      <c r="CE92" s="256" t="str">
        <f t="shared" si="39"/>
        <v>PCD_DPWW3_SOES_DTPI_S4</v>
      </c>
      <c r="CF92" s="256" t="str">
        <f t="shared" si="39"/>
        <v>PCD_DPWW3_SOES_DCI_S4</v>
      </c>
      <c r="CG92" s="256" t="str">
        <f t="shared" si="39"/>
        <v>PCD_DPWW3_SOES_DSI_S4</v>
      </c>
      <c r="CH92" s="256" t="str">
        <f t="shared" si="39"/>
        <v>PCD_DPWW3_SOES_DER_S4</v>
      </c>
      <c r="CI92" s="256" t="str">
        <f t="shared" si="38"/>
        <v>PCD_DPWW3_SOES_RS_S4</v>
      </c>
      <c r="CJ92" s="256" t="str">
        <f t="shared" si="39"/>
        <v>PCD_DPWW3_SOES_DPLE_S4</v>
      </c>
    </row>
    <row r="93" spans="2:88" ht="15" x14ac:dyDescent="0.2">
      <c r="B93" s="213" t="str">
        <f t="shared" si="37"/>
        <v>TMS</v>
      </c>
      <c r="C93" s="324" t="s">
        <v>814</v>
      </c>
      <c r="D93" s="324" t="s">
        <v>815</v>
      </c>
      <c r="E93" s="301" t="str">
        <f>IFERROR(INDEX('[1]PCD List'!$E$3:$O$41,MATCH(DPWW3!$D93,'[1]PCD List'!$D$3:$D$41,0),MATCH(DPWW3!$B93,'[1]PCD List'!$E$2:$O$2,0)),"")</f>
        <v>Y</v>
      </c>
      <c r="F93" s="313" t="s">
        <v>2258</v>
      </c>
      <c r="G93" s="62" t="s">
        <v>1648</v>
      </c>
      <c r="H93" s="245" t="s">
        <v>68</v>
      </c>
      <c r="I93" s="246">
        <v>0</v>
      </c>
      <c r="K93" s="841"/>
      <c r="L93" s="247"/>
      <c r="M93" s="221">
        <v>0</v>
      </c>
      <c r="N93" s="222">
        <v>0</v>
      </c>
      <c r="O93" s="102">
        <v>0</v>
      </c>
      <c r="P93" s="102">
        <v>0</v>
      </c>
      <c r="Q93" s="223">
        <v>0</v>
      </c>
      <c r="R93" s="40">
        <v>0</v>
      </c>
      <c r="S93" s="102">
        <v>0</v>
      </c>
      <c r="T93" s="102">
        <v>3</v>
      </c>
      <c r="U93" s="103">
        <v>0</v>
      </c>
      <c r="V93" s="224">
        <v>1</v>
      </c>
      <c r="W93" s="102">
        <v>5</v>
      </c>
      <c r="X93" s="102">
        <v>8</v>
      </c>
      <c r="Y93" s="103">
        <v>0</v>
      </c>
      <c r="Z93" s="224">
        <v>2</v>
      </c>
      <c r="AA93" s="102">
        <v>16</v>
      </c>
      <c r="AB93" s="102">
        <v>25</v>
      </c>
      <c r="AC93" s="225">
        <v>0</v>
      </c>
      <c r="AD93" s="40">
        <v>3</v>
      </c>
      <c r="AE93" s="102">
        <v>11</v>
      </c>
      <c r="AF93" s="102">
        <v>17</v>
      </c>
      <c r="AG93" s="223">
        <v>0</v>
      </c>
      <c r="AH93" s="38"/>
      <c r="AI93" s="38"/>
      <c r="AJ93" s="248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249"/>
      <c r="AW93" s="250" t="s">
        <v>2259</v>
      </c>
      <c r="AZ93" s="42" t="s">
        <v>1650</v>
      </c>
      <c r="BA93" s="251"/>
      <c r="BC93" s="302" t="s">
        <v>2279</v>
      </c>
      <c r="BD93" s="254" t="s">
        <v>2279</v>
      </c>
      <c r="BE93" s="73" t="s">
        <v>2279</v>
      </c>
      <c r="BF93" s="73" t="s">
        <v>2279</v>
      </c>
      <c r="BG93" s="255" t="s">
        <v>2279</v>
      </c>
      <c r="BH93" s="254" t="s">
        <v>2279</v>
      </c>
      <c r="BI93" s="73" t="s">
        <v>2279</v>
      </c>
      <c r="BJ93" s="73" t="s">
        <v>2279</v>
      </c>
      <c r="BK93" s="255" t="s">
        <v>2279</v>
      </c>
      <c r="BL93" s="254" t="s">
        <v>2279</v>
      </c>
      <c r="BM93" s="73" t="s">
        <v>2279</v>
      </c>
      <c r="BN93" s="73" t="s">
        <v>2279</v>
      </c>
      <c r="BO93" s="255" t="s">
        <v>2279</v>
      </c>
      <c r="BP93" s="254" t="s">
        <v>2279</v>
      </c>
      <c r="BQ93" s="73" t="s">
        <v>2279</v>
      </c>
      <c r="BR93" s="73" t="s">
        <v>2279</v>
      </c>
      <c r="BS93" s="255" t="s">
        <v>2279</v>
      </c>
      <c r="BT93" s="254" t="s">
        <v>2279</v>
      </c>
      <c r="BU93" s="73" t="s">
        <v>2279</v>
      </c>
      <c r="BV93" s="73" t="s">
        <v>2279</v>
      </c>
      <c r="BW93" s="255" t="s">
        <v>2279</v>
      </c>
      <c r="BX93" s="51"/>
      <c r="BY93" s="256" t="str">
        <f t="shared" si="39"/>
        <v>PCD_DPWW3_SOES_DLY_S5</v>
      </c>
      <c r="BZ93" s="256" t="str">
        <f t="shared" si="39"/>
        <v>PCD_DPWW3_SOES_DIR_S5</v>
      </c>
      <c r="CA93" s="256" t="str">
        <f t="shared" si="39"/>
        <v>PCD_DPWW3_SOES_DSCR_S5</v>
      </c>
      <c r="CB93" s="256" t="str">
        <f t="shared" si="39"/>
        <v>PCD_DPWW3_SOES_DCS_S5</v>
      </c>
      <c r="CC93" s="256" t="str">
        <f t="shared" si="39"/>
        <v>PCD_DPWW3_SOES_DSCS_S5</v>
      </c>
      <c r="CD93" s="256" t="str">
        <f t="shared" si="39"/>
        <v>PCD_DPWW3_SOES_DPP_S5</v>
      </c>
      <c r="CE93" s="256" t="str">
        <f t="shared" si="39"/>
        <v>PCD_DPWW3_SOES_DTPI_S5</v>
      </c>
      <c r="CF93" s="256" t="str">
        <f t="shared" si="39"/>
        <v>PCD_DPWW3_SOES_DCI_S5</v>
      </c>
      <c r="CG93" s="256" t="str">
        <f t="shared" si="39"/>
        <v>PCD_DPWW3_SOES_DSI_S5</v>
      </c>
      <c r="CH93" s="256" t="str">
        <f t="shared" si="39"/>
        <v>PCD_DPWW3_SOES_DER_S5</v>
      </c>
      <c r="CI93" s="256" t="str">
        <f t="shared" si="38"/>
        <v>PCD_DPWW3_SOES_RS_S5</v>
      </c>
      <c r="CJ93" s="256" t="str">
        <f t="shared" si="39"/>
        <v>PCD_DPWW3_SOES_DPLE_S5</v>
      </c>
    </row>
    <row r="94" spans="2:88" ht="15" x14ac:dyDescent="0.2">
      <c r="B94" s="213" t="str">
        <f t="shared" si="37"/>
        <v>TMS</v>
      </c>
      <c r="C94" s="324" t="s">
        <v>814</v>
      </c>
      <c r="D94" s="324" t="s">
        <v>815</v>
      </c>
      <c r="E94" s="301" t="str">
        <f>IFERROR(INDEX('[1]PCD List'!$E$3:$O$41,MATCH(DPWW3!$D94,'[1]PCD List'!$D$3:$D$41,0),MATCH(DPWW3!$B94,'[1]PCD List'!$E$2:$O$2,0)),"")</f>
        <v>Y</v>
      </c>
      <c r="F94" s="313" t="s">
        <v>2258</v>
      </c>
      <c r="G94" s="62" t="s">
        <v>1651</v>
      </c>
      <c r="H94" s="245" t="s">
        <v>68</v>
      </c>
      <c r="I94" s="246">
        <v>0</v>
      </c>
      <c r="K94" s="841"/>
      <c r="L94" s="247"/>
      <c r="M94" s="221">
        <v>0</v>
      </c>
      <c r="N94" s="222">
        <v>0</v>
      </c>
      <c r="O94" s="102">
        <v>0</v>
      </c>
      <c r="P94" s="102">
        <v>0</v>
      </c>
      <c r="Q94" s="223">
        <v>0</v>
      </c>
      <c r="R94" s="40">
        <v>0</v>
      </c>
      <c r="S94" s="102">
        <v>0</v>
      </c>
      <c r="T94" s="102">
        <v>0</v>
      </c>
      <c r="U94" s="103">
        <v>3</v>
      </c>
      <c r="V94" s="224">
        <v>3</v>
      </c>
      <c r="W94" s="102">
        <v>3</v>
      </c>
      <c r="X94" s="102">
        <v>3</v>
      </c>
      <c r="Y94" s="103">
        <v>17</v>
      </c>
      <c r="Z94" s="224">
        <v>17</v>
      </c>
      <c r="AA94" s="102">
        <v>17</v>
      </c>
      <c r="AB94" s="102">
        <v>17</v>
      </c>
      <c r="AC94" s="225">
        <v>44</v>
      </c>
      <c r="AD94" s="40">
        <v>44</v>
      </c>
      <c r="AE94" s="102">
        <v>44</v>
      </c>
      <c r="AF94" s="102">
        <v>44</v>
      </c>
      <c r="AG94" s="223">
        <v>73</v>
      </c>
      <c r="AH94" s="38"/>
      <c r="AI94" s="38"/>
      <c r="AJ94" s="248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249"/>
      <c r="AW94" s="250" t="s">
        <v>2259</v>
      </c>
      <c r="AZ94" s="42" t="s">
        <v>1653</v>
      </c>
      <c r="BA94" s="251"/>
      <c r="BC94" s="302" t="s">
        <v>2280</v>
      </c>
      <c r="BD94" s="254" t="s">
        <v>2280</v>
      </c>
      <c r="BE94" s="73" t="s">
        <v>2280</v>
      </c>
      <c r="BF94" s="73" t="s">
        <v>2280</v>
      </c>
      <c r="BG94" s="255" t="s">
        <v>2280</v>
      </c>
      <c r="BH94" s="254" t="s">
        <v>2280</v>
      </c>
      <c r="BI94" s="73" t="s">
        <v>2280</v>
      </c>
      <c r="BJ94" s="73" t="s">
        <v>2280</v>
      </c>
      <c r="BK94" s="255" t="s">
        <v>2280</v>
      </c>
      <c r="BL94" s="254" t="s">
        <v>2280</v>
      </c>
      <c r="BM94" s="73" t="s">
        <v>2280</v>
      </c>
      <c r="BN94" s="73" t="s">
        <v>2280</v>
      </c>
      <c r="BO94" s="255" t="s">
        <v>2280</v>
      </c>
      <c r="BP94" s="254" t="s">
        <v>2280</v>
      </c>
      <c r="BQ94" s="73" t="s">
        <v>2280</v>
      </c>
      <c r="BR94" s="73" t="s">
        <v>2280</v>
      </c>
      <c r="BS94" s="255" t="s">
        <v>2280</v>
      </c>
      <c r="BT94" s="254" t="s">
        <v>2280</v>
      </c>
      <c r="BU94" s="73" t="s">
        <v>2280</v>
      </c>
      <c r="BV94" s="73" t="s">
        <v>2280</v>
      </c>
      <c r="BW94" s="255" t="s">
        <v>2280</v>
      </c>
      <c r="BX94" s="51"/>
      <c r="BY94" s="256" t="str">
        <f t="shared" si="39"/>
        <v>PCD_DPWW3_SOES_DLY_S6</v>
      </c>
      <c r="BZ94" s="256" t="str">
        <f t="shared" si="39"/>
        <v>PCD_DPWW3_SOES_DIR_S6</v>
      </c>
      <c r="CA94" s="256" t="str">
        <f t="shared" si="39"/>
        <v>PCD_DPWW3_SOES_DSCR_S6</v>
      </c>
      <c r="CB94" s="256" t="str">
        <f t="shared" si="39"/>
        <v>PCD_DPWW3_SOES_DCS_S6</v>
      </c>
      <c r="CC94" s="256" t="str">
        <f t="shared" si="39"/>
        <v>PCD_DPWW3_SOES_DSCS_S6</v>
      </c>
      <c r="CD94" s="256" t="str">
        <f t="shared" si="39"/>
        <v>PCD_DPWW3_SOES_DPP_S6</v>
      </c>
      <c r="CE94" s="256" t="str">
        <f t="shared" si="39"/>
        <v>PCD_DPWW3_SOES_DTPI_S6</v>
      </c>
      <c r="CF94" s="256" t="str">
        <f t="shared" si="39"/>
        <v>PCD_DPWW3_SOES_DCI_S6</v>
      </c>
      <c r="CG94" s="256" t="str">
        <f t="shared" si="39"/>
        <v>PCD_DPWW3_SOES_DSI_S6</v>
      </c>
      <c r="CH94" s="256" t="str">
        <f t="shared" si="39"/>
        <v>PCD_DPWW3_SOES_DER_S6</v>
      </c>
      <c r="CI94" s="256" t="str">
        <f t="shared" si="38"/>
        <v>PCD_DPWW3_SOES_RS_S6</v>
      </c>
      <c r="CJ94" s="256" t="str">
        <f t="shared" si="39"/>
        <v>PCD_DPWW3_SOES_DPLE_S6</v>
      </c>
    </row>
    <row r="95" spans="2:88" ht="15" x14ac:dyDescent="0.2">
      <c r="B95" s="303" t="str">
        <f t="shared" si="37"/>
        <v>TMS</v>
      </c>
      <c r="C95" s="325" t="s">
        <v>814</v>
      </c>
      <c r="D95" s="325" t="s">
        <v>815</v>
      </c>
      <c r="E95" s="259" t="str">
        <f>IFERROR(INDEX('[1]PCD List'!$E$3:$O$41,MATCH(DPWW3!$D95,'[1]PCD List'!$D$3:$D$41,0),MATCH(DPWW3!$B95,'[1]PCD List'!$E$2:$O$2,0)),"")</f>
        <v>Y</v>
      </c>
      <c r="F95" s="314" t="s">
        <v>2258</v>
      </c>
      <c r="G95" s="62" t="s">
        <v>1654</v>
      </c>
      <c r="H95" s="245" t="s">
        <v>68</v>
      </c>
      <c r="I95" s="246">
        <v>0</v>
      </c>
      <c r="K95" s="841"/>
      <c r="L95" s="247"/>
      <c r="M95" s="264"/>
      <c r="N95" s="265"/>
      <c r="O95" s="266"/>
      <c r="P95" s="266"/>
      <c r="Q95" s="267"/>
      <c r="R95" s="268"/>
      <c r="S95" s="266"/>
      <c r="T95" s="266"/>
      <c r="U95" s="269"/>
      <c r="V95" s="270"/>
      <c r="W95" s="266"/>
      <c r="X95" s="266"/>
      <c r="Y95" s="269"/>
      <c r="Z95" s="270"/>
      <c r="AA95" s="266"/>
      <c r="AB95" s="266"/>
      <c r="AC95" s="271"/>
      <c r="AD95" s="268"/>
      <c r="AE95" s="266"/>
      <c r="AF95" s="266"/>
      <c r="AG95" s="267"/>
      <c r="AH95" s="38"/>
      <c r="AI95" s="38"/>
      <c r="AJ95" s="248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249"/>
      <c r="AW95" s="250" t="s">
        <v>2259</v>
      </c>
      <c r="AZ95" s="42" t="s">
        <v>1656</v>
      </c>
      <c r="BA95" s="251"/>
      <c r="BC95" s="302" t="s">
        <v>2281</v>
      </c>
      <c r="BD95" s="254" t="s">
        <v>2281</v>
      </c>
      <c r="BE95" s="73" t="s">
        <v>2281</v>
      </c>
      <c r="BF95" s="73" t="s">
        <v>2281</v>
      </c>
      <c r="BG95" s="255" t="s">
        <v>2281</v>
      </c>
      <c r="BH95" s="254" t="s">
        <v>2281</v>
      </c>
      <c r="BI95" s="73" t="s">
        <v>2281</v>
      </c>
      <c r="BJ95" s="73" t="s">
        <v>2281</v>
      </c>
      <c r="BK95" s="255" t="s">
        <v>2281</v>
      </c>
      <c r="BL95" s="254" t="s">
        <v>2281</v>
      </c>
      <c r="BM95" s="73" t="s">
        <v>2281</v>
      </c>
      <c r="BN95" s="73" t="s">
        <v>2281</v>
      </c>
      <c r="BO95" s="255" t="s">
        <v>2281</v>
      </c>
      <c r="BP95" s="254" t="s">
        <v>2281</v>
      </c>
      <c r="BQ95" s="73" t="s">
        <v>2281</v>
      </c>
      <c r="BR95" s="73" t="s">
        <v>2281</v>
      </c>
      <c r="BS95" s="255" t="s">
        <v>2281</v>
      </c>
      <c r="BT95" s="254" t="s">
        <v>2281</v>
      </c>
      <c r="BU95" s="73" t="s">
        <v>2281</v>
      </c>
      <c r="BV95" s="73" t="s">
        <v>2281</v>
      </c>
      <c r="BW95" s="255" t="s">
        <v>2281</v>
      </c>
      <c r="BX95" s="51"/>
      <c r="BY95" s="256" t="str">
        <f t="shared" si="39"/>
        <v>PCD_DPWW3_SOES_DLY_S7</v>
      </c>
      <c r="BZ95" s="256" t="str">
        <f t="shared" si="39"/>
        <v>PCD_DPWW3_SOES_DIR_S7</v>
      </c>
      <c r="CA95" s="256" t="str">
        <f t="shared" si="39"/>
        <v>PCD_DPWW3_SOES_DSCR_S7</v>
      </c>
      <c r="CB95" s="256" t="str">
        <f t="shared" si="39"/>
        <v>PCD_DPWW3_SOES_DCS_S7</v>
      </c>
      <c r="CC95" s="256" t="str">
        <f t="shared" si="39"/>
        <v>PCD_DPWW3_SOES_DSCS_S7</v>
      </c>
      <c r="CD95" s="256" t="str">
        <f t="shared" si="39"/>
        <v>PCD_DPWW3_SOES_DPP_S7</v>
      </c>
      <c r="CE95" s="256" t="str">
        <f t="shared" si="39"/>
        <v>PCD_DPWW3_SOES_DTPI_S7</v>
      </c>
      <c r="CF95" s="256" t="str">
        <f t="shared" si="39"/>
        <v>PCD_DPWW3_SOES_DCI_S7</v>
      </c>
      <c r="CG95" s="256" t="str">
        <f t="shared" si="39"/>
        <v>PCD_DPWW3_SOES_DSI_S7</v>
      </c>
      <c r="CH95" s="256" t="str">
        <f t="shared" si="39"/>
        <v>PCD_DPWW3_SOES_DER_S7</v>
      </c>
      <c r="CI95" s="256" t="str">
        <f t="shared" si="38"/>
        <v>PCD_DPWW3_SOES_RS_S7</v>
      </c>
      <c r="CJ95" s="256" t="str">
        <f t="shared" si="39"/>
        <v>PCD_DPWW3_SOES_DPLE_S7</v>
      </c>
    </row>
    <row r="96" spans="2:88" ht="15.75" thickBot="1" x14ac:dyDescent="0.25">
      <c r="B96" s="306" t="str">
        <f t="shared" si="37"/>
        <v>TMS</v>
      </c>
      <c r="C96" s="274" t="s">
        <v>814</v>
      </c>
      <c r="D96" s="274" t="s">
        <v>815</v>
      </c>
      <c r="E96" s="308" t="str">
        <f>IFERROR(INDEX('[1]PCD List'!$E$3:$O$41,MATCH(DPWW3!$D96,'[1]PCD List'!$D$3:$D$41,0),MATCH(DPWW3!$B96,'[1]PCD List'!$E$2:$O$2,0)),"")</f>
        <v>Y</v>
      </c>
      <c r="F96" s="315" t="s">
        <v>2258</v>
      </c>
      <c r="G96" s="277" t="s">
        <v>1657</v>
      </c>
      <c r="H96" s="278" t="s">
        <v>68</v>
      </c>
      <c r="I96" s="279">
        <v>0</v>
      </c>
      <c r="K96" s="842"/>
      <c r="L96" s="247"/>
      <c r="M96" s="280">
        <f>SUM( M88:M94)</f>
        <v>105</v>
      </c>
      <c r="N96" s="310">
        <f t="shared" ref="N96:AG96" si="40">SUM( N88:N94)</f>
        <v>105</v>
      </c>
      <c r="O96" s="281">
        <f t="shared" si="40"/>
        <v>105</v>
      </c>
      <c r="P96" s="281">
        <f t="shared" si="40"/>
        <v>105</v>
      </c>
      <c r="Q96" s="281">
        <f t="shared" si="40"/>
        <v>105</v>
      </c>
      <c r="R96" s="281">
        <f t="shared" si="40"/>
        <v>105</v>
      </c>
      <c r="S96" s="281">
        <f t="shared" si="40"/>
        <v>105</v>
      </c>
      <c r="T96" s="281">
        <f t="shared" si="40"/>
        <v>105</v>
      </c>
      <c r="U96" s="281">
        <f t="shared" si="40"/>
        <v>105</v>
      </c>
      <c r="V96" s="281">
        <f t="shared" si="40"/>
        <v>105</v>
      </c>
      <c r="W96" s="281">
        <f t="shared" si="40"/>
        <v>105</v>
      </c>
      <c r="X96" s="281">
        <f t="shared" si="40"/>
        <v>105</v>
      </c>
      <c r="Y96" s="281">
        <f t="shared" si="40"/>
        <v>105</v>
      </c>
      <c r="Z96" s="281">
        <f t="shared" si="40"/>
        <v>105</v>
      </c>
      <c r="AA96" s="281">
        <f t="shared" si="40"/>
        <v>105</v>
      </c>
      <c r="AB96" s="281">
        <f t="shared" si="40"/>
        <v>105</v>
      </c>
      <c r="AC96" s="281">
        <f t="shared" si="40"/>
        <v>105</v>
      </c>
      <c r="AD96" s="281">
        <f t="shared" si="40"/>
        <v>105</v>
      </c>
      <c r="AE96" s="281">
        <f t="shared" si="40"/>
        <v>105</v>
      </c>
      <c r="AF96" s="281">
        <f t="shared" si="40"/>
        <v>105</v>
      </c>
      <c r="AG96" s="281">
        <f t="shared" si="40"/>
        <v>105</v>
      </c>
      <c r="AH96" s="38"/>
      <c r="AI96" s="38"/>
      <c r="AJ96" s="282"/>
      <c r="AK96" s="283"/>
      <c r="AL96" s="283"/>
      <c r="AM96" s="283"/>
      <c r="AN96" s="283"/>
      <c r="AO96" s="283"/>
      <c r="AP96" s="283"/>
      <c r="AQ96" s="283"/>
      <c r="AR96" s="283"/>
      <c r="AS96" s="283"/>
      <c r="AT96" s="283"/>
      <c r="AU96" s="284"/>
      <c r="AW96" s="250" t="s">
        <v>2259</v>
      </c>
      <c r="AZ96" s="42" t="s">
        <v>1659</v>
      </c>
      <c r="BA96" s="251"/>
      <c r="BC96" s="311" t="s">
        <v>2282</v>
      </c>
      <c r="BD96" s="287" t="s">
        <v>2282</v>
      </c>
      <c r="BE96" s="288" t="s">
        <v>2282</v>
      </c>
      <c r="BF96" s="288" t="s">
        <v>2282</v>
      </c>
      <c r="BG96" s="290" t="s">
        <v>2282</v>
      </c>
      <c r="BH96" s="287" t="s">
        <v>2282</v>
      </c>
      <c r="BI96" s="288" t="s">
        <v>2282</v>
      </c>
      <c r="BJ96" s="288" t="s">
        <v>2282</v>
      </c>
      <c r="BK96" s="290" t="s">
        <v>2282</v>
      </c>
      <c r="BL96" s="287" t="s">
        <v>2282</v>
      </c>
      <c r="BM96" s="288" t="s">
        <v>2282</v>
      </c>
      <c r="BN96" s="288" t="s">
        <v>2282</v>
      </c>
      <c r="BO96" s="290" t="s">
        <v>2282</v>
      </c>
      <c r="BP96" s="287" t="s">
        <v>2282</v>
      </c>
      <c r="BQ96" s="288" t="s">
        <v>2282</v>
      </c>
      <c r="BR96" s="288" t="s">
        <v>2282</v>
      </c>
      <c r="BS96" s="290" t="s">
        <v>2282</v>
      </c>
      <c r="BT96" s="287" t="s">
        <v>2282</v>
      </c>
      <c r="BU96" s="288" t="s">
        <v>2282</v>
      </c>
      <c r="BV96" s="288" t="s">
        <v>2282</v>
      </c>
      <c r="BW96" s="290" t="s">
        <v>2282</v>
      </c>
      <c r="BX96" s="51"/>
      <c r="BY96" s="256" t="str">
        <f t="shared" si="39"/>
        <v>PCD_DPWW3_SOES_DLY_ST</v>
      </c>
      <c r="BZ96" s="256" t="str">
        <f t="shared" si="39"/>
        <v>PCD_DPWW3_SOES_DIR_ST</v>
      </c>
      <c r="CA96" s="256" t="str">
        <f t="shared" si="39"/>
        <v>PCD_DPWW3_SOES_DSCR_ST</v>
      </c>
      <c r="CB96" s="256" t="str">
        <f t="shared" si="39"/>
        <v>PCD_DPWW3_SOES_DCS_ST</v>
      </c>
      <c r="CC96" s="256" t="str">
        <f t="shared" si="39"/>
        <v>PCD_DPWW3_SOES_DSCS_ST</v>
      </c>
      <c r="CD96" s="256" t="str">
        <f t="shared" si="39"/>
        <v>PCD_DPWW3_SOES_DPP_ST</v>
      </c>
      <c r="CE96" s="256" t="str">
        <f t="shared" si="39"/>
        <v>PCD_DPWW3_SOES_DTPI_ST</v>
      </c>
      <c r="CF96" s="256" t="str">
        <f t="shared" si="39"/>
        <v>PCD_DPWW3_SOES_DCI_ST</v>
      </c>
      <c r="CG96" s="256" t="str">
        <f t="shared" si="39"/>
        <v>PCD_DPWW3_SOES_DSI_ST</v>
      </c>
      <c r="CH96" s="256" t="str">
        <f t="shared" si="39"/>
        <v>PCD_DPWW3_SOES_DER_ST</v>
      </c>
      <c r="CI96" s="256" t="str">
        <f t="shared" si="38"/>
        <v>PCD_DPWW3_SOES_RS_ST</v>
      </c>
      <c r="CJ96" s="256" t="str">
        <f t="shared" si="39"/>
        <v>PCD_DPWW3_SOES_DPLE_ST</v>
      </c>
    </row>
    <row r="97" spans="2:88" ht="15" x14ac:dyDescent="0.2">
      <c r="B97" s="213" t="str">
        <f xml:space="preserve"> B96</f>
        <v>TMS</v>
      </c>
      <c r="C97" s="319" t="s">
        <v>814</v>
      </c>
      <c r="D97" s="319" t="s">
        <v>824</v>
      </c>
      <c r="E97" s="292" t="str">
        <f>IFERROR(INDEX('[1]PCD List'!$E$3:$O$41,MATCH(DPWW3!$D97,'[1]PCD List'!$D$3:$D$41,0),MATCH(DPWW3!$B97,'[1]PCD List'!$E$2:$O$2,0)),"")</f>
        <v>Y</v>
      </c>
      <c r="F97" s="326" t="s">
        <v>825</v>
      </c>
      <c r="G97" s="62" t="s">
        <v>1619</v>
      </c>
      <c r="H97" s="245" t="s">
        <v>68</v>
      </c>
      <c r="I97" s="246">
        <v>0</v>
      </c>
      <c r="K97" s="829">
        <v>17</v>
      </c>
      <c r="L97" s="112"/>
      <c r="M97" s="221">
        <v>17</v>
      </c>
      <c r="N97" s="222"/>
      <c r="O97" s="102"/>
      <c r="P97" s="102"/>
      <c r="Q97" s="223"/>
      <c r="R97" s="40"/>
      <c r="S97" s="102"/>
      <c r="T97" s="102"/>
      <c r="U97" s="103"/>
      <c r="V97" s="224"/>
      <c r="W97" s="102"/>
      <c r="X97" s="102"/>
      <c r="Y97" s="103"/>
      <c r="Z97" s="224"/>
      <c r="AA97" s="102"/>
      <c r="AB97" s="102"/>
      <c r="AC97" s="225"/>
      <c r="AD97" s="40"/>
      <c r="AE97" s="102"/>
      <c r="AF97" s="102"/>
      <c r="AG97" s="223"/>
      <c r="AH97" s="38"/>
      <c r="AI97" s="38"/>
      <c r="AJ97" s="248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249"/>
      <c r="AW97" s="250" t="s">
        <v>2283</v>
      </c>
      <c r="AZ97" t="s">
        <v>2284</v>
      </c>
      <c r="BA97" s="302" t="s">
        <v>2285</v>
      </c>
      <c r="BC97" s="299" t="s">
        <v>2286</v>
      </c>
      <c r="BD97" s="233" t="s">
        <v>2286</v>
      </c>
      <c r="BE97" s="234" t="s">
        <v>2286</v>
      </c>
      <c r="BF97" s="234" t="s">
        <v>2286</v>
      </c>
      <c r="BG97" s="236" t="s">
        <v>2286</v>
      </c>
      <c r="BH97" s="233" t="s">
        <v>2286</v>
      </c>
      <c r="BI97" s="234" t="s">
        <v>2286</v>
      </c>
      <c r="BJ97" s="234" t="s">
        <v>2286</v>
      </c>
      <c r="BK97" s="236" t="s">
        <v>2286</v>
      </c>
      <c r="BL97" s="233" t="s">
        <v>2286</v>
      </c>
      <c r="BM97" s="234" t="s">
        <v>2286</v>
      </c>
      <c r="BN97" s="234" t="s">
        <v>2286</v>
      </c>
      <c r="BO97" s="236" t="s">
        <v>2286</v>
      </c>
      <c r="BP97" s="233" t="s">
        <v>2286</v>
      </c>
      <c r="BQ97" s="234" t="s">
        <v>2286</v>
      </c>
      <c r="BR97" s="234" t="s">
        <v>2286</v>
      </c>
      <c r="BS97" s="236" t="s">
        <v>2286</v>
      </c>
      <c r="BT97" s="233" t="s">
        <v>2286</v>
      </c>
      <c r="BU97" s="234" t="s">
        <v>2286</v>
      </c>
      <c r="BV97" s="234" t="s">
        <v>2286</v>
      </c>
      <c r="BW97" s="236" t="s">
        <v>2286</v>
      </c>
      <c r="BX97" s="51"/>
      <c r="BY97" s="320" t="s">
        <v>2287</v>
      </c>
      <c r="BZ97" s="321" t="s">
        <v>2288</v>
      </c>
      <c r="CA97" s="85" t="s">
        <v>2289</v>
      </c>
      <c r="CB97" s="85" t="s">
        <v>2290</v>
      </c>
      <c r="CC97" s="85" t="s">
        <v>2291</v>
      </c>
      <c r="CD97" s="85" t="s">
        <v>2292</v>
      </c>
      <c r="CE97" s="85" t="s">
        <v>2293</v>
      </c>
      <c r="CF97" s="85" t="s">
        <v>2294</v>
      </c>
      <c r="CG97" s="85" t="s">
        <v>2295</v>
      </c>
      <c r="CH97" s="85" t="s">
        <v>2296</v>
      </c>
      <c r="CI97" s="322" t="s">
        <v>2297</v>
      </c>
      <c r="CJ97" s="323" t="s">
        <v>2298</v>
      </c>
    </row>
    <row r="98" spans="2:88" ht="15" x14ac:dyDescent="0.2">
      <c r="B98" s="213" t="str">
        <f t="shared" ref="B98:B105" si="41" xml:space="preserve"> B97</f>
        <v>TMS</v>
      </c>
      <c r="C98" s="324" t="s">
        <v>814</v>
      </c>
      <c r="D98" s="324" t="s">
        <v>824</v>
      </c>
      <c r="E98" s="301" t="str">
        <f>IFERROR(INDEX('[1]PCD List'!$E$3:$O$41,MATCH(DPWW3!$D98,'[1]PCD List'!$D$3:$D$41,0),MATCH(DPWW3!$B98,'[1]PCD List'!$E$2:$O$2,0)),"")</f>
        <v>Y</v>
      </c>
      <c r="F98" s="327" t="s">
        <v>825</v>
      </c>
      <c r="G98" s="62" t="s">
        <v>1636</v>
      </c>
      <c r="H98" s="245" t="s">
        <v>68</v>
      </c>
      <c r="I98" s="246">
        <v>0</v>
      </c>
      <c r="K98" s="841"/>
      <c r="L98" s="247"/>
      <c r="M98" s="221">
        <v>0</v>
      </c>
      <c r="N98" s="222">
        <v>17</v>
      </c>
      <c r="O98" s="102">
        <v>16</v>
      </c>
      <c r="P98" s="102">
        <v>15</v>
      </c>
      <c r="Q98" s="223">
        <v>15</v>
      </c>
      <c r="R98" s="40">
        <v>14</v>
      </c>
      <c r="S98" s="102">
        <v>13</v>
      </c>
      <c r="T98" s="102">
        <v>12</v>
      </c>
      <c r="U98" s="103">
        <v>12</v>
      </c>
      <c r="V98" s="224">
        <v>12</v>
      </c>
      <c r="W98" s="102">
        <v>8</v>
      </c>
      <c r="X98" s="102">
        <v>4</v>
      </c>
      <c r="Y98" s="103">
        <v>2</v>
      </c>
      <c r="Z98" s="224">
        <v>2</v>
      </c>
      <c r="AA98" s="102">
        <v>2</v>
      </c>
      <c r="AB98" s="102">
        <v>1</v>
      </c>
      <c r="AC98" s="225">
        <v>0</v>
      </c>
      <c r="AD98" s="40">
        <v>0</v>
      </c>
      <c r="AE98" s="102">
        <v>0</v>
      </c>
      <c r="AF98" s="102">
        <v>0</v>
      </c>
      <c r="AG98" s="223">
        <v>0</v>
      </c>
      <c r="AH98" s="38"/>
      <c r="AI98" s="38"/>
      <c r="AJ98" s="248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249"/>
      <c r="AW98" s="250" t="s">
        <v>2283</v>
      </c>
      <c r="AZ98" s="42" t="s">
        <v>1638</v>
      </c>
      <c r="BA98" s="251"/>
      <c r="BC98" s="302" t="s">
        <v>2299</v>
      </c>
      <c r="BD98" s="254" t="s">
        <v>2299</v>
      </c>
      <c r="BE98" s="73" t="s">
        <v>2299</v>
      </c>
      <c r="BF98" s="73" t="s">
        <v>2299</v>
      </c>
      <c r="BG98" s="255" t="s">
        <v>2299</v>
      </c>
      <c r="BH98" s="254" t="s">
        <v>2299</v>
      </c>
      <c r="BI98" s="73" t="s">
        <v>2299</v>
      </c>
      <c r="BJ98" s="73" t="s">
        <v>2299</v>
      </c>
      <c r="BK98" s="255" t="s">
        <v>2299</v>
      </c>
      <c r="BL98" s="254" t="s">
        <v>2299</v>
      </c>
      <c r="BM98" s="73" t="s">
        <v>2299</v>
      </c>
      <c r="BN98" s="73" t="s">
        <v>2299</v>
      </c>
      <c r="BO98" s="255" t="s">
        <v>2299</v>
      </c>
      <c r="BP98" s="254" t="s">
        <v>2299</v>
      </c>
      <c r="BQ98" s="73" t="s">
        <v>2299</v>
      </c>
      <c r="BR98" s="73" t="s">
        <v>2299</v>
      </c>
      <c r="BS98" s="255" t="s">
        <v>2299</v>
      </c>
      <c r="BT98" s="254" t="s">
        <v>2299</v>
      </c>
      <c r="BU98" s="73" t="s">
        <v>2299</v>
      </c>
      <c r="BV98" s="73" t="s">
        <v>2299</v>
      </c>
      <c r="BW98" s="255" t="s">
        <v>2299</v>
      </c>
      <c r="BX98" s="51"/>
      <c r="BY98" s="256" t="str">
        <f>BY$97&amp;$AZ98</f>
        <v>PCD_DPWW3_FTFT_DLY_S1</v>
      </c>
      <c r="BZ98" s="256" t="str">
        <f t="shared" ref="BZ98:CJ105" si="42">BZ$97&amp;$AZ98</f>
        <v>PCD_DPWW3_FTFT_DIR_S1</v>
      </c>
      <c r="CA98" s="256" t="str">
        <f t="shared" si="42"/>
        <v>PCD_DPWW3_FTFT_DSCR_S1</v>
      </c>
      <c r="CB98" s="256" t="str">
        <f t="shared" si="42"/>
        <v>PCD_DPWW3_FTFT_DCS_S1</v>
      </c>
      <c r="CC98" s="256" t="str">
        <f t="shared" si="42"/>
        <v>PCD_DPWW3_FTFT_DSCS_S1</v>
      </c>
      <c r="CD98" s="256" t="str">
        <f t="shared" si="42"/>
        <v>PCD_DPWW3_FTFT_DPP_S1</v>
      </c>
      <c r="CE98" s="256" t="str">
        <f t="shared" si="42"/>
        <v>PCD_DPWW3_FTFT_DTPI_S1</v>
      </c>
      <c r="CF98" s="256" t="str">
        <f t="shared" si="42"/>
        <v>PCD_DPWW3_FTFT_DCI_S1</v>
      </c>
      <c r="CG98" s="256" t="str">
        <f t="shared" si="42"/>
        <v>PCD_DPWW3_FTFT_DSI_S1</v>
      </c>
      <c r="CH98" s="256" t="str">
        <f t="shared" si="42"/>
        <v>PCD_DPWW3_FTFT_DER_S1</v>
      </c>
      <c r="CI98" s="256" t="str">
        <f t="shared" si="42"/>
        <v>PCD_DPWW3_FTFT_RS_S1</v>
      </c>
      <c r="CJ98" s="256" t="str">
        <f t="shared" si="42"/>
        <v>PCD_DPWW3_FTFT_DPLE_S1</v>
      </c>
    </row>
    <row r="99" spans="2:88" ht="15" x14ac:dyDescent="0.2">
      <c r="B99" s="213" t="str">
        <f t="shared" si="41"/>
        <v>TMS</v>
      </c>
      <c r="C99" s="324" t="s">
        <v>814</v>
      </c>
      <c r="D99" s="324" t="s">
        <v>824</v>
      </c>
      <c r="E99" s="301" t="str">
        <f>IFERROR(INDEX('[1]PCD List'!$E$3:$O$41,MATCH(DPWW3!$D99,'[1]PCD List'!$D$3:$D$41,0),MATCH(DPWW3!$B99,'[1]PCD List'!$E$2:$O$2,0)),"")</f>
        <v>Y</v>
      </c>
      <c r="F99" s="327" t="s">
        <v>825</v>
      </c>
      <c r="G99" s="62" t="s">
        <v>1639</v>
      </c>
      <c r="H99" s="245" t="s">
        <v>68</v>
      </c>
      <c r="I99" s="246">
        <v>0</v>
      </c>
      <c r="K99" s="841"/>
      <c r="L99" s="247"/>
      <c r="M99" s="221">
        <v>0</v>
      </c>
      <c r="N99" s="222">
        <v>0</v>
      </c>
      <c r="O99" s="102">
        <v>1</v>
      </c>
      <c r="P99" s="102">
        <v>2</v>
      </c>
      <c r="Q99" s="223">
        <v>2</v>
      </c>
      <c r="R99" s="40">
        <v>3</v>
      </c>
      <c r="S99" s="102">
        <v>3</v>
      </c>
      <c r="T99" s="102">
        <v>3</v>
      </c>
      <c r="U99" s="103">
        <v>3</v>
      </c>
      <c r="V99" s="224">
        <v>1</v>
      </c>
      <c r="W99" s="102">
        <v>5</v>
      </c>
      <c r="X99" s="102">
        <v>8</v>
      </c>
      <c r="Y99" s="103">
        <v>8</v>
      </c>
      <c r="Z99" s="224">
        <v>8</v>
      </c>
      <c r="AA99" s="102">
        <v>4</v>
      </c>
      <c r="AB99" s="102">
        <v>1</v>
      </c>
      <c r="AC99" s="225">
        <v>1</v>
      </c>
      <c r="AD99" s="40">
        <v>1</v>
      </c>
      <c r="AE99" s="102">
        <v>0</v>
      </c>
      <c r="AF99" s="102">
        <v>0</v>
      </c>
      <c r="AG99" s="223">
        <v>0</v>
      </c>
      <c r="AH99" s="38"/>
      <c r="AI99" s="38"/>
      <c r="AJ99" s="248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249"/>
      <c r="AW99" s="250" t="s">
        <v>2283</v>
      </c>
      <c r="AZ99" s="42" t="s">
        <v>1641</v>
      </c>
      <c r="BA99" s="251"/>
      <c r="BC99" s="302" t="s">
        <v>2300</v>
      </c>
      <c r="BD99" s="254" t="s">
        <v>2300</v>
      </c>
      <c r="BE99" s="73" t="s">
        <v>2300</v>
      </c>
      <c r="BF99" s="73" t="s">
        <v>2300</v>
      </c>
      <c r="BG99" s="255" t="s">
        <v>2300</v>
      </c>
      <c r="BH99" s="254" t="s">
        <v>2300</v>
      </c>
      <c r="BI99" s="73" t="s">
        <v>2300</v>
      </c>
      <c r="BJ99" s="73" t="s">
        <v>2300</v>
      </c>
      <c r="BK99" s="255" t="s">
        <v>2300</v>
      </c>
      <c r="BL99" s="254" t="s">
        <v>2300</v>
      </c>
      <c r="BM99" s="73" t="s">
        <v>2300</v>
      </c>
      <c r="BN99" s="73" t="s">
        <v>2300</v>
      </c>
      <c r="BO99" s="255" t="s">
        <v>2300</v>
      </c>
      <c r="BP99" s="254" t="s">
        <v>2300</v>
      </c>
      <c r="BQ99" s="73" t="s">
        <v>2300</v>
      </c>
      <c r="BR99" s="73" t="s">
        <v>2300</v>
      </c>
      <c r="BS99" s="255" t="s">
        <v>2300</v>
      </c>
      <c r="BT99" s="254" t="s">
        <v>2300</v>
      </c>
      <c r="BU99" s="73" t="s">
        <v>2300</v>
      </c>
      <c r="BV99" s="73" t="s">
        <v>2300</v>
      </c>
      <c r="BW99" s="255" t="s">
        <v>2300</v>
      </c>
      <c r="BX99" s="51"/>
      <c r="BY99" s="256" t="str">
        <f t="shared" ref="BY99:CJ105" si="43">BY$97&amp;$AZ99</f>
        <v>PCD_DPWW3_FTFT_DLY_S2</v>
      </c>
      <c r="BZ99" s="256" t="str">
        <f t="shared" si="43"/>
        <v>PCD_DPWW3_FTFT_DIR_S2</v>
      </c>
      <c r="CA99" s="256" t="str">
        <f t="shared" si="43"/>
        <v>PCD_DPWW3_FTFT_DSCR_S2</v>
      </c>
      <c r="CB99" s="256" t="str">
        <f t="shared" si="43"/>
        <v>PCD_DPWW3_FTFT_DCS_S2</v>
      </c>
      <c r="CC99" s="256" t="str">
        <f t="shared" si="43"/>
        <v>PCD_DPWW3_FTFT_DSCS_S2</v>
      </c>
      <c r="CD99" s="256" t="str">
        <f t="shared" si="43"/>
        <v>PCD_DPWW3_FTFT_DPP_S2</v>
      </c>
      <c r="CE99" s="256" t="str">
        <f t="shared" si="43"/>
        <v>PCD_DPWW3_FTFT_DTPI_S2</v>
      </c>
      <c r="CF99" s="256" t="str">
        <f t="shared" si="43"/>
        <v>PCD_DPWW3_FTFT_DCI_S2</v>
      </c>
      <c r="CG99" s="256" t="str">
        <f t="shared" si="43"/>
        <v>PCD_DPWW3_FTFT_DSI_S2</v>
      </c>
      <c r="CH99" s="256" t="str">
        <f t="shared" si="43"/>
        <v>PCD_DPWW3_FTFT_DER_S2</v>
      </c>
      <c r="CI99" s="256" t="str">
        <f t="shared" si="42"/>
        <v>PCD_DPWW3_FTFT_RS_S2</v>
      </c>
      <c r="CJ99" s="256" t="str">
        <f t="shared" si="43"/>
        <v>PCD_DPWW3_FTFT_DPLE_S2</v>
      </c>
    </row>
    <row r="100" spans="2:88" ht="15" x14ac:dyDescent="0.2">
      <c r="B100" s="213" t="str">
        <f t="shared" si="41"/>
        <v>TMS</v>
      </c>
      <c r="C100" s="324" t="s">
        <v>814</v>
      </c>
      <c r="D100" s="324" t="s">
        <v>824</v>
      </c>
      <c r="E100" s="301" t="str">
        <f>IFERROR(INDEX('[1]PCD List'!$E$3:$O$41,MATCH(DPWW3!$D100,'[1]PCD List'!$D$3:$D$41,0),MATCH(DPWW3!$B100,'[1]PCD List'!$E$2:$O$2,0)),"")</f>
        <v>Y</v>
      </c>
      <c r="F100" s="327" t="s">
        <v>825</v>
      </c>
      <c r="G100" s="62" t="s">
        <v>1642</v>
      </c>
      <c r="H100" s="245" t="s">
        <v>68</v>
      </c>
      <c r="I100" s="246">
        <v>0</v>
      </c>
      <c r="K100" s="841"/>
      <c r="L100" s="247"/>
      <c r="M100" s="221">
        <v>0</v>
      </c>
      <c r="N100" s="222">
        <v>0</v>
      </c>
      <c r="O100" s="102">
        <v>0</v>
      </c>
      <c r="P100" s="102">
        <v>0</v>
      </c>
      <c r="Q100" s="223">
        <v>0</v>
      </c>
      <c r="R100" s="40">
        <v>0</v>
      </c>
      <c r="S100" s="102">
        <v>1</v>
      </c>
      <c r="T100" s="102">
        <v>2</v>
      </c>
      <c r="U100" s="103">
        <v>2</v>
      </c>
      <c r="V100" s="224">
        <v>3</v>
      </c>
      <c r="W100" s="102">
        <v>2</v>
      </c>
      <c r="X100" s="102">
        <v>2</v>
      </c>
      <c r="Y100" s="103">
        <v>3</v>
      </c>
      <c r="Z100" s="224">
        <v>2</v>
      </c>
      <c r="AA100" s="102">
        <v>4</v>
      </c>
      <c r="AB100" s="102">
        <v>6</v>
      </c>
      <c r="AC100" s="225">
        <v>6</v>
      </c>
      <c r="AD100" s="40">
        <v>3</v>
      </c>
      <c r="AE100" s="102">
        <v>1</v>
      </c>
      <c r="AF100" s="102">
        <v>0</v>
      </c>
      <c r="AG100" s="223">
        <v>0</v>
      </c>
      <c r="AH100" s="38"/>
      <c r="AI100" s="38"/>
      <c r="AJ100" s="248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249"/>
      <c r="AW100" s="250" t="s">
        <v>2283</v>
      </c>
      <c r="AZ100" s="42" t="s">
        <v>1644</v>
      </c>
      <c r="BA100" s="251"/>
      <c r="BC100" s="302" t="s">
        <v>2301</v>
      </c>
      <c r="BD100" s="254" t="s">
        <v>2301</v>
      </c>
      <c r="BE100" s="73" t="s">
        <v>2301</v>
      </c>
      <c r="BF100" s="73" t="s">
        <v>2301</v>
      </c>
      <c r="BG100" s="255" t="s">
        <v>2301</v>
      </c>
      <c r="BH100" s="254" t="s">
        <v>2301</v>
      </c>
      <c r="BI100" s="73" t="s">
        <v>2301</v>
      </c>
      <c r="BJ100" s="73" t="s">
        <v>2301</v>
      </c>
      <c r="BK100" s="255" t="s">
        <v>2301</v>
      </c>
      <c r="BL100" s="254" t="s">
        <v>2301</v>
      </c>
      <c r="BM100" s="73" t="s">
        <v>2301</v>
      </c>
      <c r="BN100" s="73" t="s">
        <v>2301</v>
      </c>
      <c r="BO100" s="255" t="s">
        <v>2301</v>
      </c>
      <c r="BP100" s="254" t="s">
        <v>2301</v>
      </c>
      <c r="BQ100" s="73" t="s">
        <v>2301</v>
      </c>
      <c r="BR100" s="73" t="s">
        <v>2301</v>
      </c>
      <c r="BS100" s="255" t="s">
        <v>2301</v>
      </c>
      <c r="BT100" s="254" t="s">
        <v>2301</v>
      </c>
      <c r="BU100" s="73" t="s">
        <v>2301</v>
      </c>
      <c r="BV100" s="73" t="s">
        <v>2301</v>
      </c>
      <c r="BW100" s="255" t="s">
        <v>2301</v>
      </c>
      <c r="BX100" s="51"/>
      <c r="BY100" s="256" t="str">
        <f t="shared" si="43"/>
        <v>PCD_DPWW3_FTFT_DLY_S3</v>
      </c>
      <c r="BZ100" s="256" t="str">
        <f t="shared" si="43"/>
        <v>PCD_DPWW3_FTFT_DIR_S3</v>
      </c>
      <c r="CA100" s="256" t="str">
        <f t="shared" si="43"/>
        <v>PCD_DPWW3_FTFT_DSCR_S3</v>
      </c>
      <c r="CB100" s="256" t="str">
        <f t="shared" si="43"/>
        <v>PCD_DPWW3_FTFT_DCS_S3</v>
      </c>
      <c r="CC100" s="256" t="str">
        <f t="shared" si="43"/>
        <v>PCD_DPWW3_FTFT_DSCS_S3</v>
      </c>
      <c r="CD100" s="256" t="str">
        <f t="shared" si="43"/>
        <v>PCD_DPWW3_FTFT_DPP_S3</v>
      </c>
      <c r="CE100" s="256" t="str">
        <f t="shared" si="43"/>
        <v>PCD_DPWW3_FTFT_DTPI_S3</v>
      </c>
      <c r="CF100" s="256" t="str">
        <f t="shared" si="43"/>
        <v>PCD_DPWW3_FTFT_DCI_S3</v>
      </c>
      <c r="CG100" s="256" t="str">
        <f t="shared" si="43"/>
        <v>PCD_DPWW3_FTFT_DSI_S3</v>
      </c>
      <c r="CH100" s="256" t="str">
        <f t="shared" si="43"/>
        <v>PCD_DPWW3_FTFT_DER_S3</v>
      </c>
      <c r="CI100" s="256" t="str">
        <f t="shared" si="42"/>
        <v>PCD_DPWW3_FTFT_RS_S3</v>
      </c>
      <c r="CJ100" s="256" t="str">
        <f t="shared" si="43"/>
        <v>PCD_DPWW3_FTFT_DPLE_S3</v>
      </c>
    </row>
    <row r="101" spans="2:88" ht="15" x14ac:dyDescent="0.2">
      <c r="B101" s="213" t="str">
        <f t="shared" si="41"/>
        <v>TMS</v>
      </c>
      <c r="C101" s="324" t="s">
        <v>814</v>
      </c>
      <c r="D101" s="324" t="s">
        <v>824</v>
      </c>
      <c r="E101" s="301" t="str">
        <f>IFERROR(INDEX('[1]PCD List'!$E$3:$O$41,MATCH(DPWW3!$D101,'[1]PCD List'!$D$3:$D$41,0),MATCH(DPWW3!$B101,'[1]PCD List'!$E$2:$O$2,0)),"")</f>
        <v>Y</v>
      </c>
      <c r="F101" s="327" t="s">
        <v>825</v>
      </c>
      <c r="G101" s="62" t="s">
        <v>1645</v>
      </c>
      <c r="H101" s="245" t="s">
        <v>68</v>
      </c>
      <c r="I101" s="246">
        <v>0</v>
      </c>
      <c r="K101" s="841"/>
      <c r="L101" s="247"/>
      <c r="M101" s="221">
        <v>0</v>
      </c>
      <c r="N101" s="222">
        <v>0</v>
      </c>
      <c r="O101" s="102">
        <v>0</v>
      </c>
      <c r="P101" s="102">
        <v>0</v>
      </c>
      <c r="Q101" s="223">
        <v>0</v>
      </c>
      <c r="R101" s="40">
        <v>0</v>
      </c>
      <c r="S101" s="102">
        <v>0</v>
      </c>
      <c r="T101" s="102">
        <v>0</v>
      </c>
      <c r="U101" s="103">
        <v>0</v>
      </c>
      <c r="V101" s="224">
        <v>1</v>
      </c>
      <c r="W101" s="102">
        <v>2</v>
      </c>
      <c r="X101" s="102">
        <v>3</v>
      </c>
      <c r="Y101" s="103">
        <v>4</v>
      </c>
      <c r="Z101" s="224">
        <v>5</v>
      </c>
      <c r="AA101" s="102">
        <v>7</v>
      </c>
      <c r="AB101" s="102">
        <v>7</v>
      </c>
      <c r="AC101" s="225">
        <v>8</v>
      </c>
      <c r="AD101" s="40">
        <v>10</v>
      </c>
      <c r="AE101" s="102">
        <v>12</v>
      </c>
      <c r="AF101" s="102">
        <v>12</v>
      </c>
      <c r="AG101" s="223">
        <v>9</v>
      </c>
      <c r="AH101" s="38"/>
      <c r="AI101" s="38"/>
      <c r="AJ101" s="248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249"/>
      <c r="AW101" s="250" t="s">
        <v>2283</v>
      </c>
      <c r="AZ101" s="42" t="s">
        <v>1647</v>
      </c>
      <c r="BA101" s="251"/>
      <c r="BC101" s="302" t="s">
        <v>2302</v>
      </c>
      <c r="BD101" s="254" t="s">
        <v>2302</v>
      </c>
      <c r="BE101" s="73" t="s">
        <v>2302</v>
      </c>
      <c r="BF101" s="73" t="s">
        <v>2302</v>
      </c>
      <c r="BG101" s="255" t="s">
        <v>2302</v>
      </c>
      <c r="BH101" s="254" t="s">
        <v>2302</v>
      </c>
      <c r="BI101" s="73" t="s">
        <v>2302</v>
      </c>
      <c r="BJ101" s="73" t="s">
        <v>2302</v>
      </c>
      <c r="BK101" s="255" t="s">
        <v>2302</v>
      </c>
      <c r="BL101" s="254" t="s">
        <v>2302</v>
      </c>
      <c r="BM101" s="73" t="s">
        <v>2302</v>
      </c>
      <c r="BN101" s="73" t="s">
        <v>2302</v>
      </c>
      <c r="BO101" s="255" t="s">
        <v>2302</v>
      </c>
      <c r="BP101" s="254" t="s">
        <v>2302</v>
      </c>
      <c r="BQ101" s="73" t="s">
        <v>2302</v>
      </c>
      <c r="BR101" s="73" t="s">
        <v>2302</v>
      </c>
      <c r="BS101" s="255" t="s">
        <v>2302</v>
      </c>
      <c r="BT101" s="254" t="s">
        <v>2302</v>
      </c>
      <c r="BU101" s="73" t="s">
        <v>2302</v>
      </c>
      <c r="BV101" s="73" t="s">
        <v>2302</v>
      </c>
      <c r="BW101" s="255" t="s">
        <v>2302</v>
      </c>
      <c r="BX101" s="51"/>
      <c r="BY101" s="256" t="str">
        <f t="shared" si="43"/>
        <v>PCD_DPWW3_FTFT_DLY_S4</v>
      </c>
      <c r="BZ101" s="256" t="str">
        <f t="shared" si="43"/>
        <v>PCD_DPWW3_FTFT_DIR_S4</v>
      </c>
      <c r="CA101" s="256" t="str">
        <f t="shared" si="43"/>
        <v>PCD_DPWW3_FTFT_DSCR_S4</v>
      </c>
      <c r="CB101" s="256" t="str">
        <f t="shared" si="43"/>
        <v>PCD_DPWW3_FTFT_DCS_S4</v>
      </c>
      <c r="CC101" s="256" t="str">
        <f t="shared" si="43"/>
        <v>PCD_DPWW3_FTFT_DSCS_S4</v>
      </c>
      <c r="CD101" s="256" t="str">
        <f t="shared" si="43"/>
        <v>PCD_DPWW3_FTFT_DPP_S4</v>
      </c>
      <c r="CE101" s="256" t="str">
        <f t="shared" si="43"/>
        <v>PCD_DPWW3_FTFT_DTPI_S4</v>
      </c>
      <c r="CF101" s="256" t="str">
        <f t="shared" si="43"/>
        <v>PCD_DPWW3_FTFT_DCI_S4</v>
      </c>
      <c r="CG101" s="256" t="str">
        <f t="shared" si="43"/>
        <v>PCD_DPWW3_FTFT_DSI_S4</v>
      </c>
      <c r="CH101" s="256" t="str">
        <f t="shared" si="43"/>
        <v>PCD_DPWW3_FTFT_DER_S4</v>
      </c>
      <c r="CI101" s="256" t="str">
        <f t="shared" si="42"/>
        <v>PCD_DPWW3_FTFT_RS_S4</v>
      </c>
      <c r="CJ101" s="256" t="str">
        <f t="shared" si="43"/>
        <v>PCD_DPWW3_FTFT_DPLE_S4</v>
      </c>
    </row>
    <row r="102" spans="2:88" ht="15" x14ac:dyDescent="0.2">
      <c r="B102" s="213" t="str">
        <f t="shared" si="41"/>
        <v>TMS</v>
      </c>
      <c r="C102" s="324" t="s">
        <v>814</v>
      </c>
      <c r="D102" s="324" t="s">
        <v>824</v>
      </c>
      <c r="E102" s="301" t="str">
        <f>IFERROR(INDEX('[1]PCD List'!$E$3:$O$41,MATCH(DPWW3!$D102,'[1]PCD List'!$D$3:$D$41,0),MATCH(DPWW3!$B102,'[1]PCD List'!$E$2:$O$2,0)),"")</f>
        <v>Y</v>
      </c>
      <c r="F102" s="327" t="s">
        <v>825</v>
      </c>
      <c r="G102" s="62" t="s">
        <v>1648</v>
      </c>
      <c r="H102" s="245" t="s">
        <v>68</v>
      </c>
      <c r="I102" s="246">
        <v>0</v>
      </c>
      <c r="K102" s="841"/>
      <c r="L102" s="247"/>
      <c r="M102" s="221">
        <v>0</v>
      </c>
      <c r="N102" s="222">
        <v>0</v>
      </c>
      <c r="O102" s="102">
        <v>0</v>
      </c>
      <c r="P102" s="102">
        <v>0</v>
      </c>
      <c r="Q102" s="223">
        <v>0</v>
      </c>
      <c r="R102" s="40">
        <v>0</v>
      </c>
      <c r="S102" s="102">
        <v>0</v>
      </c>
      <c r="T102" s="102">
        <v>0</v>
      </c>
      <c r="U102" s="103">
        <v>0</v>
      </c>
      <c r="V102" s="224">
        <v>0</v>
      </c>
      <c r="W102" s="102">
        <v>0</v>
      </c>
      <c r="X102" s="102">
        <v>0</v>
      </c>
      <c r="Y102" s="103">
        <v>0</v>
      </c>
      <c r="Z102" s="224">
        <v>0</v>
      </c>
      <c r="AA102" s="102">
        <v>0</v>
      </c>
      <c r="AB102" s="102">
        <v>2</v>
      </c>
      <c r="AC102" s="225">
        <v>0</v>
      </c>
      <c r="AD102" s="40">
        <v>1</v>
      </c>
      <c r="AE102" s="102">
        <v>2</v>
      </c>
      <c r="AF102" s="102">
        <v>3</v>
      </c>
      <c r="AG102" s="223">
        <v>0</v>
      </c>
      <c r="AH102" s="38"/>
      <c r="AI102" s="38"/>
      <c r="AJ102" s="248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249"/>
      <c r="AW102" s="250" t="s">
        <v>2283</v>
      </c>
      <c r="AZ102" s="42" t="s">
        <v>1650</v>
      </c>
      <c r="BA102" s="251"/>
      <c r="BC102" s="302" t="s">
        <v>2303</v>
      </c>
      <c r="BD102" s="254" t="s">
        <v>2303</v>
      </c>
      <c r="BE102" s="73" t="s">
        <v>2303</v>
      </c>
      <c r="BF102" s="73" t="s">
        <v>2303</v>
      </c>
      <c r="BG102" s="255" t="s">
        <v>2303</v>
      </c>
      <c r="BH102" s="254" t="s">
        <v>2303</v>
      </c>
      <c r="BI102" s="73" t="s">
        <v>2303</v>
      </c>
      <c r="BJ102" s="73" t="s">
        <v>2303</v>
      </c>
      <c r="BK102" s="255" t="s">
        <v>2303</v>
      </c>
      <c r="BL102" s="254" t="s">
        <v>2303</v>
      </c>
      <c r="BM102" s="73" t="s">
        <v>2303</v>
      </c>
      <c r="BN102" s="73" t="s">
        <v>2303</v>
      </c>
      <c r="BO102" s="255" t="s">
        <v>2303</v>
      </c>
      <c r="BP102" s="254" t="s">
        <v>2303</v>
      </c>
      <c r="BQ102" s="73" t="s">
        <v>2303</v>
      </c>
      <c r="BR102" s="73" t="s">
        <v>2303</v>
      </c>
      <c r="BS102" s="255" t="s">
        <v>2303</v>
      </c>
      <c r="BT102" s="254" t="s">
        <v>2303</v>
      </c>
      <c r="BU102" s="73" t="s">
        <v>2303</v>
      </c>
      <c r="BV102" s="73" t="s">
        <v>2303</v>
      </c>
      <c r="BW102" s="255" t="s">
        <v>2303</v>
      </c>
      <c r="BX102" s="51"/>
      <c r="BY102" s="256" t="str">
        <f t="shared" si="43"/>
        <v>PCD_DPWW3_FTFT_DLY_S5</v>
      </c>
      <c r="BZ102" s="256" t="str">
        <f t="shared" si="43"/>
        <v>PCD_DPWW3_FTFT_DIR_S5</v>
      </c>
      <c r="CA102" s="256" t="str">
        <f t="shared" si="43"/>
        <v>PCD_DPWW3_FTFT_DSCR_S5</v>
      </c>
      <c r="CB102" s="256" t="str">
        <f t="shared" si="43"/>
        <v>PCD_DPWW3_FTFT_DCS_S5</v>
      </c>
      <c r="CC102" s="256" t="str">
        <f t="shared" si="43"/>
        <v>PCD_DPWW3_FTFT_DSCS_S5</v>
      </c>
      <c r="CD102" s="256" t="str">
        <f t="shared" si="43"/>
        <v>PCD_DPWW3_FTFT_DPP_S5</v>
      </c>
      <c r="CE102" s="256" t="str">
        <f t="shared" si="43"/>
        <v>PCD_DPWW3_FTFT_DTPI_S5</v>
      </c>
      <c r="CF102" s="256" t="str">
        <f t="shared" si="43"/>
        <v>PCD_DPWW3_FTFT_DCI_S5</v>
      </c>
      <c r="CG102" s="256" t="str">
        <f t="shared" si="43"/>
        <v>PCD_DPWW3_FTFT_DSI_S5</v>
      </c>
      <c r="CH102" s="256" t="str">
        <f t="shared" si="43"/>
        <v>PCD_DPWW3_FTFT_DER_S5</v>
      </c>
      <c r="CI102" s="256" t="str">
        <f t="shared" si="42"/>
        <v>PCD_DPWW3_FTFT_RS_S5</v>
      </c>
      <c r="CJ102" s="256" t="str">
        <f t="shared" si="43"/>
        <v>PCD_DPWW3_FTFT_DPLE_S5</v>
      </c>
    </row>
    <row r="103" spans="2:88" ht="15" x14ac:dyDescent="0.2">
      <c r="B103" s="213" t="str">
        <f t="shared" si="41"/>
        <v>TMS</v>
      </c>
      <c r="C103" s="324" t="s">
        <v>814</v>
      </c>
      <c r="D103" s="324" t="s">
        <v>824</v>
      </c>
      <c r="E103" s="301" t="str">
        <f>IFERROR(INDEX('[1]PCD List'!$E$3:$O$41,MATCH(DPWW3!$D103,'[1]PCD List'!$D$3:$D$41,0),MATCH(DPWW3!$B103,'[1]PCD List'!$E$2:$O$2,0)),"")</f>
        <v>Y</v>
      </c>
      <c r="F103" s="327" t="s">
        <v>825</v>
      </c>
      <c r="G103" s="62" t="s">
        <v>1651</v>
      </c>
      <c r="H103" s="245" t="s">
        <v>68</v>
      </c>
      <c r="I103" s="246">
        <v>0</v>
      </c>
      <c r="K103" s="841"/>
      <c r="L103" s="247"/>
      <c r="M103" s="221">
        <v>0</v>
      </c>
      <c r="N103" s="222">
        <v>0</v>
      </c>
      <c r="O103" s="102">
        <v>0</v>
      </c>
      <c r="P103" s="102">
        <v>0</v>
      </c>
      <c r="Q103" s="223">
        <v>0</v>
      </c>
      <c r="R103" s="40">
        <v>0</v>
      </c>
      <c r="S103" s="102">
        <v>0</v>
      </c>
      <c r="T103" s="102">
        <v>0</v>
      </c>
      <c r="U103" s="103">
        <v>0</v>
      </c>
      <c r="V103" s="224">
        <v>0</v>
      </c>
      <c r="W103" s="102">
        <v>0</v>
      </c>
      <c r="X103" s="102">
        <v>0</v>
      </c>
      <c r="Y103" s="103">
        <v>0</v>
      </c>
      <c r="Z103" s="224">
        <v>0</v>
      </c>
      <c r="AA103" s="102">
        <v>0</v>
      </c>
      <c r="AB103" s="102">
        <v>0</v>
      </c>
      <c r="AC103" s="225">
        <v>2</v>
      </c>
      <c r="AD103" s="40">
        <v>2</v>
      </c>
      <c r="AE103" s="102">
        <v>2</v>
      </c>
      <c r="AF103" s="102">
        <v>2</v>
      </c>
      <c r="AG103" s="223">
        <v>8</v>
      </c>
      <c r="AH103" s="38"/>
      <c r="AI103" s="38"/>
      <c r="AJ103" s="248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249"/>
      <c r="AW103" s="250" t="s">
        <v>2283</v>
      </c>
      <c r="AZ103" s="42" t="s">
        <v>1653</v>
      </c>
      <c r="BA103" s="251"/>
      <c r="BC103" s="302" t="s">
        <v>2304</v>
      </c>
      <c r="BD103" s="254" t="s">
        <v>2304</v>
      </c>
      <c r="BE103" s="73" t="s">
        <v>2304</v>
      </c>
      <c r="BF103" s="73" t="s">
        <v>2304</v>
      </c>
      <c r="BG103" s="255" t="s">
        <v>2304</v>
      </c>
      <c r="BH103" s="254" t="s">
        <v>2304</v>
      </c>
      <c r="BI103" s="73" t="s">
        <v>2304</v>
      </c>
      <c r="BJ103" s="73" t="s">
        <v>2304</v>
      </c>
      <c r="BK103" s="255" t="s">
        <v>2304</v>
      </c>
      <c r="BL103" s="254" t="s">
        <v>2304</v>
      </c>
      <c r="BM103" s="73" t="s">
        <v>2304</v>
      </c>
      <c r="BN103" s="73" t="s">
        <v>2304</v>
      </c>
      <c r="BO103" s="255" t="s">
        <v>2304</v>
      </c>
      <c r="BP103" s="254" t="s">
        <v>2304</v>
      </c>
      <c r="BQ103" s="73" t="s">
        <v>2304</v>
      </c>
      <c r="BR103" s="73" t="s">
        <v>2304</v>
      </c>
      <c r="BS103" s="255" t="s">
        <v>2304</v>
      </c>
      <c r="BT103" s="254" t="s">
        <v>2304</v>
      </c>
      <c r="BU103" s="73" t="s">
        <v>2304</v>
      </c>
      <c r="BV103" s="73" t="s">
        <v>2304</v>
      </c>
      <c r="BW103" s="255" t="s">
        <v>2304</v>
      </c>
      <c r="BX103" s="51"/>
      <c r="BY103" s="256" t="str">
        <f t="shared" si="43"/>
        <v>PCD_DPWW3_FTFT_DLY_S6</v>
      </c>
      <c r="BZ103" s="256" t="str">
        <f t="shared" si="43"/>
        <v>PCD_DPWW3_FTFT_DIR_S6</v>
      </c>
      <c r="CA103" s="256" t="str">
        <f t="shared" si="43"/>
        <v>PCD_DPWW3_FTFT_DSCR_S6</v>
      </c>
      <c r="CB103" s="256" t="str">
        <f t="shared" si="43"/>
        <v>PCD_DPWW3_FTFT_DCS_S6</v>
      </c>
      <c r="CC103" s="256" t="str">
        <f t="shared" si="43"/>
        <v>PCD_DPWW3_FTFT_DSCS_S6</v>
      </c>
      <c r="CD103" s="256" t="str">
        <f t="shared" si="43"/>
        <v>PCD_DPWW3_FTFT_DPP_S6</v>
      </c>
      <c r="CE103" s="256" t="str">
        <f t="shared" si="43"/>
        <v>PCD_DPWW3_FTFT_DTPI_S6</v>
      </c>
      <c r="CF103" s="256" t="str">
        <f t="shared" si="43"/>
        <v>PCD_DPWW3_FTFT_DCI_S6</v>
      </c>
      <c r="CG103" s="256" t="str">
        <f t="shared" si="43"/>
        <v>PCD_DPWW3_FTFT_DSI_S6</v>
      </c>
      <c r="CH103" s="256" t="str">
        <f t="shared" si="43"/>
        <v>PCD_DPWW3_FTFT_DER_S6</v>
      </c>
      <c r="CI103" s="256" t="str">
        <f t="shared" si="42"/>
        <v>PCD_DPWW3_FTFT_RS_S6</v>
      </c>
      <c r="CJ103" s="256" t="str">
        <f t="shared" si="43"/>
        <v>PCD_DPWW3_FTFT_DPLE_S6</v>
      </c>
    </row>
    <row r="104" spans="2:88" ht="15" x14ac:dyDescent="0.2">
      <c r="B104" s="303" t="str">
        <f t="shared" si="41"/>
        <v>TMS</v>
      </c>
      <c r="C104" s="325" t="s">
        <v>814</v>
      </c>
      <c r="D104" s="325" t="s">
        <v>824</v>
      </c>
      <c r="E104" s="259" t="str">
        <f>IFERROR(INDEX('[1]PCD List'!$E$3:$O$41,MATCH(DPWW3!$D104,'[1]PCD List'!$D$3:$D$41,0),MATCH(DPWW3!$B104,'[1]PCD List'!$E$2:$O$2,0)),"")</f>
        <v>Y</v>
      </c>
      <c r="F104" s="328" t="s">
        <v>825</v>
      </c>
      <c r="G104" s="62" t="s">
        <v>1654</v>
      </c>
      <c r="H104" s="245" t="s">
        <v>68</v>
      </c>
      <c r="I104" s="246">
        <v>0</v>
      </c>
      <c r="K104" s="841"/>
      <c r="L104" s="247"/>
      <c r="M104" s="264"/>
      <c r="N104" s="265"/>
      <c r="O104" s="266"/>
      <c r="P104" s="266"/>
      <c r="Q104" s="267"/>
      <c r="R104" s="268"/>
      <c r="S104" s="266"/>
      <c r="T104" s="266"/>
      <c r="U104" s="269"/>
      <c r="V104" s="270"/>
      <c r="W104" s="266"/>
      <c r="X104" s="266"/>
      <c r="Y104" s="269"/>
      <c r="Z104" s="270"/>
      <c r="AA104" s="266"/>
      <c r="AB104" s="266"/>
      <c r="AC104" s="271"/>
      <c r="AD104" s="268"/>
      <c r="AE104" s="266"/>
      <c r="AF104" s="266"/>
      <c r="AG104" s="267"/>
      <c r="AH104" s="38"/>
      <c r="AI104" s="38"/>
      <c r="AJ104" s="248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249"/>
      <c r="AW104" s="250" t="s">
        <v>2283</v>
      </c>
      <c r="AZ104" s="42" t="s">
        <v>1656</v>
      </c>
      <c r="BA104" s="251"/>
      <c r="BC104" s="302" t="s">
        <v>2305</v>
      </c>
      <c r="BD104" s="254" t="s">
        <v>2305</v>
      </c>
      <c r="BE104" s="73" t="s">
        <v>2305</v>
      </c>
      <c r="BF104" s="73" t="s">
        <v>2305</v>
      </c>
      <c r="BG104" s="255" t="s">
        <v>2305</v>
      </c>
      <c r="BH104" s="254" t="s">
        <v>2305</v>
      </c>
      <c r="BI104" s="73" t="s">
        <v>2305</v>
      </c>
      <c r="BJ104" s="73" t="s">
        <v>2305</v>
      </c>
      <c r="BK104" s="255" t="s">
        <v>2305</v>
      </c>
      <c r="BL104" s="254" t="s">
        <v>2305</v>
      </c>
      <c r="BM104" s="73" t="s">
        <v>2305</v>
      </c>
      <c r="BN104" s="73" t="s">
        <v>2305</v>
      </c>
      <c r="BO104" s="255" t="s">
        <v>2305</v>
      </c>
      <c r="BP104" s="254" t="s">
        <v>2305</v>
      </c>
      <c r="BQ104" s="73" t="s">
        <v>2305</v>
      </c>
      <c r="BR104" s="73" t="s">
        <v>2305</v>
      </c>
      <c r="BS104" s="255" t="s">
        <v>2305</v>
      </c>
      <c r="BT104" s="254" t="s">
        <v>2305</v>
      </c>
      <c r="BU104" s="73" t="s">
        <v>2305</v>
      </c>
      <c r="BV104" s="73" t="s">
        <v>2305</v>
      </c>
      <c r="BW104" s="255" t="s">
        <v>2305</v>
      </c>
      <c r="BX104" s="51"/>
      <c r="BY104" s="256" t="str">
        <f t="shared" si="43"/>
        <v>PCD_DPWW3_FTFT_DLY_S7</v>
      </c>
      <c r="BZ104" s="256" t="str">
        <f t="shared" si="43"/>
        <v>PCD_DPWW3_FTFT_DIR_S7</v>
      </c>
      <c r="CA104" s="256" t="str">
        <f t="shared" si="43"/>
        <v>PCD_DPWW3_FTFT_DSCR_S7</v>
      </c>
      <c r="CB104" s="256" t="str">
        <f t="shared" si="43"/>
        <v>PCD_DPWW3_FTFT_DCS_S7</v>
      </c>
      <c r="CC104" s="256" t="str">
        <f t="shared" si="43"/>
        <v>PCD_DPWW3_FTFT_DSCS_S7</v>
      </c>
      <c r="CD104" s="256" t="str">
        <f t="shared" si="43"/>
        <v>PCD_DPWW3_FTFT_DPP_S7</v>
      </c>
      <c r="CE104" s="256" t="str">
        <f t="shared" si="43"/>
        <v>PCD_DPWW3_FTFT_DTPI_S7</v>
      </c>
      <c r="CF104" s="256" t="str">
        <f t="shared" si="43"/>
        <v>PCD_DPWW3_FTFT_DCI_S7</v>
      </c>
      <c r="CG104" s="256" t="str">
        <f t="shared" si="43"/>
        <v>PCD_DPWW3_FTFT_DSI_S7</v>
      </c>
      <c r="CH104" s="256" t="str">
        <f t="shared" si="43"/>
        <v>PCD_DPWW3_FTFT_DER_S7</v>
      </c>
      <c r="CI104" s="256" t="str">
        <f t="shared" si="42"/>
        <v>PCD_DPWW3_FTFT_RS_S7</v>
      </c>
      <c r="CJ104" s="256" t="str">
        <f t="shared" si="43"/>
        <v>PCD_DPWW3_FTFT_DPLE_S7</v>
      </c>
    </row>
    <row r="105" spans="2:88" ht="15.75" thickBot="1" x14ac:dyDescent="0.25">
      <c r="B105" s="306" t="str">
        <f t="shared" si="41"/>
        <v>TMS</v>
      </c>
      <c r="C105" s="274" t="s">
        <v>814</v>
      </c>
      <c r="D105" s="274" t="s">
        <v>824</v>
      </c>
      <c r="E105" s="308" t="str">
        <f>IFERROR(INDEX('[1]PCD List'!$E$3:$O$41,MATCH(DPWW3!$D105,'[1]PCD List'!$D$3:$D$41,0),MATCH(DPWW3!$B105,'[1]PCD List'!$E$2:$O$2,0)),"")</f>
        <v>Y</v>
      </c>
      <c r="F105" s="329" t="s">
        <v>825</v>
      </c>
      <c r="G105" s="277" t="s">
        <v>1657</v>
      </c>
      <c r="H105" s="278" t="s">
        <v>68</v>
      </c>
      <c r="I105" s="279">
        <v>0</v>
      </c>
      <c r="K105" s="842"/>
      <c r="L105" s="247"/>
      <c r="M105" s="280">
        <f>SUM( M97:M103)</f>
        <v>17</v>
      </c>
      <c r="N105" s="310">
        <f t="shared" ref="N105:AG105" si="44">SUM( N97:N103)</f>
        <v>17</v>
      </c>
      <c r="O105" s="281">
        <f t="shared" si="44"/>
        <v>17</v>
      </c>
      <c r="P105" s="281">
        <f t="shared" si="44"/>
        <v>17</v>
      </c>
      <c r="Q105" s="281">
        <f t="shared" si="44"/>
        <v>17</v>
      </c>
      <c r="R105" s="281">
        <f t="shared" si="44"/>
        <v>17</v>
      </c>
      <c r="S105" s="281">
        <f t="shared" si="44"/>
        <v>17</v>
      </c>
      <c r="T105" s="281">
        <f t="shared" si="44"/>
        <v>17</v>
      </c>
      <c r="U105" s="281">
        <f t="shared" si="44"/>
        <v>17</v>
      </c>
      <c r="V105" s="281">
        <f t="shared" si="44"/>
        <v>17</v>
      </c>
      <c r="W105" s="281">
        <f t="shared" si="44"/>
        <v>17</v>
      </c>
      <c r="X105" s="281">
        <f t="shared" si="44"/>
        <v>17</v>
      </c>
      <c r="Y105" s="281">
        <f t="shared" si="44"/>
        <v>17</v>
      </c>
      <c r="Z105" s="281">
        <f t="shared" si="44"/>
        <v>17</v>
      </c>
      <c r="AA105" s="281">
        <f t="shared" si="44"/>
        <v>17</v>
      </c>
      <c r="AB105" s="281">
        <f t="shared" si="44"/>
        <v>17</v>
      </c>
      <c r="AC105" s="281">
        <f t="shared" si="44"/>
        <v>17</v>
      </c>
      <c r="AD105" s="281">
        <f t="shared" si="44"/>
        <v>17</v>
      </c>
      <c r="AE105" s="281">
        <f t="shared" si="44"/>
        <v>17</v>
      </c>
      <c r="AF105" s="281">
        <f t="shared" si="44"/>
        <v>17</v>
      </c>
      <c r="AG105" s="281">
        <f t="shared" si="44"/>
        <v>17</v>
      </c>
      <c r="AH105" s="38"/>
      <c r="AI105" s="38"/>
      <c r="AJ105" s="282"/>
      <c r="AK105" s="283"/>
      <c r="AL105" s="283"/>
      <c r="AM105" s="283"/>
      <c r="AN105" s="283"/>
      <c r="AO105" s="283"/>
      <c r="AP105" s="283"/>
      <c r="AQ105" s="283"/>
      <c r="AR105" s="283"/>
      <c r="AS105" s="283"/>
      <c r="AT105" s="283"/>
      <c r="AU105" s="284"/>
      <c r="AW105" s="250" t="s">
        <v>2283</v>
      </c>
      <c r="AZ105" s="42" t="s">
        <v>1659</v>
      </c>
      <c r="BA105" s="251"/>
      <c r="BC105" s="311" t="s">
        <v>2306</v>
      </c>
      <c r="BD105" s="287" t="s">
        <v>2306</v>
      </c>
      <c r="BE105" s="288" t="s">
        <v>2306</v>
      </c>
      <c r="BF105" s="288" t="s">
        <v>2306</v>
      </c>
      <c r="BG105" s="290" t="s">
        <v>2306</v>
      </c>
      <c r="BH105" s="287" t="s">
        <v>2306</v>
      </c>
      <c r="BI105" s="288" t="s">
        <v>2306</v>
      </c>
      <c r="BJ105" s="288" t="s">
        <v>2306</v>
      </c>
      <c r="BK105" s="290" t="s">
        <v>2306</v>
      </c>
      <c r="BL105" s="287" t="s">
        <v>2306</v>
      </c>
      <c r="BM105" s="288" t="s">
        <v>2306</v>
      </c>
      <c r="BN105" s="288" t="s">
        <v>2306</v>
      </c>
      <c r="BO105" s="290" t="s">
        <v>2306</v>
      </c>
      <c r="BP105" s="287" t="s">
        <v>2306</v>
      </c>
      <c r="BQ105" s="288" t="s">
        <v>2306</v>
      </c>
      <c r="BR105" s="288" t="s">
        <v>2306</v>
      </c>
      <c r="BS105" s="290" t="s">
        <v>2306</v>
      </c>
      <c r="BT105" s="287" t="s">
        <v>2306</v>
      </c>
      <c r="BU105" s="288" t="s">
        <v>2306</v>
      </c>
      <c r="BV105" s="288" t="s">
        <v>2306</v>
      </c>
      <c r="BW105" s="290" t="s">
        <v>2306</v>
      </c>
      <c r="BX105" s="51"/>
      <c r="BY105" s="256" t="str">
        <f t="shared" si="43"/>
        <v>PCD_DPWW3_FTFT_DLY_ST</v>
      </c>
      <c r="BZ105" s="256" t="str">
        <f t="shared" si="43"/>
        <v>PCD_DPWW3_FTFT_DIR_ST</v>
      </c>
      <c r="CA105" s="256" t="str">
        <f t="shared" si="43"/>
        <v>PCD_DPWW3_FTFT_DSCR_ST</v>
      </c>
      <c r="CB105" s="256" t="str">
        <f t="shared" si="43"/>
        <v>PCD_DPWW3_FTFT_DCS_ST</v>
      </c>
      <c r="CC105" s="256" t="str">
        <f t="shared" si="43"/>
        <v>PCD_DPWW3_FTFT_DSCS_ST</v>
      </c>
      <c r="CD105" s="256" t="str">
        <f t="shared" si="43"/>
        <v>PCD_DPWW3_FTFT_DPP_ST</v>
      </c>
      <c r="CE105" s="256" t="str">
        <f t="shared" si="43"/>
        <v>PCD_DPWW3_FTFT_DTPI_ST</v>
      </c>
      <c r="CF105" s="256" t="str">
        <f t="shared" si="43"/>
        <v>PCD_DPWW3_FTFT_DCI_ST</v>
      </c>
      <c r="CG105" s="256" t="str">
        <f t="shared" si="43"/>
        <v>PCD_DPWW3_FTFT_DSI_ST</v>
      </c>
      <c r="CH105" s="256" t="str">
        <f t="shared" si="43"/>
        <v>PCD_DPWW3_FTFT_DER_ST</v>
      </c>
      <c r="CI105" s="256" t="str">
        <f t="shared" si="42"/>
        <v>PCD_DPWW3_FTFT_RS_ST</v>
      </c>
      <c r="CJ105" s="256" t="str">
        <f t="shared" si="43"/>
        <v>PCD_DPWW3_FTFT_DPLE_ST</v>
      </c>
    </row>
    <row r="106" spans="2:88" ht="15" x14ac:dyDescent="0.2">
      <c r="B106" s="213" t="str">
        <f xml:space="preserve"> B105</f>
        <v>TMS</v>
      </c>
      <c r="C106" s="319" t="s">
        <v>814</v>
      </c>
      <c r="D106" s="319" t="s">
        <v>834</v>
      </c>
      <c r="E106" s="292" t="str">
        <f>IFERROR(INDEX('[1]PCD List'!$E$3:$O$41,MATCH(DPWW3!$D106,'[1]PCD List'!$D$3:$D$41,0),MATCH(DPWW3!$B106,'[1]PCD List'!$E$2:$O$2,0)),"")</f>
        <v>Y</v>
      </c>
      <c r="F106" s="312" t="s">
        <v>835</v>
      </c>
      <c r="G106" s="62" t="s">
        <v>1619</v>
      </c>
      <c r="H106" s="245" t="s">
        <v>68</v>
      </c>
      <c r="I106" s="246">
        <v>0</v>
      </c>
      <c r="K106" s="829">
        <v>98</v>
      </c>
      <c r="L106" s="112"/>
      <c r="M106" s="221">
        <v>97</v>
      </c>
      <c r="N106" s="222"/>
      <c r="O106" s="102"/>
      <c r="P106" s="102"/>
      <c r="Q106" s="223"/>
      <c r="R106" s="40"/>
      <c r="S106" s="102"/>
      <c r="T106" s="102"/>
      <c r="U106" s="103"/>
      <c r="V106" s="224"/>
      <c r="W106" s="102"/>
      <c r="X106" s="102"/>
      <c r="Y106" s="103"/>
      <c r="Z106" s="224"/>
      <c r="AA106" s="102"/>
      <c r="AB106" s="102"/>
      <c r="AC106" s="225"/>
      <c r="AD106" s="40"/>
      <c r="AE106" s="102"/>
      <c r="AF106" s="102"/>
      <c r="AG106" s="223"/>
      <c r="AH106" s="38"/>
      <c r="AI106" s="38"/>
      <c r="AJ106" s="248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249"/>
      <c r="AW106" s="250" t="s">
        <v>2307</v>
      </c>
      <c r="AZ106" t="s">
        <v>2308</v>
      </c>
      <c r="BA106" s="302" t="s">
        <v>2309</v>
      </c>
      <c r="BC106" s="299" t="s">
        <v>2310</v>
      </c>
      <c r="BD106" s="233" t="s">
        <v>2310</v>
      </c>
      <c r="BE106" s="234" t="s">
        <v>2310</v>
      </c>
      <c r="BF106" s="234" t="s">
        <v>2310</v>
      </c>
      <c r="BG106" s="236" t="s">
        <v>2310</v>
      </c>
      <c r="BH106" s="233" t="s">
        <v>2310</v>
      </c>
      <c r="BI106" s="234" t="s">
        <v>2310</v>
      </c>
      <c r="BJ106" s="234" t="s">
        <v>2310</v>
      </c>
      <c r="BK106" s="236" t="s">
        <v>2310</v>
      </c>
      <c r="BL106" s="233" t="s">
        <v>2310</v>
      </c>
      <c r="BM106" s="234" t="s">
        <v>2310</v>
      </c>
      <c r="BN106" s="234" t="s">
        <v>2310</v>
      </c>
      <c r="BO106" s="236" t="s">
        <v>2310</v>
      </c>
      <c r="BP106" s="233" t="s">
        <v>2310</v>
      </c>
      <c r="BQ106" s="234" t="s">
        <v>2310</v>
      </c>
      <c r="BR106" s="234" t="s">
        <v>2310</v>
      </c>
      <c r="BS106" s="236" t="s">
        <v>2310</v>
      </c>
      <c r="BT106" s="233" t="s">
        <v>2310</v>
      </c>
      <c r="BU106" s="234" t="s">
        <v>2310</v>
      </c>
      <c r="BV106" s="234" t="s">
        <v>2310</v>
      </c>
      <c r="BW106" s="236" t="s">
        <v>2310</v>
      </c>
      <c r="BX106" s="51"/>
      <c r="BY106" s="320" t="s">
        <v>2311</v>
      </c>
      <c r="BZ106" s="321" t="s">
        <v>2312</v>
      </c>
      <c r="CA106" s="85" t="s">
        <v>2313</v>
      </c>
      <c r="CB106" s="85" t="s">
        <v>2314</v>
      </c>
      <c r="CC106" s="85" t="s">
        <v>2315</v>
      </c>
      <c r="CD106" s="85" t="s">
        <v>2316</v>
      </c>
      <c r="CE106" s="85" t="s">
        <v>2317</v>
      </c>
      <c r="CF106" s="85" t="s">
        <v>2318</v>
      </c>
      <c r="CG106" s="85" t="s">
        <v>2319</v>
      </c>
      <c r="CH106" s="85" t="s">
        <v>2320</v>
      </c>
      <c r="CI106" s="322" t="s">
        <v>2321</v>
      </c>
      <c r="CJ106" s="323" t="s">
        <v>2322</v>
      </c>
    </row>
    <row r="107" spans="2:88" ht="15" x14ac:dyDescent="0.2">
      <c r="B107" s="213" t="str">
        <f t="shared" ref="B107:B114" si="45" xml:space="preserve"> B106</f>
        <v>TMS</v>
      </c>
      <c r="C107" s="324" t="s">
        <v>814</v>
      </c>
      <c r="D107" s="324" t="s">
        <v>834</v>
      </c>
      <c r="E107" s="301" t="str">
        <f>IFERROR(INDEX('[1]PCD List'!$E$3:$O$41,MATCH(DPWW3!$D107,'[1]PCD List'!$D$3:$D$41,0),MATCH(DPWW3!$B107,'[1]PCD List'!$E$2:$O$2,0)),"")</f>
        <v>Y</v>
      </c>
      <c r="F107" s="313" t="s">
        <v>835</v>
      </c>
      <c r="G107" s="62" t="s">
        <v>1636</v>
      </c>
      <c r="H107" s="245" t="s">
        <v>68</v>
      </c>
      <c r="I107" s="246">
        <v>0</v>
      </c>
      <c r="K107" s="841"/>
      <c r="L107" s="247"/>
      <c r="M107" s="221">
        <v>1</v>
      </c>
      <c r="N107" s="222">
        <v>82</v>
      </c>
      <c r="O107" s="102">
        <v>75</v>
      </c>
      <c r="P107" s="102">
        <v>72</v>
      </c>
      <c r="Q107" s="223">
        <v>65</v>
      </c>
      <c r="R107" s="40">
        <v>59</v>
      </c>
      <c r="S107" s="102">
        <v>56</v>
      </c>
      <c r="T107" s="102">
        <v>56</v>
      </c>
      <c r="U107" s="103">
        <v>48</v>
      </c>
      <c r="V107" s="224">
        <v>41</v>
      </c>
      <c r="W107" s="102">
        <v>25</v>
      </c>
      <c r="X107" s="102">
        <v>22</v>
      </c>
      <c r="Y107" s="103">
        <v>18</v>
      </c>
      <c r="Z107" s="224">
        <v>11</v>
      </c>
      <c r="AA107" s="102">
        <v>6</v>
      </c>
      <c r="AB107" s="102">
        <v>6</v>
      </c>
      <c r="AC107" s="225">
        <v>6</v>
      </c>
      <c r="AD107" s="40">
        <v>4</v>
      </c>
      <c r="AE107" s="102">
        <v>1</v>
      </c>
      <c r="AF107" s="102">
        <v>1</v>
      </c>
      <c r="AG107" s="223">
        <v>1</v>
      </c>
      <c r="AH107" s="38"/>
      <c r="AI107" s="38"/>
      <c r="AJ107" s="248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249"/>
      <c r="AW107" s="250" t="s">
        <v>2307</v>
      </c>
      <c r="AZ107" s="42" t="s">
        <v>1638</v>
      </c>
      <c r="BA107" s="251"/>
      <c r="BC107" s="302" t="s">
        <v>2323</v>
      </c>
      <c r="BD107" s="254" t="s">
        <v>2323</v>
      </c>
      <c r="BE107" s="73" t="s">
        <v>2323</v>
      </c>
      <c r="BF107" s="73" t="s">
        <v>2323</v>
      </c>
      <c r="BG107" s="255" t="s">
        <v>2323</v>
      </c>
      <c r="BH107" s="254" t="s">
        <v>2323</v>
      </c>
      <c r="BI107" s="73" t="s">
        <v>2323</v>
      </c>
      <c r="BJ107" s="73" t="s">
        <v>2323</v>
      </c>
      <c r="BK107" s="255" t="s">
        <v>2323</v>
      </c>
      <c r="BL107" s="254" t="s">
        <v>2323</v>
      </c>
      <c r="BM107" s="73" t="s">
        <v>2323</v>
      </c>
      <c r="BN107" s="73" t="s">
        <v>2323</v>
      </c>
      <c r="BO107" s="255" t="s">
        <v>2323</v>
      </c>
      <c r="BP107" s="254" t="s">
        <v>2323</v>
      </c>
      <c r="BQ107" s="73" t="s">
        <v>2323</v>
      </c>
      <c r="BR107" s="73" t="s">
        <v>2323</v>
      </c>
      <c r="BS107" s="255" t="s">
        <v>2323</v>
      </c>
      <c r="BT107" s="254" t="s">
        <v>2323</v>
      </c>
      <c r="BU107" s="73" t="s">
        <v>2323</v>
      </c>
      <c r="BV107" s="73" t="s">
        <v>2323</v>
      </c>
      <c r="BW107" s="255" t="s">
        <v>2323</v>
      </c>
      <c r="BX107" s="51"/>
      <c r="BY107" s="256" t="str">
        <f>BY$106&amp;$AZ107</f>
        <v>PCD_DPWW3_PRMVL_DLY_S1</v>
      </c>
      <c r="BZ107" s="256" t="str">
        <f t="shared" ref="BZ107:CJ114" si="46">BZ$106&amp;$AZ107</f>
        <v>PCD_DPWW3_PRMVL_DIR_S1</v>
      </c>
      <c r="CA107" s="256" t="str">
        <f t="shared" si="46"/>
        <v>PCD_DPWW3_PRMVL_DSCR_S1</v>
      </c>
      <c r="CB107" s="256" t="str">
        <f t="shared" si="46"/>
        <v>PCD_DPWW3_PRMVL_DCS_S1</v>
      </c>
      <c r="CC107" s="256" t="str">
        <f t="shared" si="46"/>
        <v>PCD_DPWW3_PRMVL_DSCS_S1</v>
      </c>
      <c r="CD107" s="256" t="str">
        <f t="shared" si="46"/>
        <v>PCD_DPWW3_PRMVL_DPP_S1</v>
      </c>
      <c r="CE107" s="256" t="str">
        <f t="shared" si="46"/>
        <v>PCD_DPWW3_PRMVL_DTPI_S1</v>
      </c>
      <c r="CF107" s="256" t="str">
        <f t="shared" si="46"/>
        <v>PCD_DPWW3_PRMVL_DCI_S1</v>
      </c>
      <c r="CG107" s="256" t="str">
        <f t="shared" si="46"/>
        <v>PCD_DPWW3_PRMVL_DSI_S1</v>
      </c>
      <c r="CH107" s="256" t="str">
        <f t="shared" si="46"/>
        <v>PCD_DPWW3_PRMVL_DER_S1</v>
      </c>
      <c r="CI107" s="256" t="str">
        <f t="shared" si="46"/>
        <v>PCD_DPWW3_PRMVL_RS_S1</v>
      </c>
      <c r="CJ107" s="256" t="str">
        <f t="shared" si="46"/>
        <v>PCD_DPWW3_PRMVL_DPLE_S1</v>
      </c>
    </row>
    <row r="108" spans="2:88" ht="15" x14ac:dyDescent="0.2">
      <c r="B108" s="213" t="str">
        <f t="shared" si="45"/>
        <v>TMS</v>
      </c>
      <c r="C108" s="324" t="s">
        <v>814</v>
      </c>
      <c r="D108" s="324" t="s">
        <v>834</v>
      </c>
      <c r="E108" s="301" t="str">
        <f>IFERROR(INDEX('[1]PCD List'!$E$3:$O$41,MATCH(DPWW3!$D108,'[1]PCD List'!$D$3:$D$41,0),MATCH(DPWW3!$B108,'[1]PCD List'!$E$2:$O$2,0)),"")</f>
        <v>Y</v>
      </c>
      <c r="F108" s="313" t="s">
        <v>835</v>
      </c>
      <c r="G108" s="62" t="s">
        <v>1639</v>
      </c>
      <c r="H108" s="245" t="s">
        <v>68</v>
      </c>
      <c r="I108" s="246">
        <v>0</v>
      </c>
      <c r="K108" s="841"/>
      <c r="L108" s="247"/>
      <c r="M108" s="221">
        <v>0</v>
      </c>
      <c r="N108" s="222">
        <v>10</v>
      </c>
      <c r="O108" s="102">
        <v>17</v>
      </c>
      <c r="P108" s="102">
        <v>19</v>
      </c>
      <c r="Q108" s="223">
        <v>20</v>
      </c>
      <c r="R108" s="40">
        <v>16</v>
      </c>
      <c r="S108" s="102">
        <v>19</v>
      </c>
      <c r="T108" s="102">
        <v>14</v>
      </c>
      <c r="U108" s="103">
        <v>12</v>
      </c>
      <c r="V108" s="224">
        <v>17</v>
      </c>
      <c r="W108" s="102">
        <v>31</v>
      </c>
      <c r="X108" s="102">
        <v>33</v>
      </c>
      <c r="Y108" s="103">
        <v>27</v>
      </c>
      <c r="Z108" s="224">
        <v>15</v>
      </c>
      <c r="AA108" s="102">
        <v>19</v>
      </c>
      <c r="AB108" s="102">
        <v>17</v>
      </c>
      <c r="AC108" s="225">
        <v>4</v>
      </c>
      <c r="AD108" s="40">
        <v>4</v>
      </c>
      <c r="AE108" s="102">
        <v>6</v>
      </c>
      <c r="AF108" s="102">
        <v>5</v>
      </c>
      <c r="AG108" s="223">
        <v>3</v>
      </c>
      <c r="AH108" s="38"/>
      <c r="AI108" s="38"/>
      <c r="AJ108" s="248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249"/>
      <c r="AW108" s="250" t="s">
        <v>2307</v>
      </c>
      <c r="AZ108" s="42" t="s">
        <v>1641</v>
      </c>
      <c r="BA108" s="251"/>
      <c r="BC108" s="302" t="s">
        <v>2324</v>
      </c>
      <c r="BD108" s="254" t="s">
        <v>2324</v>
      </c>
      <c r="BE108" s="73" t="s">
        <v>2324</v>
      </c>
      <c r="BF108" s="73" t="s">
        <v>2324</v>
      </c>
      <c r="BG108" s="255" t="s">
        <v>2324</v>
      </c>
      <c r="BH108" s="254" t="s">
        <v>2324</v>
      </c>
      <c r="BI108" s="73" t="s">
        <v>2324</v>
      </c>
      <c r="BJ108" s="73" t="s">
        <v>2324</v>
      </c>
      <c r="BK108" s="255" t="s">
        <v>2324</v>
      </c>
      <c r="BL108" s="254" t="s">
        <v>2324</v>
      </c>
      <c r="BM108" s="73" t="s">
        <v>2324</v>
      </c>
      <c r="BN108" s="73" t="s">
        <v>2324</v>
      </c>
      <c r="BO108" s="255" t="s">
        <v>2324</v>
      </c>
      <c r="BP108" s="254" t="s">
        <v>2324</v>
      </c>
      <c r="BQ108" s="73" t="s">
        <v>2324</v>
      </c>
      <c r="BR108" s="73" t="s">
        <v>2324</v>
      </c>
      <c r="BS108" s="255" t="s">
        <v>2324</v>
      </c>
      <c r="BT108" s="254" t="s">
        <v>2324</v>
      </c>
      <c r="BU108" s="73" t="s">
        <v>2324</v>
      </c>
      <c r="BV108" s="73" t="s">
        <v>2324</v>
      </c>
      <c r="BW108" s="255" t="s">
        <v>2324</v>
      </c>
      <c r="BX108" s="51"/>
      <c r="BY108" s="256" t="str">
        <f t="shared" ref="BY108:CJ114" si="47">BY$106&amp;$AZ108</f>
        <v>PCD_DPWW3_PRMVL_DLY_S2</v>
      </c>
      <c r="BZ108" s="256" t="str">
        <f t="shared" si="47"/>
        <v>PCD_DPWW3_PRMVL_DIR_S2</v>
      </c>
      <c r="CA108" s="256" t="str">
        <f t="shared" si="47"/>
        <v>PCD_DPWW3_PRMVL_DSCR_S2</v>
      </c>
      <c r="CB108" s="256" t="str">
        <f t="shared" si="47"/>
        <v>PCD_DPWW3_PRMVL_DCS_S2</v>
      </c>
      <c r="CC108" s="256" t="str">
        <f t="shared" si="47"/>
        <v>PCD_DPWW3_PRMVL_DSCS_S2</v>
      </c>
      <c r="CD108" s="256" t="str">
        <f t="shared" si="47"/>
        <v>PCD_DPWW3_PRMVL_DPP_S2</v>
      </c>
      <c r="CE108" s="256" t="str">
        <f t="shared" si="47"/>
        <v>PCD_DPWW3_PRMVL_DTPI_S2</v>
      </c>
      <c r="CF108" s="256" t="str">
        <f t="shared" si="47"/>
        <v>PCD_DPWW3_PRMVL_DCI_S2</v>
      </c>
      <c r="CG108" s="256" t="str">
        <f t="shared" si="47"/>
        <v>PCD_DPWW3_PRMVL_DSI_S2</v>
      </c>
      <c r="CH108" s="256" t="str">
        <f t="shared" si="47"/>
        <v>PCD_DPWW3_PRMVL_DER_S2</v>
      </c>
      <c r="CI108" s="256" t="str">
        <f t="shared" si="46"/>
        <v>PCD_DPWW3_PRMVL_RS_S2</v>
      </c>
      <c r="CJ108" s="256" t="str">
        <f t="shared" si="47"/>
        <v>PCD_DPWW3_PRMVL_DPLE_S2</v>
      </c>
    </row>
    <row r="109" spans="2:88" ht="15" x14ac:dyDescent="0.2">
      <c r="B109" s="213" t="str">
        <f t="shared" si="45"/>
        <v>TMS</v>
      </c>
      <c r="C109" s="324" t="s">
        <v>814</v>
      </c>
      <c r="D109" s="324" t="s">
        <v>834</v>
      </c>
      <c r="E109" s="301" t="str">
        <f>IFERROR(INDEX('[1]PCD List'!$E$3:$O$41,MATCH(DPWW3!$D109,'[1]PCD List'!$D$3:$D$41,0),MATCH(DPWW3!$B109,'[1]PCD List'!$E$2:$O$2,0)),"")</f>
        <v>Y</v>
      </c>
      <c r="F109" s="313" t="s">
        <v>835</v>
      </c>
      <c r="G109" s="62" t="s">
        <v>1642</v>
      </c>
      <c r="H109" s="245" t="s">
        <v>68</v>
      </c>
      <c r="I109" s="246">
        <v>0</v>
      </c>
      <c r="K109" s="841"/>
      <c r="L109" s="247"/>
      <c r="M109" s="221">
        <v>0</v>
      </c>
      <c r="N109" s="222">
        <v>3</v>
      </c>
      <c r="O109" s="102">
        <v>3</v>
      </c>
      <c r="P109" s="102">
        <v>4</v>
      </c>
      <c r="Q109" s="223">
        <v>7</v>
      </c>
      <c r="R109" s="40">
        <v>17</v>
      </c>
      <c r="S109" s="102">
        <v>11</v>
      </c>
      <c r="T109" s="102">
        <v>12</v>
      </c>
      <c r="U109" s="103">
        <v>15</v>
      </c>
      <c r="V109" s="224">
        <v>12</v>
      </c>
      <c r="W109" s="102">
        <v>4</v>
      </c>
      <c r="X109" s="102">
        <v>3</v>
      </c>
      <c r="Y109" s="103">
        <v>12</v>
      </c>
      <c r="Z109" s="224">
        <v>31</v>
      </c>
      <c r="AA109" s="102">
        <v>21</v>
      </c>
      <c r="AB109" s="102">
        <v>4</v>
      </c>
      <c r="AC109" s="225">
        <v>14</v>
      </c>
      <c r="AD109" s="40">
        <v>14</v>
      </c>
      <c r="AE109" s="102">
        <v>3</v>
      </c>
      <c r="AF109" s="102">
        <v>2</v>
      </c>
      <c r="AG109" s="223">
        <v>3</v>
      </c>
      <c r="AH109" s="38"/>
      <c r="AI109" s="38"/>
      <c r="AJ109" s="248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249"/>
      <c r="AW109" s="250" t="s">
        <v>2307</v>
      </c>
      <c r="AZ109" s="42" t="s">
        <v>1644</v>
      </c>
      <c r="BA109" s="251"/>
      <c r="BC109" s="302" t="s">
        <v>2325</v>
      </c>
      <c r="BD109" s="254" t="s">
        <v>2325</v>
      </c>
      <c r="BE109" s="73" t="s">
        <v>2325</v>
      </c>
      <c r="BF109" s="73" t="s">
        <v>2325</v>
      </c>
      <c r="BG109" s="255" t="s">
        <v>2325</v>
      </c>
      <c r="BH109" s="254" t="s">
        <v>2325</v>
      </c>
      <c r="BI109" s="73" t="s">
        <v>2325</v>
      </c>
      <c r="BJ109" s="73" t="s">
        <v>2325</v>
      </c>
      <c r="BK109" s="255" t="s">
        <v>2325</v>
      </c>
      <c r="BL109" s="254" t="s">
        <v>2325</v>
      </c>
      <c r="BM109" s="73" t="s">
        <v>2325</v>
      </c>
      <c r="BN109" s="73" t="s">
        <v>2325</v>
      </c>
      <c r="BO109" s="255" t="s">
        <v>2325</v>
      </c>
      <c r="BP109" s="254" t="s">
        <v>2325</v>
      </c>
      <c r="BQ109" s="73" t="s">
        <v>2325</v>
      </c>
      <c r="BR109" s="73" t="s">
        <v>2325</v>
      </c>
      <c r="BS109" s="255" t="s">
        <v>2325</v>
      </c>
      <c r="BT109" s="254" t="s">
        <v>2325</v>
      </c>
      <c r="BU109" s="73" t="s">
        <v>2325</v>
      </c>
      <c r="BV109" s="73" t="s">
        <v>2325</v>
      </c>
      <c r="BW109" s="255" t="s">
        <v>2325</v>
      </c>
      <c r="BX109" s="51"/>
      <c r="BY109" s="256" t="str">
        <f t="shared" si="47"/>
        <v>PCD_DPWW3_PRMVL_DLY_S3</v>
      </c>
      <c r="BZ109" s="256" t="str">
        <f t="shared" si="47"/>
        <v>PCD_DPWW3_PRMVL_DIR_S3</v>
      </c>
      <c r="CA109" s="256" t="str">
        <f t="shared" si="47"/>
        <v>PCD_DPWW3_PRMVL_DSCR_S3</v>
      </c>
      <c r="CB109" s="256" t="str">
        <f t="shared" si="47"/>
        <v>PCD_DPWW3_PRMVL_DCS_S3</v>
      </c>
      <c r="CC109" s="256" t="str">
        <f t="shared" si="47"/>
        <v>PCD_DPWW3_PRMVL_DSCS_S3</v>
      </c>
      <c r="CD109" s="256" t="str">
        <f t="shared" si="47"/>
        <v>PCD_DPWW3_PRMVL_DPP_S3</v>
      </c>
      <c r="CE109" s="256" t="str">
        <f t="shared" si="47"/>
        <v>PCD_DPWW3_PRMVL_DTPI_S3</v>
      </c>
      <c r="CF109" s="256" t="str">
        <f t="shared" si="47"/>
        <v>PCD_DPWW3_PRMVL_DCI_S3</v>
      </c>
      <c r="CG109" s="256" t="str">
        <f t="shared" si="47"/>
        <v>PCD_DPWW3_PRMVL_DSI_S3</v>
      </c>
      <c r="CH109" s="256" t="str">
        <f t="shared" si="47"/>
        <v>PCD_DPWW3_PRMVL_DER_S3</v>
      </c>
      <c r="CI109" s="256" t="str">
        <f t="shared" si="46"/>
        <v>PCD_DPWW3_PRMVL_RS_S3</v>
      </c>
      <c r="CJ109" s="256" t="str">
        <f t="shared" si="47"/>
        <v>PCD_DPWW3_PRMVL_DPLE_S3</v>
      </c>
    </row>
    <row r="110" spans="2:88" ht="15" x14ac:dyDescent="0.2">
      <c r="B110" s="213" t="str">
        <f t="shared" si="45"/>
        <v>TMS</v>
      </c>
      <c r="C110" s="324" t="s">
        <v>814</v>
      </c>
      <c r="D110" s="324" t="s">
        <v>834</v>
      </c>
      <c r="E110" s="301" t="str">
        <f>IFERROR(INDEX('[1]PCD List'!$E$3:$O$41,MATCH(DPWW3!$D110,'[1]PCD List'!$D$3:$D$41,0),MATCH(DPWW3!$B110,'[1]PCD List'!$E$2:$O$2,0)),"")</f>
        <v>Y</v>
      </c>
      <c r="F110" s="313" t="s">
        <v>835</v>
      </c>
      <c r="G110" s="62" t="s">
        <v>1645</v>
      </c>
      <c r="H110" s="245" t="s">
        <v>68</v>
      </c>
      <c r="I110" s="246">
        <v>0</v>
      </c>
      <c r="K110" s="841"/>
      <c r="L110" s="247"/>
      <c r="M110" s="221">
        <v>0</v>
      </c>
      <c r="N110" s="222">
        <v>2</v>
      </c>
      <c r="O110" s="102">
        <v>2</v>
      </c>
      <c r="P110" s="102">
        <v>2</v>
      </c>
      <c r="Q110" s="223">
        <v>5</v>
      </c>
      <c r="R110" s="40">
        <v>5</v>
      </c>
      <c r="S110" s="102">
        <v>11</v>
      </c>
      <c r="T110" s="102">
        <v>15</v>
      </c>
      <c r="U110" s="103">
        <v>22</v>
      </c>
      <c r="V110" s="224">
        <v>27</v>
      </c>
      <c r="W110" s="102">
        <v>37</v>
      </c>
      <c r="X110" s="102">
        <v>36</v>
      </c>
      <c r="Y110" s="103">
        <v>37</v>
      </c>
      <c r="Z110" s="224">
        <v>37</v>
      </c>
      <c r="AA110" s="102">
        <v>48</v>
      </c>
      <c r="AB110" s="102">
        <v>46</v>
      </c>
      <c r="AC110" s="225">
        <v>42</v>
      </c>
      <c r="AD110" s="40">
        <v>44</v>
      </c>
      <c r="AE110" s="102">
        <v>56</v>
      </c>
      <c r="AF110" s="102">
        <v>42</v>
      </c>
      <c r="AG110" s="223">
        <v>41</v>
      </c>
      <c r="AH110" s="38"/>
      <c r="AI110" s="38"/>
      <c r="AJ110" s="248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249"/>
      <c r="AW110" s="250" t="s">
        <v>2307</v>
      </c>
      <c r="AZ110" s="42" t="s">
        <v>1647</v>
      </c>
      <c r="BA110" s="251"/>
      <c r="BC110" s="302" t="s">
        <v>2326</v>
      </c>
      <c r="BD110" s="254" t="s">
        <v>2326</v>
      </c>
      <c r="BE110" s="73" t="s">
        <v>2326</v>
      </c>
      <c r="BF110" s="73" t="s">
        <v>2326</v>
      </c>
      <c r="BG110" s="255" t="s">
        <v>2326</v>
      </c>
      <c r="BH110" s="254" t="s">
        <v>2326</v>
      </c>
      <c r="BI110" s="73" t="s">
        <v>2326</v>
      </c>
      <c r="BJ110" s="73" t="s">
        <v>2326</v>
      </c>
      <c r="BK110" s="255" t="s">
        <v>2326</v>
      </c>
      <c r="BL110" s="254" t="s">
        <v>2326</v>
      </c>
      <c r="BM110" s="73" t="s">
        <v>2326</v>
      </c>
      <c r="BN110" s="73" t="s">
        <v>2326</v>
      </c>
      <c r="BO110" s="255" t="s">
        <v>2326</v>
      </c>
      <c r="BP110" s="254" t="s">
        <v>2326</v>
      </c>
      <c r="BQ110" s="73" t="s">
        <v>2326</v>
      </c>
      <c r="BR110" s="73" t="s">
        <v>2326</v>
      </c>
      <c r="BS110" s="255" t="s">
        <v>2326</v>
      </c>
      <c r="BT110" s="254" t="s">
        <v>2326</v>
      </c>
      <c r="BU110" s="73" t="s">
        <v>2326</v>
      </c>
      <c r="BV110" s="73" t="s">
        <v>2326</v>
      </c>
      <c r="BW110" s="255" t="s">
        <v>2326</v>
      </c>
      <c r="BX110" s="51"/>
      <c r="BY110" s="256" t="str">
        <f t="shared" si="47"/>
        <v>PCD_DPWW3_PRMVL_DLY_S4</v>
      </c>
      <c r="BZ110" s="256" t="str">
        <f t="shared" si="47"/>
        <v>PCD_DPWW3_PRMVL_DIR_S4</v>
      </c>
      <c r="CA110" s="256" t="str">
        <f t="shared" si="47"/>
        <v>PCD_DPWW3_PRMVL_DSCR_S4</v>
      </c>
      <c r="CB110" s="256" t="str">
        <f t="shared" si="47"/>
        <v>PCD_DPWW3_PRMVL_DCS_S4</v>
      </c>
      <c r="CC110" s="256" t="str">
        <f t="shared" si="47"/>
        <v>PCD_DPWW3_PRMVL_DSCS_S4</v>
      </c>
      <c r="CD110" s="256" t="str">
        <f t="shared" si="47"/>
        <v>PCD_DPWW3_PRMVL_DPP_S4</v>
      </c>
      <c r="CE110" s="256" t="str">
        <f t="shared" si="47"/>
        <v>PCD_DPWW3_PRMVL_DTPI_S4</v>
      </c>
      <c r="CF110" s="256" t="str">
        <f t="shared" si="47"/>
        <v>PCD_DPWW3_PRMVL_DCI_S4</v>
      </c>
      <c r="CG110" s="256" t="str">
        <f t="shared" si="47"/>
        <v>PCD_DPWW3_PRMVL_DSI_S4</v>
      </c>
      <c r="CH110" s="256" t="str">
        <f t="shared" si="47"/>
        <v>PCD_DPWW3_PRMVL_DER_S4</v>
      </c>
      <c r="CI110" s="256" t="str">
        <f t="shared" si="46"/>
        <v>PCD_DPWW3_PRMVL_RS_S4</v>
      </c>
      <c r="CJ110" s="256" t="str">
        <f t="shared" si="47"/>
        <v>PCD_DPWW3_PRMVL_DPLE_S4</v>
      </c>
    </row>
    <row r="111" spans="2:88" ht="15" x14ac:dyDescent="0.2">
      <c r="B111" s="213" t="str">
        <f t="shared" si="45"/>
        <v>TMS</v>
      </c>
      <c r="C111" s="324" t="s">
        <v>814</v>
      </c>
      <c r="D111" s="324" t="s">
        <v>834</v>
      </c>
      <c r="E111" s="301" t="str">
        <f>IFERROR(INDEX('[1]PCD List'!$E$3:$O$41,MATCH(DPWW3!$D111,'[1]PCD List'!$D$3:$D$41,0),MATCH(DPWW3!$B111,'[1]PCD List'!$E$2:$O$2,0)),"")</f>
        <v>Y</v>
      </c>
      <c r="F111" s="313" t="s">
        <v>835</v>
      </c>
      <c r="G111" s="62" t="s">
        <v>1648</v>
      </c>
      <c r="H111" s="245" t="s">
        <v>68</v>
      </c>
      <c r="I111" s="246">
        <v>0</v>
      </c>
      <c r="K111" s="841"/>
      <c r="L111" s="247"/>
      <c r="M111" s="221">
        <v>0</v>
      </c>
      <c r="N111" s="222">
        <v>1</v>
      </c>
      <c r="O111" s="102">
        <v>1</v>
      </c>
      <c r="P111" s="102">
        <v>1</v>
      </c>
      <c r="Q111" s="223">
        <v>0</v>
      </c>
      <c r="R111" s="40">
        <v>0</v>
      </c>
      <c r="S111" s="102">
        <v>0</v>
      </c>
      <c r="T111" s="102">
        <v>0</v>
      </c>
      <c r="U111" s="103">
        <v>0</v>
      </c>
      <c r="V111" s="224">
        <v>0</v>
      </c>
      <c r="W111" s="102">
        <v>0</v>
      </c>
      <c r="X111" s="102">
        <v>3</v>
      </c>
      <c r="Y111" s="103">
        <v>3</v>
      </c>
      <c r="Z111" s="224">
        <v>3</v>
      </c>
      <c r="AA111" s="102">
        <v>3</v>
      </c>
      <c r="AB111" s="102">
        <v>24</v>
      </c>
      <c r="AC111" s="225">
        <v>26</v>
      </c>
      <c r="AD111" s="40">
        <v>26</v>
      </c>
      <c r="AE111" s="102">
        <v>26</v>
      </c>
      <c r="AF111" s="102">
        <v>42</v>
      </c>
      <c r="AG111" s="223">
        <v>17</v>
      </c>
      <c r="AH111" s="38"/>
      <c r="AI111" s="38"/>
      <c r="AJ111" s="248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249"/>
      <c r="AW111" s="250" t="s">
        <v>2307</v>
      </c>
      <c r="AZ111" s="42" t="s">
        <v>1650</v>
      </c>
      <c r="BA111" s="251"/>
      <c r="BC111" s="302" t="s">
        <v>2327</v>
      </c>
      <c r="BD111" s="254" t="s">
        <v>2327</v>
      </c>
      <c r="BE111" s="73" t="s">
        <v>2327</v>
      </c>
      <c r="BF111" s="73" t="s">
        <v>2327</v>
      </c>
      <c r="BG111" s="255" t="s">
        <v>2327</v>
      </c>
      <c r="BH111" s="254" t="s">
        <v>2327</v>
      </c>
      <c r="BI111" s="73" t="s">
        <v>2327</v>
      </c>
      <c r="BJ111" s="73" t="s">
        <v>2327</v>
      </c>
      <c r="BK111" s="255" t="s">
        <v>2327</v>
      </c>
      <c r="BL111" s="254" t="s">
        <v>2327</v>
      </c>
      <c r="BM111" s="73" t="s">
        <v>2327</v>
      </c>
      <c r="BN111" s="73" t="s">
        <v>2327</v>
      </c>
      <c r="BO111" s="255" t="s">
        <v>2327</v>
      </c>
      <c r="BP111" s="254" t="s">
        <v>2327</v>
      </c>
      <c r="BQ111" s="73" t="s">
        <v>2327</v>
      </c>
      <c r="BR111" s="73" t="s">
        <v>2327</v>
      </c>
      <c r="BS111" s="255" t="s">
        <v>2327</v>
      </c>
      <c r="BT111" s="254" t="s">
        <v>2327</v>
      </c>
      <c r="BU111" s="73" t="s">
        <v>2327</v>
      </c>
      <c r="BV111" s="73" t="s">
        <v>2327</v>
      </c>
      <c r="BW111" s="255" t="s">
        <v>2327</v>
      </c>
      <c r="BX111" s="51"/>
      <c r="BY111" s="256" t="str">
        <f t="shared" si="47"/>
        <v>PCD_DPWW3_PRMVL_DLY_S5</v>
      </c>
      <c r="BZ111" s="256" t="str">
        <f t="shared" si="47"/>
        <v>PCD_DPWW3_PRMVL_DIR_S5</v>
      </c>
      <c r="CA111" s="256" t="str">
        <f t="shared" si="47"/>
        <v>PCD_DPWW3_PRMVL_DSCR_S5</v>
      </c>
      <c r="CB111" s="256" t="str">
        <f t="shared" si="47"/>
        <v>PCD_DPWW3_PRMVL_DCS_S5</v>
      </c>
      <c r="CC111" s="256" t="str">
        <f t="shared" si="47"/>
        <v>PCD_DPWW3_PRMVL_DSCS_S5</v>
      </c>
      <c r="CD111" s="256" t="str">
        <f t="shared" si="47"/>
        <v>PCD_DPWW3_PRMVL_DPP_S5</v>
      </c>
      <c r="CE111" s="256" t="str">
        <f t="shared" si="47"/>
        <v>PCD_DPWW3_PRMVL_DTPI_S5</v>
      </c>
      <c r="CF111" s="256" t="str">
        <f t="shared" si="47"/>
        <v>PCD_DPWW3_PRMVL_DCI_S5</v>
      </c>
      <c r="CG111" s="256" t="str">
        <f t="shared" si="47"/>
        <v>PCD_DPWW3_PRMVL_DSI_S5</v>
      </c>
      <c r="CH111" s="256" t="str">
        <f t="shared" si="47"/>
        <v>PCD_DPWW3_PRMVL_DER_S5</v>
      </c>
      <c r="CI111" s="256" t="str">
        <f t="shared" si="46"/>
        <v>PCD_DPWW3_PRMVL_RS_S5</v>
      </c>
      <c r="CJ111" s="256" t="str">
        <f t="shared" si="47"/>
        <v>PCD_DPWW3_PRMVL_DPLE_S5</v>
      </c>
    </row>
    <row r="112" spans="2:88" ht="15" x14ac:dyDescent="0.2">
      <c r="B112" s="213" t="str">
        <f t="shared" si="45"/>
        <v>TMS</v>
      </c>
      <c r="C112" s="324" t="s">
        <v>814</v>
      </c>
      <c r="D112" s="324" t="s">
        <v>834</v>
      </c>
      <c r="E112" s="301" t="str">
        <f>IFERROR(INDEX('[1]PCD List'!$E$3:$O$41,MATCH(DPWW3!$D112,'[1]PCD List'!$D$3:$D$41,0),MATCH(DPWW3!$B112,'[1]PCD List'!$E$2:$O$2,0)),"")</f>
        <v>Y</v>
      </c>
      <c r="F112" s="313" t="s">
        <v>835</v>
      </c>
      <c r="G112" s="62" t="s">
        <v>1651</v>
      </c>
      <c r="H112" s="245" t="s">
        <v>68</v>
      </c>
      <c r="I112" s="246">
        <v>0</v>
      </c>
      <c r="K112" s="841"/>
      <c r="L112" s="247"/>
      <c r="M112" s="221">
        <v>0</v>
      </c>
      <c r="N112" s="222">
        <v>0</v>
      </c>
      <c r="O112" s="102">
        <v>0</v>
      </c>
      <c r="P112" s="102">
        <v>0</v>
      </c>
      <c r="Q112" s="223">
        <v>1</v>
      </c>
      <c r="R112" s="40">
        <v>1</v>
      </c>
      <c r="S112" s="102">
        <v>1</v>
      </c>
      <c r="T112" s="102">
        <v>1</v>
      </c>
      <c r="U112" s="103">
        <v>1</v>
      </c>
      <c r="V112" s="224">
        <v>1</v>
      </c>
      <c r="W112" s="102">
        <v>1</v>
      </c>
      <c r="X112" s="102">
        <v>1</v>
      </c>
      <c r="Y112" s="103">
        <v>1</v>
      </c>
      <c r="Z112" s="224">
        <v>1</v>
      </c>
      <c r="AA112" s="102">
        <v>1</v>
      </c>
      <c r="AB112" s="102">
        <v>1</v>
      </c>
      <c r="AC112" s="225">
        <v>6</v>
      </c>
      <c r="AD112" s="40">
        <v>6</v>
      </c>
      <c r="AE112" s="102">
        <v>6</v>
      </c>
      <c r="AF112" s="102">
        <v>6</v>
      </c>
      <c r="AG112" s="223">
        <v>33</v>
      </c>
      <c r="AH112" s="38"/>
      <c r="AI112" s="38"/>
      <c r="AJ112" s="248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249"/>
      <c r="AW112" s="250" t="s">
        <v>2307</v>
      </c>
      <c r="AZ112" s="42" t="s">
        <v>1653</v>
      </c>
      <c r="BA112" s="251"/>
      <c r="BC112" s="302" t="s">
        <v>2328</v>
      </c>
      <c r="BD112" s="254" t="s">
        <v>2328</v>
      </c>
      <c r="BE112" s="73" t="s">
        <v>2328</v>
      </c>
      <c r="BF112" s="73" t="s">
        <v>2328</v>
      </c>
      <c r="BG112" s="255" t="s">
        <v>2328</v>
      </c>
      <c r="BH112" s="254" t="s">
        <v>2328</v>
      </c>
      <c r="BI112" s="73" t="s">
        <v>2328</v>
      </c>
      <c r="BJ112" s="73" t="s">
        <v>2328</v>
      </c>
      <c r="BK112" s="255" t="s">
        <v>2328</v>
      </c>
      <c r="BL112" s="254" t="s">
        <v>2328</v>
      </c>
      <c r="BM112" s="73" t="s">
        <v>2328</v>
      </c>
      <c r="BN112" s="73" t="s">
        <v>2328</v>
      </c>
      <c r="BO112" s="255" t="s">
        <v>2328</v>
      </c>
      <c r="BP112" s="254" t="s">
        <v>2328</v>
      </c>
      <c r="BQ112" s="73" t="s">
        <v>2328</v>
      </c>
      <c r="BR112" s="73" t="s">
        <v>2328</v>
      </c>
      <c r="BS112" s="255" t="s">
        <v>2328</v>
      </c>
      <c r="BT112" s="254" t="s">
        <v>2328</v>
      </c>
      <c r="BU112" s="73" t="s">
        <v>2328</v>
      </c>
      <c r="BV112" s="73" t="s">
        <v>2328</v>
      </c>
      <c r="BW112" s="255" t="s">
        <v>2328</v>
      </c>
      <c r="BX112" s="51"/>
      <c r="BY112" s="256" t="str">
        <f t="shared" si="47"/>
        <v>PCD_DPWW3_PRMVL_DLY_S6</v>
      </c>
      <c r="BZ112" s="256" t="str">
        <f t="shared" si="47"/>
        <v>PCD_DPWW3_PRMVL_DIR_S6</v>
      </c>
      <c r="CA112" s="256" t="str">
        <f t="shared" si="47"/>
        <v>PCD_DPWW3_PRMVL_DSCR_S6</v>
      </c>
      <c r="CB112" s="256" t="str">
        <f t="shared" si="47"/>
        <v>PCD_DPWW3_PRMVL_DCS_S6</v>
      </c>
      <c r="CC112" s="256" t="str">
        <f t="shared" si="47"/>
        <v>PCD_DPWW3_PRMVL_DSCS_S6</v>
      </c>
      <c r="CD112" s="256" t="str">
        <f t="shared" si="47"/>
        <v>PCD_DPWW3_PRMVL_DPP_S6</v>
      </c>
      <c r="CE112" s="256" t="str">
        <f t="shared" si="47"/>
        <v>PCD_DPWW3_PRMVL_DTPI_S6</v>
      </c>
      <c r="CF112" s="256" t="str">
        <f t="shared" si="47"/>
        <v>PCD_DPWW3_PRMVL_DCI_S6</v>
      </c>
      <c r="CG112" s="256" t="str">
        <f t="shared" si="47"/>
        <v>PCD_DPWW3_PRMVL_DSI_S6</v>
      </c>
      <c r="CH112" s="256" t="str">
        <f t="shared" si="47"/>
        <v>PCD_DPWW3_PRMVL_DER_S6</v>
      </c>
      <c r="CI112" s="256" t="str">
        <f t="shared" si="46"/>
        <v>PCD_DPWW3_PRMVL_RS_S6</v>
      </c>
      <c r="CJ112" s="256" t="str">
        <f t="shared" si="47"/>
        <v>PCD_DPWW3_PRMVL_DPLE_S6</v>
      </c>
    </row>
    <row r="113" spans="2:88" ht="15" x14ac:dyDescent="0.2">
      <c r="B113" s="303" t="str">
        <f t="shared" si="45"/>
        <v>TMS</v>
      </c>
      <c r="C113" s="325" t="s">
        <v>814</v>
      </c>
      <c r="D113" s="325" t="s">
        <v>834</v>
      </c>
      <c r="E113" s="259" t="str">
        <f>IFERROR(INDEX('[1]PCD List'!$E$3:$O$41,MATCH(DPWW3!$D113,'[1]PCD List'!$D$3:$D$41,0),MATCH(DPWW3!$B113,'[1]PCD List'!$E$2:$O$2,0)),"")</f>
        <v>Y</v>
      </c>
      <c r="F113" s="314" t="s">
        <v>835</v>
      </c>
      <c r="G113" s="62" t="s">
        <v>1654</v>
      </c>
      <c r="H113" s="245" t="s">
        <v>68</v>
      </c>
      <c r="I113" s="246">
        <v>0</v>
      </c>
      <c r="K113" s="841"/>
      <c r="L113" s="247"/>
      <c r="M113" s="264"/>
      <c r="N113" s="265"/>
      <c r="O113" s="266"/>
      <c r="P113" s="266"/>
      <c r="Q113" s="267"/>
      <c r="R113" s="268"/>
      <c r="S113" s="266"/>
      <c r="T113" s="266"/>
      <c r="U113" s="269"/>
      <c r="V113" s="270"/>
      <c r="W113" s="266"/>
      <c r="X113" s="266"/>
      <c r="Y113" s="269"/>
      <c r="Z113" s="270"/>
      <c r="AA113" s="266"/>
      <c r="AB113" s="266"/>
      <c r="AC113" s="271"/>
      <c r="AD113" s="268"/>
      <c r="AE113" s="266"/>
      <c r="AF113" s="266"/>
      <c r="AG113" s="267"/>
      <c r="AH113" s="38"/>
      <c r="AI113" s="38"/>
      <c r="AJ113" s="248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249"/>
      <c r="AW113" s="250" t="s">
        <v>2307</v>
      </c>
      <c r="AZ113" s="42" t="s">
        <v>1656</v>
      </c>
      <c r="BA113" s="251"/>
      <c r="BC113" s="302" t="s">
        <v>2329</v>
      </c>
      <c r="BD113" s="254" t="s">
        <v>2329</v>
      </c>
      <c r="BE113" s="73" t="s">
        <v>2329</v>
      </c>
      <c r="BF113" s="73" t="s">
        <v>2329</v>
      </c>
      <c r="BG113" s="255" t="s">
        <v>2329</v>
      </c>
      <c r="BH113" s="254" t="s">
        <v>2329</v>
      </c>
      <c r="BI113" s="73" t="s">
        <v>2329</v>
      </c>
      <c r="BJ113" s="73" t="s">
        <v>2329</v>
      </c>
      <c r="BK113" s="255" t="s">
        <v>2329</v>
      </c>
      <c r="BL113" s="254" t="s">
        <v>2329</v>
      </c>
      <c r="BM113" s="73" t="s">
        <v>2329</v>
      </c>
      <c r="BN113" s="73" t="s">
        <v>2329</v>
      </c>
      <c r="BO113" s="255" t="s">
        <v>2329</v>
      </c>
      <c r="BP113" s="254" t="s">
        <v>2329</v>
      </c>
      <c r="BQ113" s="73" t="s">
        <v>2329</v>
      </c>
      <c r="BR113" s="73" t="s">
        <v>2329</v>
      </c>
      <c r="BS113" s="255" t="s">
        <v>2329</v>
      </c>
      <c r="BT113" s="254" t="s">
        <v>2329</v>
      </c>
      <c r="BU113" s="73" t="s">
        <v>2329</v>
      </c>
      <c r="BV113" s="73" t="s">
        <v>2329</v>
      </c>
      <c r="BW113" s="255" t="s">
        <v>2329</v>
      </c>
      <c r="BX113" s="51"/>
      <c r="BY113" s="256" t="str">
        <f t="shared" si="47"/>
        <v>PCD_DPWW3_PRMVL_DLY_S7</v>
      </c>
      <c r="BZ113" s="256" t="str">
        <f t="shared" si="47"/>
        <v>PCD_DPWW3_PRMVL_DIR_S7</v>
      </c>
      <c r="CA113" s="256" t="str">
        <f t="shared" si="47"/>
        <v>PCD_DPWW3_PRMVL_DSCR_S7</v>
      </c>
      <c r="CB113" s="256" t="str">
        <f t="shared" si="47"/>
        <v>PCD_DPWW3_PRMVL_DCS_S7</v>
      </c>
      <c r="CC113" s="256" t="str">
        <f t="shared" si="47"/>
        <v>PCD_DPWW3_PRMVL_DSCS_S7</v>
      </c>
      <c r="CD113" s="256" t="str">
        <f t="shared" si="47"/>
        <v>PCD_DPWW3_PRMVL_DPP_S7</v>
      </c>
      <c r="CE113" s="256" t="str">
        <f t="shared" si="47"/>
        <v>PCD_DPWW3_PRMVL_DTPI_S7</v>
      </c>
      <c r="CF113" s="256" t="str">
        <f t="shared" si="47"/>
        <v>PCD_DPWW3_PRMVL_DCI_S7</v>
      </c>
      <c r="CG113" s="256" t="str">
        <f t="shared" si="47"/>
        <v>PCD_DPWW3_PRMVL_DSI_S7</v>
      </c>
      <c r="CH113" s="256" t="str">
        <f t="shared" si="47"/>
        <v>PCD_DPWW3_PRMVL_DER_S7</v>
      </c>
      <c r="CI113" s="256" t="str">
        <f t="shared" si="46"/>
        <v>PCD_DPWW3_PRMVL_RS_S7</v>
      </c>
      <c r="CJ113" s="256" t="str">
        <f t="shared" si="47"/>
        <v>PCD_DPWW3_PRMVL_DPLE_S7</v>
      </c>
    </row>
    <row r="114" spans="2:88" ht="15.75" thickBot="1" x14ac:dyDescent="0.25">
      <c r="B114" s="306" t="str">
        <f t="shared" si="45"/>
        <v>TMS</v>
      </c>
      <c r="C114" s="274" t="s">
        <v>814</v>
      </c>
      <c r="D114" s="274" t="s">
        <v>834</v>
      </c>
      <c r="E114" s="308" t="str">
        <f>IFERROR(INDEX('[1]PCD List'!$E$3:$O$41,MATCH(DPWW3!$D114,'[1]PCD List'!$D$3:$D$41,0),MATCH(DPWW3!$B114,'[1]PCD List'!$E$2:$O$2,0)),"")</f>
        <v>Y</v>
      </c>
      <c r="F114" s="315" t="s">
        <v>835</v>
      </c>
      <c r="G114" s="277" t="s">
        <v>1657</v>
      </c>
      <c r="H114" s="278" t="s">
        <v>68</v>
      </c>
      <c r="I114" s="279">
        <v>0</v>
      </c>
      <c r="K114" s="842"/>
      <c r="L114" s="247"/>
      <c r="M114" s="280">
        <f>SUM( M106:M112)</f>
        <v>98</v>
      </c>
      <c r="N114" s="310">
        <f t="shared" ref="N114:AG114" si="48">SUM( N106:N112)</f>
        <v>98</v>
      </c>
      <c r="O114" s="281">
        <f t="shared" si="48"/>
        <v>98</v>
      </c>
      <c r="P114" s="281">
        <f t="shared" si="48"/>
        <v>98</v>
      </c>
      <c r="Q114" s="281">
        <f t="shared" si="48"/>
        <v>98</v>
      </c>
      <c r="R114" s="281">
        <f t="shared" si="48"/>
        <v>98</v>
      </c>
      <c r="S114" s="281">
        <f t="shared" si="48"/>
        <v>98</v>
      </c>
      <c r="T114" s="281">
        <f t="shared" si="48"/>
        <v>98</v>
      </c>
      <c r="U114" s="281">
        <f t="shared" si="48"/>
        <v>98</v>
      </c>
      <c r="V114" s="281">
        <f t="shared" si="48"/>
        <v>98</v>
      </c>
      <c r="W114" s="281">
        <f t="shared" si="48"/>
        <v>98</v>
      </c>
      <c r="X114" s="281">
        <f t="shared" si="48"/>
        <v>98</v>
      </c>
      <c r="Y114" s="281">
        <f t="shared" si="48"/>
        <v>98</v>
      </c>
      <c r="Z114" s="281">
        <f t="shared" si="48"/>
        <v>98</v>
      </c>
      <c r="AA114" s="281">
        <f t="shared" si="48"/>
        <v>98</v>
      </c>
      <c r="AB114" s="281">
        <f t="shared" si="48"/>
        <v>98</v>
      </c>
      <c r="AC114" s="281">
        <f t="shared" si="48"/>
        <v>98</v>
      </c>
      <c r="AD114" s="281">
        <f t="shared" si="48"/>
        <v>98</v>
      </c>
      <c r="AE114" s="281">
        <f t="shared" si="48"/>
        <v>98</v>
      </c>
      <c r="AF114" s="281">
        <f t="shared" si="48"/>
        <v>98</v>
      </c>
      <c r="AG114" s="281">
        <f t="shared" si="48"/>
        <v>98</v>
      </c>
      <c r="AH114" s="38"/>
      <c r="AI114" s="38"/>
      <c r="AJ114" s="282"/>
      <c r="AK114" s="283"/>
      <c r="AL114" s="283"/>
      <c r="AM114" s="283"/>
      <c r="AN114" s="283"/>
      <c r="AO114" s="283"/>
      <c r="AP114" s="283"/>
      <c r="AQ114" s="283"/>
      <c r="AR114" s="283"/>
      <c r="AS114" s="283"/>
      <c r="AT114" s="283"/>
      <c r="AU114" s="284"/>
      <c r="AW114" s="250" t="s">
        <v>2307</v>
      </c>
      <c r="AZ114" s="42" t="s">
        <v>1659</v>
      </c>
      <c r="BA114" s="251"/>
      <c r="BC114" s="311" t="s">
        <v>2330</v>
      </c>
      <c r="BD114" s="287" t="s">
        <v>2330</v>
      </c>
      <c r="BE114" s="288" t="s">
        <v>2330</v>
      </c>
      <c r="BF114" s="288" t="s">
        <v>2330</v>
      </c>
      <c r="BG114" s="290" t="s">
        <v>2330</v>
      </c>
      <c r="BH114" s="287" t="s">
        <v>2330</v>
      </c>
      <c r="BI114" s="288" t="s">
        <v>2330</v>
      </c>
      <c r="BJ114" s="288" t="s">
        <v>2330</v>
      </c>
      <c r="BK114" s="290" t="s">
        <v>2330</v>
      </c>
      <c r="BL114" s="287" t="s">
        <v>2330</v>
      </c>
      <c r="BM114" s="288" t="s">
        <v>2330</v>
      </c>
      <c r="BN114" s="288" t="s">
        <v>2330</v>
      </c>
      <c r="BO114" s="290" t="s">
        <v>2330</v>
      </c>
      <c r="BP114" s="287" t="s">
        <v>2330</v>
      </c>
      <c r="BQ114" s="288" t="s">
        <v>2330</v>
      </c>
      <c r="BR114" s="288" t="s">
        <v>2330</v>
      </c>
      <c r="BS114" s="290" t="s">
        <v>2330</v>
      </c>
      <c r="BT114" s="287" t="s">
        <v>2330</v>
      </c>
      <c r="BU114" s="288" t="s">
        <v>2330</v>
      </c>
      <c r="BV114" s="288" t="s">
        <v>2330</v>
      </c>
      <c r="BW114" s="290" t="s">
        <v>2330</v>
      </c>
      <c r="BX114" s="51"/>
      <c r="BY114" s="256" t="str">
        <f t="shared" si="47"/>
        <v>PCD_DPWW3_PRMVL_DLY_ST</v>
      </c>
      <c r="BZ114" s="256" t="str">
        <f t="shared" si="47"/>
        <v>PCD_DPWW3_PRMVL_DIR_ST</v>
      </c>
      <c r="CA114" s="256" t="str">
        <f t="shared" si="47"/>
        <v>PCD_DPWW3_PRMVL_DSCR_ST</v>
      </c>
      <c r="CB114" s="256" t="str">
        <f t="shared" si="47"/>
        <v>PCD_DPWW3_PRMVL_DCS_ST</v>
      </c>
      <c r="CC114" s="256" t="str">
        <f t="shared" si="47"/>
        <v>PCD_DPWW3_PRMVL_DSCS_ST</v>
      </c>
      <c r="CD114" s="256" t="str">
        <f t="shared" si="47"/>
        <v>PCD_DPWW3_PRMVL_DPP_ST</v>
      </c>
      <c r="CE114" s="256" t="str">
        <f t="shared" si="47"/>
        <v>PCD_DPWW3_PRMVL_DTPI_ST</v>
      </c>
      <c r="CF114" s="256" t="str">
        <f t="shared" si="47"/>
        <v>PCD_DPWW3_PRMVL_DCI_ST</v>
      </c>
      <c r="CG114" s="256" t="str">
        <f t="shared" si="47"/>
        <v>PCD_DPWW3_PRMVL_DSI_ST</v>
      </c>
      <c r="CH114" s="256" t="str">
        <f t="shared" si="47"/>
        <v>PCD_DPWW3_PRMVL_DER_ST</v>
      </c>
      <c r="CI114" s="256" t="str">
        <f t="shared" si="46"/>
        <v>PCD_DPWW3_PRMVL_RS_ST</v>
      </c>
      <c r="CJ114" s="256" t="str">
        <f t="shared" si="47"/>
        <v>PCD_DPWW3_PRMVL_DPLE_ST</v>
      </c>
    </row>
    <row r="115" spans="2:88" ht="15" x14ac:dyDescent="0.2">
      <c r="B115" s="213" t="str">
        <f xml:space="preserve"> B114</f>
        <v>TMS</v>
      </c>
      <c r="C115" s="319" t="s">
        <v>814</v>
      </c>
      <c r="D115" s="319" t="s">
        <v>844</v>
      </c>
      <c r="E115" s="292" t="str">
        <f>IFERROR(INDEX('[1]PCD List'!$E$3:$O$41,MATCH(DPWW3!$D115,'[1]PCD List'!$D$3:$D$41,0),MATCH(DPWW3!$B115,'[1]PCD List'!$E$2:$O$2,0)),"")</f>
        <v>Y</v>
      </c>
      <c r="F115" s="326" t="s">
        <v>845</v>
      </c>
      <c r="G115" s="62" t="s">
        <v>1619</v>
      </c>
      <c r="H115" s="245" t="s">
        <v>68</v>
      </c>
      <c r="I115" s="246">
        <v>0</v>
      </c>
      <c r="K115" s="829">
        <v>15</v>
      </c>
      <c r="L115" s="112"/>
      <c r="M115" s="221">
        <v>15</v>
      </c>
      <c r="N115" s="222"/>
      <c r="O115" s="102"/>
      <c r="P115" s="102"/>
      <c r="Q115" s="223"/>
      <c r="R115" s="40"/>
      <c r="S115" s="102"/>
      <c r="T115" s="102"/>
      <c r="U115" s="103"/>
      <c r="V115" s="224"/>
      <c r="W115" s="102"/>
      <c r="X115" s="102"/>
      <c r="Y115" s="103"/>
      <c r="Z115" s="224"/>
      <c r="AA115" s="102"/>
      <c r="AB115" s="102"/>
      <c r="AC115" s="225"/>
      <c r="AD115" s="40"/>
      <c r="AE115" s="102"/>
      <c r="AF115" s="102"/>
      <c r="AG115" s="223"/>
      <c r="AH115" s="38"/>
      <c r="AI115" s="38"/>
      <c r="AJ115" s="248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249"/>
      <c r="AW115" s="250" t="s">
        <v>2331</v>
      </c>
      <c r="AZ115" t="s">
        <v>2332</v>
      </c>
      <c r="BA115" s="302" t="s">
        <v>2333</v>
      </c>
      <c r="BC115" s="299" t="s">
        <v>2334</v>
      </c>
      <c r="BD115" s="233" t="s">
        <v>2334</v>
      </c>
      <c r="BE115" s="234" t="s">
        <v>2334</v>
      </c>
      <c r="BF115" s="234" t="s">
        <v>2334</v>
      </c>
      <c r="BG115" s="236" t="s">
        <v>2334</v>
      </c>
      <c r="BH115" s="233" t="s">
        <v>2334</v>
      </c>
      <c r="BI115" s="234" t="s">
        <v>2334</v>
      </c>
      <c r="BJ115" s="234" t="s">
        <v>2334</v>
      </c>
      <c r="BK115" s="236" t="s">
        <v>2334</v>
      </c>
      <c r="BL115" s="233" t="s">
        <v>2334</v>
      </c>
      <c r="BM115" s="234" t="s">
        <v>2334</v>
      </c>
      <c r="BN115" s="234" t="s">
        <v>2334</v>
      </c>
      <c r="BO115" s="236" t="s">
        <v>2334</v>
      </c>
      <c r="BP115" s="233" t="s">
        <v>2334</v>
      </c>
      <c r="BQ115" s="234" t="s">
        <v>2334</v>
      </c>
      <c r="BR115" s="234" t="s">
        <v>2334</v>
      </c>
      <c r="BS115" s="236" t="s">
        <v>2334</v>
      </c>
      <c r="BT115" s="233" t="s">
        <v>2334</v>
      </c>
      <c r="BU115" s="234" t="s">
        <v>2334</v>
      </c>
      <c r="BV115" s="234" t="s">
        <v>2334</v>
      </c>
      <c r="BW115" s="236" t="s">
        <v>2334</v>
      </c>
      <c r="BX115" s="51"/>
      <c r="BY115" s="320" t="s">
        <v>2335</v>
      </c>
      <c r="BZ115" s="321" t="s">
        <v>2336</v>
      </c>
      <c r="CA115" s="85" t="s">
        <v>2337</v>
      </c>
      <c r="CB115" s="85" t="s">
        <v>2338</v>
      </c>
      <c r="CC115" s="85" t="s">
        <v>2339</v>
      </c>
      <c r="CD115" s="85" t="s">
        <v>2340</v>
      </c>
      <c r="CE115" s="85" t="s">
        <v>2341</v>
      </c>
      <c r="CF115" s="85" t="s">
        <v>2342</v>
      </c>
      <c r="CG115" s="85" t="s">
        <v>2343</v>
      </c>
      <c r="CH115" s="85" t="s">
        <v>2344</v>
      </c>
      <c r="CI115" s="322" t="s">
        <v>2345</v>
      </c>
      <c r="CJ115" s="323" t="s">
        <v>2346</v>
      </c>
    </row>
    <row r="116" spans="2:88" ht="15" x14ac:dyDescent="0.2">
      <c r="B116" s="213" t="str">
        <f t="shared" ref="B116:B123" si="49" xml:space="preserve"> B115</f>
        <v>TMS</v>
      </c>
      <c r="C116" s="324" t="s">
        <v>814</v>
      </c>
      <c r="D116" s="324" t="s">
        <v>844</v>
      </c>
      <c r="E116" s="301" t="str">
        <f>IFERROR(INDEX('[1]PCD List'!$E$3:$O$41,MATCH(DPWW3!$D116,'[1]PCD List'!$D$3:$D$41,0),MATCH(DPWW3!$B116,'[1]PCD List'!$E$2:$O$2,0)),"")</f>
        <v>Y</v>
      </c>
      <c r="F116" s="327" t="s">
        <v>845</v>
      </c>
      <c r="G116" s="62" t="s">
        <v>1636</v>
      </c>
      <c r="H116" s="245" t="s">
        <v>68</v>
      </c>
      <c r="I116" s="246">
        <v>0</v>
      </c>
      <c r="K116" s="841"/>
      <c r="L116" s="247"/>
      <c r="M116" s="221">
        <v>0</v>
      </c>
      <c r="N116" s="222">
        <v>14</v>
      </c>
      <c r="O116" s="102">
        <v>11</v>
      </c>
      <c r="P116" s="102">
        <v>9</v>
      </c>
      <c r="Q116" s="223">
        <v>7</v>
      </c>
      <c r="R116" s="40">
        <v>7</v>
      </c>
      <c r="S116" s="102">
        <v>7</v>
      </c>
      <c r="T116" s="102">
        <v>7</v>
      </c>
      <c r="U116" s="103">
        <v>7</v>
      </c>
      <c r="V116" s="224">
        <v>7</v>
      </c>
      <c r="W116" s="102">
        <v>7</v>
      </c>
      <c r="X116" s="102">
        <v>7</v>
      </c>
      <c r="Y116" s="103">
        <v>5</v>
      </c>
      <c r="Z116" s="224">
        <v>5</v>
      </c>
      <c r="AA116" s="102">
        <v>4</v>
      </c>
      <c r="AB116" s="102">
        <v>4</v>
      </c>
      <c r="AC116" s="225">
        <v>4</v>
      </c>
      <c r="AD116" s="40">
        <v>3</v>
      </c>
      <c r="AE116" s="102">
        <v>2</v>
      </c>
      <c r="AF116" s="102">
        <v>1</v>
      </c>
      <c r="AG116" s="223">
        <v>0</v>
      </c>
      <c r="AH116" s="38"/>
      <c r="AI116" s="38"/>
      <c r="AJ116" s="248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249"/>
      <c r="AW116" s="250" t="s">
        <v>2331</v>
      </c>
      <c r="AZ116" s="42" t="s">
        <v>1638</v>
      </c>
      <c r="BA116" s="251"/>
      <c r="BC116" s="302" t="s">
        <v>2347</v>
      </c>
      <c r="BD116" s="254" t="s">
        <v>2347</v>
      </c>
      <c r="BE116" s="73" t="s">
        <v>2347</v>
      </c>
      <c r="BF116" s="73" t="s">
        <v>2347</v>
      </c>
      <c r="BG116" s="255" t="s">
        <v>2347</v>
      </c>
      <c r="BH116" s="254" t="s">
        <v>2347</v>
      </c>
      <c r="BI116" s="73" t="s">
        <v>2347</v>
      </c>
      <c r="BJ116" s="73" t="s">
        <v>2347</v>
      </c>
      <c r="BK116" s="255" t="s">
        <v>2347</v>
      </c>
      <c r="BL116" s="254" t="s">
        <v>2347</v>
      </c>
      <c r="BM116" s="73" t="s">
        <v>2347</v>
      </c>
      <c r="BN116" s="73" t="s">
        <v>2347</v>
      </c>
      <c r="BO116" s="255" t="s">
        <v>2347</v>
      </c>
      <c r="BP116" s="254" t="s">
        <v>2347</v>
      </c>
      <c r="BQ116" s="73" t="s">
        <v>2347</v>
      </c>
      <c r="BR116" s="73" t="s">
        <v>2347</v>
      </c>
      <c r="BS116" s="255" t="s">
        <v>2347</v>
      </c>
      <c r="BT116" s="254" t="s">
        <v>2347</v>
      </c>
      <c r="BU116" s="73" t="s">
        <v>2347</v>
      </c>
      <c r="BV116" s="73" t="s">
        <v>2347</v>
      </c>
      <c r="BW116" s="255" t="s">
        <v>2347</v>
      </c>
      <c r="BX116" s="51"/>
      <c r="BY116" s="256" t="str">
        <f>BY$115&amp;$AZ116</f>
        <v>PCD_DPWW3_GSTW_DLY_S1</v>
      </c>
      <c r="BZ116" s="256" t="str">
        <f t="shared" ref="BZ116:CJ123" si="50">BZ$115&amp;$AZ116</f>
        <v>PCD_DPWW3_GSTW_DIR_S1</v>
      </c>
      <c r="CA116" s="256" t="str">
        <f t="shared" si="50"/>
        <v>PCD_DPWW3_GSTW_DSCR_S1</v>
      </c>
      <c r="CB116" s="256" t="str">
        <f t="shared" si="50"/>
        <v>PCD_DPWW3_GSTW_DCS_S1</v>
      </c>
      <c r="CC116" s="256" t="str">
        <f t="shared" si="50"/>
        <v>PCD_DPWW3_GSTW_DSCS_S1</v>
      </c>
      <c r="CD116" s="256" t="str">
        <f t="shared" si="50"/>
        <v>PCD_DPWW3_GSTW_DPP_S1</v>
      </c>
      <c r="CE116" s="256" t="str">
        <f t="shared" si="50"/>
        <v>PCD_DPWW3_GSTW_DTPI_S1</v>
      </c>
      <c r="CF116" s="256" t="str">
        <f t="shared" si="50"/>
        <v>PCD_DPWW3_GSTW_DCI_S1</v>
      </c>
      <c r="CG116" s="256" t="str">
        <f t="shared" si="50"/>
        <v>PCD_DPWW3_GSTW_DSI_S1</v>
      </c>
      <c r="CH116" s="256" t="str">
        <f t="shared" si="50"/>
        <v>PCD_DPWW3_GSTW_DER_S1</v>
      </c>
      <c r="CI116" s="256" t="str">
        <f t="shared" si="50"/>
        <v>PCD_DPWW3_GSTW_RS_S1</v>
      </c>
      <c r="CJ116" s="256" t="str">
        <f t="shared" si="50"/>
        <v>PCD_DPWW3_GSTW_DPLE_S1</v>
      </c>
    </row>
    <row r="117" spans="2:88" ht="15" x14ac:dyDescent="0.2">
      <c r="B117" s="213" t="str">
        <f t="shared" si="49"/>
        <v>TMS</v>
      </c>
      <c r="C117" s="324" t="s">
        <v>814</v>
      </c>
      <c r="D117" s="324" t="s">
        <v>844</v>
      </c>
      <c r="E117" s="301" t="str">
        <f>IFERROR(INDEX('[1]PCD List'!$E$3:$O$41,MATCH(DPWW3!$D117,'[1]PCD List'!$D$3:$D$41,0),MATCH(DPWW3!$B117,'[1]PCD List'!$E$2:$O$2,0)),"")</f>
        <v>Y</v>
      </c>
      <c r="F117" s="327" t="s">
        <v>845</v>
      </c>
      <c r="G117" s="62" t="s">
        <v>1639</v>
      </c>
      <c r="H117" s="245" t="s">
        <v>68</v>
      </c>
      <c r="I117" s="246">
        <v>0</v>
      </c>
      <c r="K117" s="841"/>
      <c r="L117" s="247"/>
      <c r="M117" s="221">
        <v>0</v>
      </c>
      <c r="N117" s="222">
        <v>1</v>
      </c>
      <c r="O117" s="102">
        <v>4</v>
      </c>
      <c r="P117" s="102">
        <v>6</v>
      </c>
      <c r="Q117" s="223">
        <v>7</v>
      </c>
      <c r="R117" s="40">
        <v>3</v>
      </c>
      <c r="S117" s="102">
        <v>3</v>
      </c>
      <c r="T117" s="102">
        <v>3</v>
      </c>
      <c r="U117" s="103">
        <v>2</v>
      </c>
      <c r="V117" s="224">
        <v>0</v>
      </c>
      <c r="W117" s="102">
        <v>0</v>
      </c>
      <c r="X117" s="102">
        <v>0</v>
      </c>
      <c r="Y117" s="103">
        <v>2</v>
      </c>
      <c r="Z117" s="224">
        <v>2</v>
      </c>
      <c r="AA117" s="102">
        <v>3</v>
      </c>
      <c r="AB117" s="102">
        <v>3</v>
      </c>
      <c r="AC117" s="225">
        <v>1</v>
      </c>
      <c r="AD117" s="40">
        <v>1</v>
      </c>
      <c r="AE117" s="102">
        <v>1</v>
      </c>
      <c r="AF117" s="102">
        <v>2</v>
      </c>
      <c r="AG117" s="223">
        <v>2</v>
      </c>
      <c r="AH117" s="38"/>
      <c r="AI117" s="38"/>
      <c r="AJ117" s="248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249"/>
      <c r="AW117" s="250" t="s">
        <v>2331</v>
      </c>
      <c r="AZ117" s="42" t="s">
        <v>1641</v>
      </c>
      <c r="BA117" s="251"/>
      <c r="BC117" s="302" t="s">
        <v>2348</v>
      </c>
      <c r="BD117" s="254" t="s">
        <v>2348</v>
      </c>
      <c r="BE117" s="73" t="s">
        <v>2348</v>
      </c>
      <c r="BF117" s="73" t="s">
        <v>2348</v>
      </c>
      <c r="BG117" s="255" t="s">
        <v>2348</v>
      </c>
      <c r="BH117" s="254" t="s">
        <v>2348</v>
      </c>
      <c r="BI117" s="73" t="s">
        <v>2348</v>
      </c>
      <c r="BJ117" s="73" t="s">
        <v>2348</v>
      </c>
      <c r="BK117" s="255" t="s">
        <v>2348</v>
      </c>
      <c r="BL117" s="254" t="s">
        <v>2348</v>
      </c>
      <c r="BM117" s="73" t="s">
        <v>2348</v>
      </c>
      <c r="BN117" s="73" t="s">
        <v>2348</v>
      </c>
      <c r="BO117" s="255" t="s">
        <v>2348</v>
      </c>
      <c r="BP117" s="254" t="s">
        <v>2348</v>
      </c>
      <c r="BQ117" s="73" t="s">
        <v>2348</v>
      </c>
      <c r="BR117" s="73" t="s">
        <v>2348</v>
      </c>
      <c r="BS117" s="255" t="s">
        <v>2348</v>
      </c>
      <c r="BT117" s="254" t="s">
        <v>2348</v>
      </c>
      <c r="BU117" s="73" t="s">
        <v>2348</v>
      </c>
      <c r="BV117" s="73" t="s">
        <v>2348</v>
      </c>
      <c r="BW117" s="255" t="s">
        <v>2348</v>
      </c>
      <c r="BX117" s="51"/>
      <c r="BY117" s="256" t="str">
        <f t="shared" ref="BY117:CJ123" si="51">BY$115&amp;$AZ117</f>
        <v>PCD_DPWW3_GSTW_DLY_S2</v>
      </c>
      <c r="BZ117" s="256" t="str">
        <f t="shared" si="51"/>
        <v>PCD_DPWW3_GSTW_DIR_S2</v>
      </c>
      <c r="CA117" s="256" t="str">
        <f t="shared" si="51"/>
        <v>PCD_DPWW3_GSTW_DSCR_S2</v>
      </c>
      <c r="CB117" s="256" t="str">
        <f t="shared" si="51"/>
        <v>PCD_DPWW3_GSTW_DCS_S2</v>
      </c>
      <c r="CC117" s="256" t="str">
        <f t="shared" si="51"/>
        <v>PCD_DPWW3_GSTW_DSCS_S2</v>
      </c>
      <c r="CD117" s="256" t="str">
        <f t="shared" si="51"/>
        <v>PCD_DPWW3_GSTW_DPP_S2</v>
      </c>
      <c r="CE117" s="256" t="str">
        <f t="shared" si="51"/>
        <v>PCD_DPWW3_GSTW_DTPI_S2</v>
      </c>
      <c r="CF117" s="256" t="str">
        <f t="shared" si="51"/>
        <v>PCD_DPWW3_GSTW_DCI_S2</v>
      </c>
      <c r="CG117" s="256" t="str">
        <f t="shared" si="51"/>
        <v>PCD_DPWW3_GSTW_DSI_S2</v>
      </c>
      <c r="CH117" s="256" t="str">
        <f t="shared" si="51"/>
        <v>PCD_DPWW3_GSTW_DER_S2</v>
      </c>
      <c r="CI117" s="256" t="str">
        <f t="shared" si="50"/>
        <v>PCD_DPWW3_GSTW_RS_S2</v>
      </c>
      <c r="CJ117" s="256" t="str">
        <f t="shared" si="51"/>
        <v>PCD_DPWW3_GSTW_DPLE_S2</v>
      </c>
    </row>
    <row r="118" spans="2:88" ht="15" x14ac:dyDescent="0.2">
      <c r="B118" s="213" t="str">
        <f t="shared" si="49"/>
        <v>TMS</v>
      </c>
      <c r="C118" s="324" t="s">
        <v>814</v>
      </c>
      <c r="D118" s="324" t="s">
        <v>844</v>
      </c>
      <c r="E118" s="301" t="str">
        <f>IFERROR(INDEX('[1]PCD List'!$E$3:$O$41,MATCH(DPWW3!$D118,'[1]PCD List'!$D$3:$D$41,0),MATCH(DPWW3!$B118,'[1]PCD List'!$E$2:$O$2,0)),"")</f>
        <v>Y</v>
      </c>
      <c r="F118" s="327" t="s">
        <v>845</v>
      </c>
      <c r="G118" s="62" t="s">
        <v>1642</v>
      </c>
      <c r="H118" s="245" t="s">
        <v>68</v>
      </c>
      <c r="I118" s="246">
        <v>0</v>
      </c>
      <c r="K118" s="841"/>
      <c r="L118" s="247"/>
      <c r="M118" s="221">
        <v>0</v>
      </c>
      <c r="N118" s="222">
        <v>0</v>
      </c>
      <c r="O118" s="102">
        <v>0</v>
      </c>
      <c r="P118" s="102">
        <v>0</v>
      </c>
      <c r="Q118" s="223">
        <v>1</v>
      </c>
      <c r="R118" s="40">
        <v>5</v>
      </c>
      <c r="S118" s="102">
        <v>4</v>
      </c>
      <c r="T118" s="102">
        <v>0</v>
      </c>
      <c r="U118" s="103">
        <v>1</v>
      </c>
      <c r="V118" s="224">
        <v>3</v>
      </c>
      <c r="W118" s="102">
        <v>2</v>
      </c>
      <c r="X118" s="102">
        <v>0</v>
      </c>
      <c r="Y118" s="103">
        <v>0</v>
      </c>
      <c r="Z118" s="224">
        <v>0</v>
      </c>
      <c r="AA118" s="102">
        <v>0</v>
      </c>
      <c r="AB118" s="102">
        <v>0</v>
      </c>
      <c r="AC118" s="225">
        <v>2</v>
      </c>
      <c r="AD118" s="40">
        <v>3</v>
      </c>
      <c r="AE118" s="102">
        <v>2</v>
      </c>
      <c r="AF118" s="102">
        <v>1</v>
      </c>
      <c r="AG118" s="223">
        <v>2</v>
      </c>
      <c r="AH118" s="38"/>
      <c r="AI118" s="38"/>
      <c r="AJ118" s="248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249"/>
      <c r="AW118" s="250" t="s">
        <v>2331</v>
      </c>
      <c r="AZ118" s="42" t="s">
        <v>1644</v>
      </c>
      <c r="BA118" s="251"/>
      <c r="BC118" s="302" t="s">
        <v>2349</v>
      </c>
      <c r="BD118" s="254" t="s">
        <v>2349</v>
      </c>
      <c r="BE118" s="73" t="s">
        <v>2349</v>
      </c>
      <c r="BF118" s="73" t="s">
        <v>2349</v>
      </c>
      <c r="BG118" s="255" t="s">
        <v>2349</v>
      </c>
      <c r="BH118" s="254" t="s">
        <v>2349</v>
      </c>
      <c r="BI118" s="73" t="s">
        <v>2349</v>
      </c>
      <c r="BJ118" s="73" t="s">
        <v>2349</v>
      </c>
      <c r="BK118" s="255" t="s">
        <v>2349</v>
      </c>
      <c r="BL118" s="254" t="s">
        <v>2349</v>
      </c>
      <c r="BM118" s="73" t="s">
        <v>2349</v>
      </c>
      <c r="BN118" s="73" t="s">
        <v>2349</v>
      </c>
      <c r="BO118" s="255" t="s">
        <v>2349</v>
      </c>
      <c r="BP118" s="254" t="s">
        <v>2349</v>
      </c>
      <c r="BQ118" s="73" t="s">
        <v>2349</v>
      </c>
      <c r="BR118" s="73" t="s">
        <v>2349</v>
      </c>
      <c r="BS118" s="255" t="s">
        <v>2349</v>
      </c>
      <c r="BT118" s="254" t="s">
        <v>2349</v>
      </c>
      <c r="BU118" s="73" t="s">
        <v>2349</v>
      </c>
      <c r="BV118" s="73" t="s">
        <v>2349</v>
      </c>
      <c r="BW118" s="255" t="s">
        <v>2349</v>
      </c>
      <c r="BX118" s="51"/>
      <c r="BY118" s="256" t="str">
        <f t="shared" si="51"/>
        <v>PCD_DPWW3_GSTW_DLY_S3</v>
      </c>
      <c r="BZ118" s="256" t="str">
        <f t="shared" si="51"/>
        <v>PCD_DPWW3_GSTW_DIR_S3</v>
      </c>
      <c r="CA118" s="256" t="str">
        <f t="shared" si="51"/>
        <v>PCD_DPWW3_GSTW_DSCR_S3</v>
      </c>
      <c r="CB118" s="256" t="str">
        <f t="shared" si="51"/>
        <v>PCD_DPWW3_GSTW_DCS_S3</v>
      </c>
      <c r="CC118" s="256" t="str">
        <f t="shared" si="51"/>
        <v>PCD_DPWW3_GSTW_DSCS_S3</v>
      </c>
      <c r="CD118" s="256" t="str">
        <f t="shared" si="51"/>
        <v>PCD_DPWW3_GSTW_DPP_S3</v>
      </c>
      <c r="CE118" s="256" t="str">
        <f t="shared" si="51"/>
        <v>PCD_DPWW3_GSTW_DTPI_S3</v>
      </c>
      <c r="CF118" s="256" t="str">
        <f t="shared" si="51"/>
        <v>PCD_DPWW3_GSTW_DCI_S3</v>
      </c>
      <c r="CG118" s="256" t="str">
        <f t="shared" si="51"/>
        <v>PCD_DPWW3_GSTW_DSI_S3</v>
      </c>
      <c r="CH118" s="256" t="str">
        <f t="shared" si="51"/>
        <v>PCD_DPWW3_GSTW_DER_S3</v>
      </c>
      <c r="CI118" s="256" t="str">
        <f t="shared" si="50"/>
        <v>PCD_DPWW3_GSTW_RS_S3</v>
      </c>
      <c r="CJ118" s="256" t="str">
        <f t="shared" si="51"/>
        <v>PCD_DPWW3_GSTW_DPLE_S3</v>
      </c>
    </row>
    <row r="119" spans="2:88" ht="15" x14ac:dyDescent="0.2">
      <c r="B119" s="213" t="str">
        <f t="shared" si="49"/>
        <v>TMS</v>
      </c>
      <c r="C119" s="324" t="s">
        <v>814</v>
      </c>
      <c r="D119" s="324" t="s">
        <v>844</v>
      </c>
      <c r="E119" s="301" t="str">
        <f>IFERROR(INDEX('[1]PCD List'!$E$3:$O$41,MATCH(DPWW3!$D119,'[1]PCD List'!$D$3:$D$41,0),MATCH(DPWW3!$B119,'[1]PCD List'!$E$2:$O$2,0)),"")</f>
        <v>Y</v>
      </c>
      <c r="F119" s="327" t="s">
        <v>845</v>
      </c>
      <c r="G119" s="62" t="s">
        <v>1645</v>
      </c>
      <c r="H119" s="245" t="s">
        <v>68</v>
      </c>
      <c r="I119" s="246">
        <v>0</v>
      </c>
      <c r="K119" s="841"/>
      <c r="L119" s="247"/>
      <c r="M119" s="221">
        <v>0</v>
      </c>
      <c r="N119" s="222">
        <v>0</v>
      </c>
      <c r="O119" s="102">
        <v>0</v>
      </c>
      <c r="P119" s="102">
        <v>0</v>
      </c>
      <c r="Q119" s="223">
        <v>0</v>
      </c>
      <c r="R119" s="40">
        <v>0</v>
      </c>
      <c r="S119" s="102">
        <v>1</v>
      </c>
      <c r="T119" s="102">
        <v>5</v>
      </c>
      <c r="U119" s="103">
        <v>5</v>
      </c>
      <c r="V119" s="224">
        <v>5</v>
      </c>
      <c r="W119" s="102">
        <v>6</v>
      </c>
      <c r="X119" s="102">
        <v>8</v>
      </c>
      <c r="Y119" s="103">
        <v>8</v>
      </c>
      <c r="Z119" s="224">
        <v>8</v>
      </c>
      <c r="AA119" s="102">
        <v>8</v>
      </c>
      <c r="AB119" s="102">
        <v>3</v>
      </c>
      <c r="AC119" s="225">
        <v>2</v>
      </c>
      <c r="AD119" s="40">
        <v>2</v>
      </c>
      <c r="AE119" s="102">
        <v>4</v>
      </c>
      <c r="AF119" s="102">
        <v>3</v>
      </c>
      <c r="AG119" s="223">
        <v>3</v>
      </c>
      <c r="AH119" s="38"/>
      <c r="AI119" s="38"/>
      <c r="AJ119" s="248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249"/>
      <c r="AW119" s="250" t="s">
        <v>2331</v>
      </c>
      <c r="AZ119" s="42" t="s">
        <v>1647</v>
      </c>
      <c r="BA119" s="251"/>
      <c r="BC119" s="302" t="s">
        <v>2350</v>
      </c>
      <c r="BD119" s="254" t="s">
        <v>2350</v>
      </c>
      <c r="BE119" s="73" t="s">
        <v>2350</v>
      </c>
      <c r="BF119" s="73" t="s">
        <v>2350</v>
      </c>
      <c r="BG119" s="255" t="s">
        <v>2350</v>
      </c>
      <c r="BH119" s="254" t="s">
        <v>2350</v>
      </c>
      <c r="BI119" s="73" t="s">
        <v>2350</v>
      </c>
      <c r="BJ119" s="73" t="s">
        <v>2350</v>
      </c>
      <c r="BK119" s="255" t="s">
        <v>2350</v>
      </c>
      <c r="BL119" s="254" t="s">
        <v>2350</v>
      </c>
      <c r="BM119" s="73" t="s">
        <v>2350</v>
      </c>
      <c r="BN119" s="73" t="s">
        <v>2350</v>
      </c>
      <c r="BO119" s="255" t="s">
        <v>2350</v>
      </c>
      <c r="BP119" s="254" t="s">
        <v>2350</v>
      </c>
      <c r="BQ119" s="73" t="s">
        <v>2350</v>
      </c>
      <c r="BR119" s="73" t="s">
        <v>2350</v>
      </c>
      <c r="BS119" s="255" t="s">
        <v>2350</v>
      </c>
      <c r="BT119" s="254" t="s">
        <v>2350</v>
      </c>
      <c r="BU119" s="73" t="s">
        <v>2350</v>
      </c>
      <c r="BV119" s="73" t="s">
        <v>2350</v>
      </c>
      <c r="BW119" s="255" t="s">
        <v>2350</v>
      </c>
      <c r="BX119" s="51"/>
      <c r="BY119" s="256" t="str">
        <f t="shared" si="51"/>
        <v>PCD_DPWW3_GSTW_DLY_S4</v>
      </c>
      <c r="BZ119" s="256" t="str">
        <f t="shared" si="51"/>
        <v>PCD_DPWW3_GSTW_DIR_S4</v>
      </c>
      <c r="CA119" s="256" t="str">
        <f t="shared" si="51"/>
        <v>PCD_DPWW3_GSTW_DSCR_S4</v>
      </c>
      <c r="CB119" s="256" t="str">
        <f t="shared" si="51"/>
        <v>PCD_DPWW3_GSTW_DCS_S4</v>
      </c>
      <c r="CC119" s="256" t="str">
        <f t="shared" si="51"/>
        <v>PCD_DPWW3_GSTW_DSCS_S4</v>
      </c>
      <c r="CD119" s="256" t="str">
        <f t="shared" si="51"/>
        <v>PCD_DPWW3_GSTW_DPP_S4</v>
      </c>
      <c r="CE119" s="256" t="str">
        <f t="shared" si="51"/>
        <v>PCD_DPWW3_GSTW_DTPI_S4</v>
      </c>
      <c r="CF119" s="256" t="str">
        <f t="shared" si="51"/>
        <v>PCD_DPWW3_GSTW_DCI_S4</v>
      </c>
      <c r="CG119" s="256" t="str">
        <f t="shared" si="51"/>
        <v>PCD_DPWW3_GSTW_DSI_S4</v>
      </c>
      <c r="CH119" s="256" t="str">
        <f t="shared" si="51"/>
        <v>PCD_DPWW3_GSTW_DER_S4</v>
      </c>
      <c r="CI119" s="256" t="str">
        <f t="shared" si="50"/>
        <v>PCD_DPWW3_GSTW_RS_S4</v>
      </c>
      <c r="CJ119" s="256" t="str">
        <f t="shared" si="51"/>
        <v>PCD_DPWW3_GSTW_DPLE_S4</v>
      </c>
    </row>
    <row r="120" spans="2:88" ht="15" x14ac:dyDescent="0.2">
      <c r="B120" s="213" t="str">
        <f t="shared" si="49"/>
        <v>TMS</v>
      </c>
      <c r="C120" s="324" t="s">
        <v>814</v>
      </c>
      <c r="D120" s="324" t="s">
        <v>844</v>
      </c>
      <c r="E120" s="301" t="str">
        <f>IFERROR(INDEX('[1]PCD List'!$E$3:$O$41,MATCH(DPWW3!$D120,'[1]PCD List'!$D$3:$D$41,0),MATCH(DPWW3!$B120,'[1]PCD List'!$E$2:$O$2,0)),"")</f>
        <v>Y</v>
      </c>
      <c r="F120" s="327" t="s">
        <v>845</v>
      </c>
      <c r="G120" s="62" t="s">
        <v>1648</v>
      </c>
      <c r="H120" s="245" t="s">
        <v>68</v>
      </c>
      <c r="I120" s="246">
        <v>0</v>
      </c>
      <c r="K120" s="841"/>
      <c r="L120" s="247"/>
      <c r="M120" s="221">
        <v>0</v>
      </c>
      <c r="N120" s="222">
        <v>0</v>
      </c>
      <c r="O120" s="102">
        <v>0</v>
      </c>
      <c r="P120" s="102">
        <v>0</v>
      </c>
      <c r="Q120" s="223">
        <v>0</v>
      </c>
      <c r="R120" s="40">
        <v>0</v>
      </c>
      <c r="S120" s="102">
        <v>0</v>
      </c>
      <c r="T120" s="102">
        <v>0</v>
      </c>
      <c r="U120" s="103">
        <v>0</v>
      </c>
      <c r="V120" s="224">
        <v>0</v>
      </c>
      <c r="W120" s="102">
        <v>0</v>
      </c>
      <c r="X120" s="102">
        <v>0</v>
      </c>
      <c r="Y120" s="103">
        <v>0</v>
      </c>
      <c r="Z120" s="224">
        <v>0</v>
      </c>
      <c r="AA120" s="102">
        <v>0</v>
      </c>
      <c r="AB120" s="102">
        <v>5</v>
      </c>
      <c r="AC120" s="225">
        <v>6</v>
      </c>
      <c r="AD120" s="40">
        <v>6</v>
      </c>
      <c r="AE120" s="102">
        <v>6</v>
      </c>
      <c r="AF120" s="102">
        <v>8</v>
      </c>
      <c r="AG120" s="223">
        <v>1</v>
      </c>
      <c r="AH120" s="38"/>
      <c r="AI120" s="38"/>
      <c r="AJ120" s="248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249"/>
      <c r="AW120" s="250" t="s">
        <v>2331</v>
      </c>
      <c r="AZ120" s="42" t="s">
        <v>1650</v>
      </c>
      <c r="BA120" s="251"/>
      <c r="BC120" s="302" t="s">
        <v>2351</v>
      </c>
      <c r="BD120" s="254" t="s">
        <v>2351</v>
      </c>
      <c r="BE120" s="73" t="s">
        <v>2351</v>
      </c>
      <c r="BF120" s="73" t="s">
        <v>2351</v>
      </c>
      <c r="BG120" s="255" t="s">
        <v>2351</v>
      </c>
      <c r="BH120" s="254" t="s">
        <v>2351</v>
      </c>
      <c r="BI120" s="73" t="s">
        <v>2351</v>
      </c>
      <c r="BJ120" s="73" t="s">
        <v>2351</v>
      </c>
      <c r="BK120" s="255" t="s">
        <v>2351</v>
      </c>
      <c r="BL120" s="254" t="s">
        <v>2351</v>
      </c>
      <c r="BM120" s="73" t="s">
        <v>2351</v>
      </c>
      <c r="BN120" s="73" t="s">
        <v>2351</v>
      </c>
      <c r="BO120" s="255" t="s">
        <v>2351</v>
      </c>
      <c r="BP120" s="254" t="s">
        <v>2351</v>
      </c>
      <c r="BQ120" s="73" t="s">
        <v>2351</v>
      </c>
      <c r="BR120" s="73" t="s">
        <v>2351</v>
      </c>
      <c r="BS120" s="255" t="s">
        <v>2351</v>
      </c>
      <c r="BT120" s="254" t="s">
        <v>2351</v>
      </c>
      <c r="BU120" s="73" t="s">
        <v>2351</v>
      </c>
      <c r="BV120" s="73" t="s">
        <v>2351</v>
      </c>
      <c r="BW120" s="255" t="s">
        <v>2351</v>
      </c>
      <c r="BX120" s="51"/>
      <c r="BY120" s="256" t="str">
        <f t="shared" si="51"/>
        <v>PCD_DPWW3_GSTW_DLY_S5</v>
      </c>
      <c r="BZ120" s="256" t="str">
        <f t="shared" si="51"/>
        <v>PCD_DPWW3_GSTW_DIR_S5</v>
      </c>
      <c r="CA120" s="256" t="str">
        <f t="shared" si="51"/>
        <v>PCD_DPWW3_GSTW_DSCR_S5</v>
      </c>
      <c r="CB120" s="256" t="str">
        <f t="shared" si="51"/>
        <v>PCD_DPWW3_GSTW_DCS_S5</v>
      </c>
      <c r="CC120" s="256" t="str">
        <f t="shared" si="51"/>
        <v>PCD_DPWW3_GSTW_DSCS_S5</v>
      </c>
      <c r="CD120" s="256" t="str">
        <f t="shared" si="51"/>
        <v>PCD_DPWW3_GSTW_DPP_S5</v>
      </c>
      <c r="CE120" s="256" t="str">
        <f t="shared" si="51"/>
        <v>PCD_DPWW3_GSTW_DTPI_S5</v>
      </c>
      <c r="CF120" s="256" t="str">
        <f t="shared" si="51"/>
        <v>PCD_DPWW3_GSTW_DCI_S5</v>
      </c>
      <c r="CG120" s="256" t="str">
        <f t="shared" si="51"/>
        <v>PCD_DPWW3_GSTW_DSI_S5</v>
      </c>
      <c r="CH120" s="256" t="str">
        <f t="shared" si="51"/>
        <v>PCD_DPWW3_GSTW_DER_S5</v>
      </c>
      <c r="CI120" s="256" t="str">
        <f t="shared" si="50"/>
        <v>PCD_DPWW3_GSTW_RS_S5</v>
      </c>
      <c r="CJ120" s="256" t="str">
        <f t="shared" si="51"/>
        <v>PCD_DPWW3_GSTW_DPLE_S5</v>
      </c>
    </row>
    <row r="121" spans="2:88" ht="15" x14ac:dyDescent="0.2">
      <c r="B121" s="213" t="str">
        <f t="shared" si="49"/>
        <v>TMS</v>
      </c>
      <c r="C121" s="324" t="s">
        <v>814</v>
      </c>
      <c r="D121" s="324" t="s">
        <v>844</v>
      </c>
      <c r="E121" s="301" t="str">
        <f>IFERROR(INDEX('[1]PCD List'!$E$3:$O$41,MATCH(DPWW3!$D121,'[1]PCD List'!$D$3:$D$41,0),MATCH(DPWW3!$B121,'[1]PCD List'!$E$2:$O$2,0)),"")</f>
        <v>Y</v>
      </c>
      <c r="F121" s="327" t="s">
        <v>845</v>
      </c>
      <c r="G121" s="62" t="s">
        <v>1651</v>
      </c>
      <c r="H121" s="245" t="s">
        <v>68</v>
      </c>
      <c r="I121" s="246">
        <v>0</v>
      </c>
      <c r="K121" s="841"/>
      <c r="L121" s="247"/>
      <c r="M121" s="221">
        <v>0</v>
      </c>
      <c r="N121" s="222">
        <v>0</v>
      </c>
      <c r="O121" s="102">
        <v>0</v>
      </c>
      <c r="P121" s="102">
        <v>0</v>
      </c>
      <c r="Q121" s="223">
        <v>0</v>
      </c>
      <c r="R121" s="40">
        <v>0</v>
      </c>
      <c r="S121" s="102">
        <v>0</v>
      </c>
      <c r="T121" s="102">
        <v>0</v>
      </c>
      <c r="U121" s="103">
        <v>0</v>
      </c>
      <c r="V121" s="224">
        <v>0</v>
      </c>
      <c r="W121" s="102">
        <v>0</v>
      </c>
      <c r="X121" s="102">
        <v>0</v>
      </c>
      <c r="Y121" s="103">
        <v>0</v>
      </c>
      <c r="Z121" s="224">
        <v>0</v>
      </c>
      <c r="AA121" s="102">
        <v>0</v>
      </c>
      <c r="AB121" s="102">
        <v>0</v>
      </c>
      <c r="AC121" s="225">
        <v>0</v>
      </c>
      <c r="AD121" s="40">
        <v>0</v>
      </c>
      <c r="AE121" s="102">
        <v>0</v>
      </c>
      <c r="AF121" s="102">
        <v>0</v>
      </c>
      <c r="AG121" s="223">
        <v>7</v>
      </c>
      <c r="AH121" s="38"/>
      <c r="AI121" s="38"/>
      <c r="AJ121" s="248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249"/>
      <c r="AW121" s="250" t="s">
        <v>2331</v>
      </c>
      <c r="AZ121" s="42" t="s">
        <v>1653</v>
      </c>
      <c r="BA121" s="251"/>
      <c r="BC121" s="302" t="s">
        <v>2352</v>
      </c>
      <c r="BD121" s="254" t="s">
        <v>2352</v>
      </c>
      <c r="BE121" s="73" t="s">
        <v>2352</v>
      </c>
      <c r="BF121" s="73" t="s">
        <v>2352</v>
      </c>
      <c r="BG121" s="255" t="s">
        <v>2352</v>
      </c>
      <c r="BH121" s="254" t="s">
        <v>2352</v>
      </c>
      <c r="BI121" s="73" t="s">
        <v>2352</v>
      </c>
      <c r="BJ121" s="73" t="s">
        <v>2352</v>
      </c>
      <c r="BK121" s="255" t="s">
        <v>2352</v>
      </c>
      <c r="BL121" s="254" t="s">
        <v>2352</v>
      </c>
      <c r="BM121" s="73" t="s">
        <v>2352</v>
      </c>
      <c r="BN121" s="73" t="s">
        <v>2352</v>
      </c>
      <c r="BO121" s="255" t="s">
        <v>2352</v>
      </c>
      <c r="BP121" s="254" t="s">
        <v>2352</v>
      </c>
      <c r="BQ121" s="73" t="s">
        <v>2352</v>
      </c>
      <c r="BR121" s="73" t="s">
        <v>2352</v>
      </c>
      <c r="BS121" s="255" t="s">
        <v>2352</v>
      </c>
      <c r="BT121" s="254" t="s">
        <v>2352</v>
      </c>
      <c r="BU121" s="73" t="s">
        <v>2352</v>
      </c>
      <c r="BV121" s="73" t="s">
        <v>2352</v>
      </c>
      <c r="BW121" s="255" t="s">
        <v>2352</v>
      </c>
      <c r="BX121" s="51"/>
      <c r="BY121" s="256" t="str">
        <f t="shared" si="51"/>
        <v>PCD_DPWW3_GSTW_DLY_S6</v>
      </c>
      <c r="BZ121" s="256" t="str">
        <f t="shared" si="51"/>
        <v>PCD_DPWW3_GSTW_DIR_S6</v>
      </c>
      <c r="CA121" s="256" t="str">
        <f t="shared" si="51"/>
        <v>PCD_DPWW3_GSTW_DSCR_S6</v>
      </c>
      <c r="CB121" s="256" t="str">
        <f t="shared" si="51"/>
        <v>PCD_DPWW3_GSTW_DCS_S6</v>
      </c>
      <c r="CC121" s="256" t="str">
        <f t="shared" si="51"/>
        <v>PCD_DPWW3_GSTW_DSCS_S6</v>
      </c>
      <c r="CD121" s="256" t="str">
        <f t="shared" si="51"/>
        <v>PCD_DPWW3_GSTW_DPP_S6</v>
      </c>
      <c r="CE121" s="256" t="str">
        <f t="shared" si="51"/>
        <v>PCD_DPWW3_GSTW_DTPI_S6</v>
      </c>
      <c r="CF121" s="256" t="str">
        <f t="shared" si="51"/>
        <v>PCD_DPWW3_GSTW_DCI_S6</v>
      </c>
      <c r="CG121" s="256" t="str">
        <f t="shared" si="51"/>
        <v>PCD_DPWW3_GSTW_DSI_S6</v>
      </c>
      <c r="CH121" s="256" t="str">
        <f t="shared" si="51"/>
        <v>PCD_DPWW3_GSTW_DER_S6</v>
      </c>
      <c r="CI121" s="256" t="str">
        <f t="shared" si="50"/>
        <v>PCD_DPWW3_GSTW_RS_S6</v>
      </c>
      <c r="CJ121" s="256" t="str">
        <f t="shared" si="51"/>
        <v>PCD_DPWW3_GSTW_DPLE_S6</v>
      </c>
    </row>
    <row r="122" spans="2:88" ht="15" x14ac:dyDescent="0.2">
      <c r="B122" s="303" t="str">
        <f t="shared" si="49"/>
        <v>TMS</v>
      </c>
      <c r="C122" s="325" t="s">
        <v>814</v>
      </c>
      <c r="D122" s="325" t="s">
        <v>844</v>
      </c>
      <c r="E122" s="259" t="str">
        <f>IFERROR(INDEX('[1]PCD List'!$E$3:$O$41,MATCH(DPWW3!$D122,'[1]PCD List'!$D$3:$D$41,0),MATCH(DPWW3!$B122,'[1]PCD List'!$E$2:$O$2,0)),"")</f>
        <v>Y</v>
      </c>
      <c r="F122" s="328" t="s">
        <v>845</v>
      </c>
      <c r="G122" s="62" t="s">
        <v>1654</v>
      </c>
      <c r="H122" s="245" t="s">
        <v>68</v>
      </c>
      <c r="I122" s="246">
        <v>0</v>
      </c>
      <c r="K122" s="841"/>
      <c r="L122" s="247"/>
      <c r="M122" s="264"/>
      <c r="N122" s="265"/>
      <c r="O122" s="266"/>
      <c r="P122" s="266"/>
      <c r="Q122" s="267"/>
      <c r="R122" s="268"/>
      <c r="S122" s="266"/>
      <c r="T122" s="266"/>
      <c r="U122" s="269"/>
      <c r="V122" s="270"/>
      <c r="W122" s="266"/>
      <c r="X122" s="266"/>
      <c r="Y122" s="269"/>
      <c r="Z122" s="270"/>
      <c r="AA122" s="266"/>
      <c r="AB122" s="266"/>
      <c r="AC122" s="271"/>
      <c r="AD122" s="268"/>
      <c r="AE122" s="266"/>
      <c r="AF122" s="266"/>
      <c r="AG122" s="267"/>
      <c r="AH122" s="38"/>
      <c r="AI122" s="38"/>
      <c r="AJ122" s="248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249"/>
      <c r="AW122" s="250" t="s">
        <v>2331</v>
      </c>
      <c r="AZ122" s="42" t="s">
        <v>1656</v>
      </c>
      <c r="BA122" s="251"/>
      <c r="BC122" s="302" t="s">
        <v>2353</v>
      </c>
      <c r="BD122" s="254" t="s">
        <v>2353</v>
      </c>
      <c r="BE122" s="73" t="s">
        <v>2353</v>
      </c>
      <c r="BF122" s="73" t="s">
        <v>2353</v>
      </c>
      <c r="BG122" s="255" t="s">
        <v>2353</v>
      </c>
      <c r="BH122" s="254" t="s">
        <v>2353</v>
      </c>
      <c r="BI122" s="73" t="s">
        <v>2353</v>
      </c>
      <c r="BJ122" s="73" t="s">
        <v>2353</v>
      </c>
      <c r="BK122" s="255" t="s">
        <v>2353</v>
      </c>
      <c r="BL122" s="254" t="s">
        <v>2353</v>
      </c>
      <c r="BM122" s="73" t="s">
        <v>2353</v>
      </c>
      <c r="BN122" s="73" t="s">
        <v>2353</v>
      </c>
      <c r="BO122" s="255" t="s">
        <v>2353</v>
      </c>
      <c r="BP122" s="254" t="s">
        <v>2353</v>
      </c>
      <c r="BQ122" s="73" t="s">
        <v>2353</v>
      </c>
      <c r="BR122" s="73" t="s">
        <v>2353</v>
      </c>
      <c r="BS122" s="255" t="s">
        <v>2353</v>
      </c>
      <c r="BT122" s="254" t="s">
        <v>2353</v>
      </c>
      <c r="BU122" s="73" t="s">
        <v>2353</v>
      </c>
      <c r="BV122" s="73" t="s">
        <v>2353</v>
      </c>
      <c r="BW122" s="255" t="s">
        <v>2353</v>
      </c>
      <c r="BX122" s="51"/>
      <c r="BY122" s="256" t="str">
        <f t="shared" si="51"/>
        <v>PCD_DPWW3_GSTW_DLY_S7</v>
      </c>
      <c r="BZ122" s="256" t="str">
        <f t="shared" si="51"/>
        <v>PCD_DPWW3_GSTW_DIR_S7</v>
      </c>
      <c r="CA122" s="256" t="str">
        <f t="shared" si="51"/>
        <v>PCD_DPWW3_GSTW_DSCR_S7</v>
      </c>
      <c r="CB122" s="256" t="str">
        <f t="shared" si="51"/>
        <v>PCD_DPWW3_GSTW_DCS_S7</v>
      </c>
      <c r="CC122" s="256" t="str">
        <f t="shared" si="51"/>
        <v>PCD_DPWW3_GSTW_DSCS_S7</v>
      </c>
      <c r="CD122" s="256" t="str">
        <f t="shared" si="51"/>
        <v>PCD_DPWW3_GSTW_DPP_S7</v>
      </c>
      <c r="CE122" s="256" t="str">
        <f t="shared" si="51"/>
        <v>PCD_DPWW3_GSTW_DTPI_S7</v>
      </c>
      <c r="CF122" s="256" t="str">
        <f t="shared" si="51"/>
        <v>PCD_DPWW3_GSTW_DCI_S7</v>
      </c>
      <c r="CG122" s="256" t="str">
        <f t="shared" si="51"/>
        <v>PCD_DPWW3_GSTW_DSI_S7</v>
      </c>
      <c r="CH122" s="256" t="str">
        <f t="shared" si="51"/>
        <v>PCD_DPWW3_GSTW_DER_S7</v>
      </c>
      <c r="CI122" s="256" t="str">
        <f t="shared" si="50"/>
        <v>PCD_DPWW3_GSTW_RS_S7</v>
      </c>
      <c r="CJ122" s="256" t="str">
        <f t="shared" si="51"/>
        <v>PCD_DPWW3_GSTW_DPLE_S7</v>
      </c>
    </row>
    <row r="123" spans="2:88" ht="15.75" thickBot="1" x14ac:dyDescent="0.25">
      <c r="B123" s="306" t="str">
        <f t="shared" si="49"/>
        <v>TMS</v>
      </c>
      <c r="C123" s="274" t="s">
        <v>814</v>
      </c>
      <c r="D123" s="274" t="s">
        <v>844</v>
      </c>
      <c r="E123" s="308" t="str">
        <f>IFERROR(INDEX('[1]PCD List'!$E$3:$O$41,MATCH(DPWW3!$D123,'[1]PCD List'!$D$3:$D$41,0),MATCH(DPWW3!$B123,'[1]PCD List'!$E$2:$O$2,0)),"")</f>
        <v>Y</v>
      </c>
      <c r="F123" s="329" t="s">
        <v>845</v>
      </c>
      <c r="G123" s="277" t="s">
        <v>1657</v>
      </c>
      <c r="H123" s="278" t="s">
        <v>68</v>
      </c>
      <c r="I123" s="279">
        <v>0</v>
      </c>
      <c r="K123" s="842"/>
      <c r="L123" s="247"/>
      <c r="M123" s="280">
        <f>SUM( M115:M121)</f>
        <v>15</v>
      </c>
      <c r="N123" s="310">
        <f t="shared" ref="N123:AG123" si="52">SUM( N115:N121)</f>
        <v>15</v>
      </c>
      <c r="O123" s="281">
        <f t="shared" si="52"/>
        <v>15</v>
      </c>
      <c r="P123" s="281">
        <f t="shared" si="52"/>
        <v>15</v>
      </c>
      <c r="Q123" s="281">
        <f t="shared" si="52"/>
        <v>15</v>
      </c>
      <c r="R123" s="281">
        <f t="shared" si="52"/>
        <v>15</v>
      </c>
      <c r="S123" s="281">
        <f t="shared" si="52"/>
        <v>15</v>
      </c>
      <c r="T123" s="281">
        <f t="shared" si="52"/>
        <v>15</v>
      </c>
      <c r="U123" s="281">
        <f t="shared" si="52"/>
        <v>15</v>
      </c>
      <c r="V123" s="281">
        <f t="shared" si="52"/>
        <v>15</v>
      </c>
      <c r="W123" s="281">
        <f t="shared" si="52"/>
        <v>15</v>
      </c>
      <c r="X123" s="281">
        <f t="shared" si="52"/>
        <v>15</v>
      </c>
      <c r="Y123" s="281">
        <f t="shared" si="52"/>
        <v>15</v>
      </c>
      <c r="Z123" s="281">
        <f t="shared" si="52"/>
        <v>15</v>
      </c>
      <c r="AA123" s="281">
        <f t="shared" si="52"/>
        <v>15</v>
      </c>
      <c r="AB123" s="281">
        <f t="shared" si="52"/>
        <v>15</v>
      </c>
      <c r="AC123" s="281">
        <f t="shared" si="52"/>
        <v>15</v>
      </c>
      <c r="AD123" s="281">
        <f t="shared" si="52"/>
        <v>15</v>
      </c>
      <c r="AE123" s="281">
        <f t="shared" si="52"/>
        <v>15</v>
      </c>
      <c r="AF123" s="281">
        <f t="shared" si="52"/>
        <v>15</v>
      </c>
      <c r="AG123" s="281">
        <f t="shared" si="52"/>
        <v>15</v>
      </c>
      <c r="AH123" s="38"/>
      <c r="AI123" s="38"/>
      <c r="AJ123" s="282"/>
      <c r="AK123" s="283"/>
      <c r="AL123" s="283"/>
      <c r="AM123" s="283"/>
      <c r="AN123" s="283"/>
      <c r="AO123" s="283"/>
      <c r="AP123" s="283"/>
      <c r="AQ123" s="283"/>
      <c r="AR123" s="283"/>
      <c r="AS123" s="283"/>
      <c r="AT123" s="283"/>
      <c r="AU123" s="284"/>
      <c r="AW123" s="250" t="s">
        <v>2331</v>
      </c>
      <c r="AZ123" s="42" t="s">
        <v>1659</v>
      </c>
      <c r="BA123" s="251"/>
      <c r="BC123" s="311" t="s">
        <v>2354</v>
      </c>
      <c r="BD123" s="287" t="s">
        <v>2354</v>
      </c>
      <c r="BE123" s="288" t="s">
        <v>2354</v>
      </c>
      <c r="BF123" s="288" t="s">
        <v>2354</v>
      </c>
      <c r="BG123" s="290" t="s">
        <v>2354</v>
      </c>
      <c r="BH123" s="287" t="s">
        <v>2354</v>
      </c>
      <c r="BI123" s="288" t="s">
        <v>2354</v>
      </c>
      <c r="BJ123" s="288" t="s">
        <v>2354</v>
      </c>
      <c r="BK123" s="290" t="s">
        <v>2354</v>
      </c>
      <c r="BL123" s="287" t="s">
        <v>2354</v>
      </c>
      <c r="BM123" s="288" t="s">
        <v>2354</v>
      </c>
      <c r="BN123" s="288" t="s">
        <v>2354</v>
      </c>
      <c r="BO123" s="290" t="s">
        <v>2354</v>
      </c>
      <c r="BP123" s="287" t="s">
        <v>2354</v>
      </c>
      <c r="BQ123" s="288" t="s">
        <v>2354</v>
      </c>
      <c r="BR123" s="288" t="s">
        <v>2354</v>
      </c>
      <c r="BS123" s="290" t="s">
        <v>2354</v>
      </c>
      <c r="BT123" s="287" t="s">
        <v>2354</v>
      </c>
      <c r="BU123" s="288" t="s">
        <v>2354</v>
      </c>
      <c r="BV123" s="288" t="s">
        <v>2354</v>
      </c>
      <c r="BW123" s="290" t="s">
        <v>2354</v>
      </c>
      <c r="BX123" s="51"/>
      <c r="BY123" s="256" t="str">
        <f t="shared" si="51"/>
        <v>PCD_DPWW3_GSTW_DLY_ST</v>
      </c>
      <c r="BZ123" s="256" t="str">
        <f t="shared" si="51"/>
        <v>PCD_DPWW3_GSTW_DIR_ST</v>
      </c>
      <c r="CA123" s="256" t="str">
        <f t="shared" si="51"/>
        <v>PCD_DPWW3_GSTW_DSCR_ST</v>
      </c>
      <c r="CB123" s="256" t="str">
        <f t="shared" si="51"/>
        <v>PCD_DPWW3_GSTW_DCS_ST</v>
      </c>
      <c r="CC123" s="256" t="str">
        <f t="shared" si="51"/>
        <v>PCD_DPWW3_GSTW_DSCS_ST</v>
      </c>
      <c r="CD123" s="256" t="str">
        <f t="shared" si="51"/>
        <v>PCD_DPWW3_GSTW_DPP_ST</v>
      </c>
      <c r="CE123" s="256" t="str">
        <f t="shared" si="51"/>
        <v>PCD_DPWW3_GSTW_DTPI_ST</v>
      </c>
      <c r="CF123" s="256" t="str">
        <f t="shared" si="51"/>
        <v>PCD_DPWW3_GSTW_DCI_ST</v>
      </c>
      <c r="CG123" s="256" t="str">
        <f t="shared" si="51"/>
        <v>PCD_DPWW3_GSTW_DSI_ST</v>
      </c>
      <c r="CH123" s="256" t="str">
        <f t="shared" si="51"/>
        <v>PCD_DPWW3_GSTW_DER_ST</v>
      </c>
      <c r="CI123" s="256" t="str">
        <f t="shared" si="50"/>
        <v>PCD_DPWW3_GSTW_RS_ST</v>
      </c>
      <c r="CJ123" s="256" t="str">
        <f t="shared" si="51"/>
        <v>PCD_DPWW3_GSTW_DPLE_ST</v>
      </c>
    </row>
    <row r="124" spans="2:88" ht="15" x14ac:dyDescent="0.2">
      <c r="B124" s="213" t="str">
        <f xml:space="preserve"> B123</f>
        <v>TMS</v>
      </c>
      <c r="C124" s="319" t="s">
        <v>814</v>
      </c>
      <c r="D124" s="319" t="s">
        <v>853</v>
      </c>
      <c r="E124" s="292" t="str">
        <f>IFERROR(INDEX('[1]PCD List'!$E$3:$O$41,MATCH(DPWW3!$D124,'[1]PCD List'!$D$3:$D$41,0),MATCH(DPWW3!$B124,'[1]PCD List'!$E$2:$O$2,0)),"")</f>
        <v>Y</v>
      </c>
      <c r="F124" s="326" t="s">
        <v>854</v>
      </c>
      <c r="G124" s="62" t="s">
        <v>1619</v>
      </c>
      <c r="H124" s="245" t="s">
        <v>68</v>
      </c>
      <c r="I124" s="246">
        <v>0</v>
      </c>
      <c r="K124" s="829">
        <v>21</v>
      </c>
      <c r="L124" s="112"/>
      <c r="M124" s="221">
        <v>20</v>
      </c>
      <c r="N124" s="222">
        <v>1</v>
      </c>
      <c r="O124" s="102">
        <v>1</v>
      </c>
      <c r="P124" s="102">
        <v>1</v>
      </c>
      <c r="Q124" s="223">
        <v>1</v>
      </c>
      <c r="R124" s="40">
        <v>1</v>
      </c>
      <c r="S124" s="102">
        <v>1</v>
      </c>
      <c r="T124" s="102">
        <v>1</v>
      </c>
      <c r="U124" s="103">
        <v>1</v>
      </c>
      <c r="V124" s="224">
        <v>1</v>
      </c>
      <c r="W124" s="102">
        <v>1</v>
      </c>
      <c r="X124" s="102">
        <v>1</v>
      </c>
      <c r="Y124" s="103">
        <v>1</v>
      </c>
      <c r="Z124" s="224">
        <v>1</v>
      </c>
      <c r="AA124" s="102">
        <v>1</v>
      </c>
      <c r="AB124" s="102">
        <v>1</v>
      </c>
      <c r="AC124" s="225">
        <v>1</v>
      </c>
      <c r="AD124" s="40">
        <v>1</v>
      </c>
      <c r="AE124" s="102">
        <v>1</v>
      </c>
      <c r="AF124" s="102">
        <v>1</v>
      </c>
      <c r="AG124" s="223"/>
      <c r="AH124" s="38"/>
      <c r="AI124" s="38"/>
      <c r="AJ124" s="248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249"/>
      <c r="AW124" s="250" t="s">
        <v>2355</v>
      </c>
      <c r="AZ124" t="s">
        <v>2356</v>
      </c>
      <c r="BA124" s="302" t="s">
        <v>2357</v>
      </c>
      <c r="BC124" s="299" t="s">
        <v>2358</v>
      </c>
      <c r="BD124" s="233" t="s">
        <v>2358</v>
      </c>
      <c r="BE124" s="234" t="s">
        <v>2358</v>
      </c>
      <c r="BF124" s="234" t="s">
        <v>2358</v>
      </c>
      <c r="BG124" s="236" t="s">
        <v>2358</v>
      </c>
      <c r="BH124" s="233" t="s">
        <v>2358</v>
      </c>
      <c r="BI124" s="234" t="s">
        <v>2358</v>
      </c>
      <c r="BJ124" s="234" t="s">
        <v>2358</v>
      </c>
      <c r="BK124" s="236" t="s">
        <v>2358</v>
      </c>
      <c r="BL124" s="233" t="s">
        <v>2358</v>
      </c>
      <c r="BM124" s="234" t="s">
        <v>2358</v>
      </c>
      <c r="BN124" s="234" t="s">
        <v>2358</v>
      </c>
      <c r="BO124" s="236" t="s">
        <v>2358</v>
      </c>
      <c r="BP124" s="233" t="s">
        <v>2358</v>
      </c>
      <c r="BQ124" s="234" t="s">
        <v>2358</v>
      </c>
      <c r="BR124" s="234" t="s">
        <v>2358</v>
      </c>
      <c r="BS124" s="236" t="s">
        <v>2358</v>
      </c>
      <c r="BT124" s="233" t="s">
        <v>2358</v>
      </c>
      <c r="BU124" s="234" t="s">
        <v>2358</v>
      </c>
      <c r="BV124" s="234" t="s">
        <v>2358</v>
      </c>
      <c r="BW124" s="236" t="s">
        <v>2358</v>
      </c>
      <c r="BX124" s="51"/>
      <c r="BY124" s="320" t="s">
        <v>2359</v>
      </c>
      <c r="BZ124" s="321" t="s">
        <v>2360</v>
      </c>
      <c r="CA124" s="85" t="s">
        <v>2361</v>
      </c>
      <c r="CB124" s="85" t="s">
        <v>2362</v>
      </c>
      <c r="CC124" s="85" t="s">
        <v>2363</v>
      </c>
      <c r="CD124" s="85" t="s">
        <v>2364</v>
      </c>
      <c r="CE124" s="85" t="s">
        <v>2365</v>
      </c>
      <c r="CF124" s="85" t="s">
        <v>2366</v>
      </c>
      <c r="CG124" s="85" t="s">
        <v>2367</v>
      </c>
      <c r="CH124" s="85" t="s">
        <v>2368</v>
      </c>
      <c r="CI124" s="322" t="s">
        <v>2369</v>
      </c>
      <c r="CJ124" s="323" t="s">
        <v>2370</v>
      </c>
    </row>
    <row r="125" spans="2:88" ht="15" x14ac:dyDescent="0.2">
      <c r="B125" s="213" t="str">
        <f t="shared" ref="B125:B132" si="53" xml:space="preserve"> B124</f>
        <v>TMS</v>
      </c>
      <c r="C125" s="324" t="s">
        <v>814</v>
      </c>
      <c r="D125" s="324" t="s">
        <v>853</v>
      </c>
      <c r="E125" s="301" t="str">
        <f>IFERROR(INDEX('[1]PCD List'!$E$3:$O$41,MATCH(DPWW3!$D125,'[1]PCD List'!$D$3:$D$41,0),MATCH(DPWW3!$B125,'[1]PCD List'!$E$2:$O$2,0)),"")</f>
        <v>Y</v>
      </c>
      <c r="F125" s="327" t="s">
        <v>854</v>
      </c>
      <c r="G125" s="62" t="s">
        <v>1636</v>
      </c>
      <c r="H125" s="245" t="s">
        <v>68</v>
      </c>
      <c r="I125" s="246">
        <v>0</v>
      </c>
      <c r="K125" s="841"/>
      <c r="L125" s="247"/>
      <c r="M125" s="221">
        <v>1</v>
      </c>
      <c r="N125" s="222">
        <v>12</v>
      </c>
      <c r="O125" s="102">
        <v>11</v>
      </c>
      <c r="P125" s="102">
        <v>10</v>
      </c>
      <c r="Q125" s="223">
        <v>9</v>
      </c>
      <c r="R125" s="40">
        <v>5</v>
      </c>
      <c r="S125" s="102">
        <v>4</v>
      </c>
      <c r="T125" s="102">
        <v>4</v>
      </c>
      <c r="U125" s="103">
        <v>4</v>
      </c>
      <c r="V125" s="224">
        <v>2</v>
      </c>
      <c r="W125" s="102">
        <v>2</v>
      </c>
      <c r="X125" s="102">
        <v>2</v>
      </c>
      <c r="Y125" s="103">
        <v>1</v>
      </c>
      <c r="Z125" s="224">
        <v>0</v>
      </c>
      <c r="AA125" s="102">
        <v>0</v>
      </c>
      <c r="AB125" s="102">
        <v>0</v>
      </c>
      <c r="AC125" s="225">
        <v>0</v>
      </c>
      <c r="AD125" s="40">
        <v>0</v>
      </c>
      <c r="AE125" s="102">
        <v>0</v>
      </c>
      <c r="AF125" s="102">
        <v>0</v>
      </c>
      <c r="AG125" s="223">
        <v>0</v>
      </c>
      <c r="AH125" s="38"/>
      <c r="AI125" s="38"/>
      <c r="AJ125" s="248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249"/>
      <c r="AW125" s="250" t="s">
        <v>2355</v>
      </c>
      <c r="AZ125" s="42" t="s">
        <v>1638</v>
      </c>
      <c r="BA125" s="251"/>
      <c r="BC125" s="302" t="s">
        <v>2371</v>
      </c>
      <c r="BD125" s="254" t="s">
        <v>2371</v>
      </c>
      <c r="BE125" s="73" t="s">
        <v>2371</v>
      </c>
      <c r="BF125" s="73" t="s">
        <v>2371</v>
      </c>
      <c r="BG125" s="255" t="s">
        <v>2371</v>
      </c>
      <c r="BH125" s="254" t="s">
        <v>2371</v>
      </c>
      <c r="BI125" s="73" t="s">
        <v>2371</v>
      </c>
      <c r="BJ125" s="73" t="s">
        <v>2371</v>
      </c>
      <c r="BK125" s="255" t="s">
        <v>2371</v>
      </c>
      <c r="BL125" s="254" t="s">
        <v>2371</v>
      </c>
      <c r="BM125" s="73" t="s">
        <v>2371</v>
      </c>
      <c r="BN125" s="73" t="s">
        <v>2371</v>
      </c>
      <c r="BO125" s="255" t="s">
        <v>2371</v>
      </c>
      <c r="BP125" s="254" t="s">
        <v>2371</v>
      </c>
      <c r="BQ125" s="73" t="s">
        <v>2371</v>
      </c>
      <c r="BR125" s="73" t="s">
        <v>2371</v>
      </c>
      <c r="BS125" s="255" t="s">
        <v>2371</v>
      </c>
      <c r="BT125" s="254" t="s">
        <v>2371</v>
      </c>
      <c r="BU125" s="73" t="s">
        <v>2371</v>
      </c>
      <c r="BV125" s="73" t="s">
        <v>2371</v>
      </c>
      <c r="BW125" s="255" t="s">
        <v>2371</v>
      </c>
      <c r="BX125" s="51"/>
      <c r="BY125" s="256" t="str">
        <f>BY$124&amp;$AZ125</f>
        <v>PCD_DPWW3_TTSP_DLY_S1</v>
      </c>
      <c r="BZ125" s="256" t="str">
        <f t="shared" ref="BZ125:CJ132" si="54">BZ$124&amp;$AZ125</f>
        <v>PCD_DPWW3_TTSP_DIR_S1</v>
      </c>
      <c r="CA125" s="256" t="str">
        <f t="shared" si="54"/>
        <v>PCD_DPWW3_TTSP_DSCR_S1</v>
      </c>
      <c r="CB125" s="256" t="str">
        <f t="shared" si="54"/>
        <v>PCD_DPWW3_TTSP_DCS_S1</v>
      </c>
      <c r="CC125" s="256" t="str">
        <f t="shared" si="54"/>
        <v>PCD_DPWW3_TTSP_DSCS_S1</v>
      </c>
      <c r="CD125" s="256" t="str">
        <f t="shared" si="54"/>
        <v>PCD_DPWW3_TTSP_DPP_S1</v>
      </c>
      <c r="CE125" s="256" t="str">
        <f t="shared" si="54"/>
        <v>PCD_DPWW3_TTSP_DTPI_S1</v>
      </c>
      <c r="CF125" s="256" t="str">
        <f t="shared" si="54"/>
        <v>PCD_DPWW3_TTSP_DCI_S1</v>
      </c>
      <c r="CG125" s="256" t="str">
        <f t="shared" si="54"/>
        <v>PCD_DPWW3_TTSP_DSI_S1</v>
      </c>
      <c r="CH125" s="256" t="str">
        <f t="shared" si="54"/>
        <v>PCD_DPWW3_TTSP_DER_S1</v>
      </c>
      <c r="CI125" s="256" t="str">
        <f t="shared" si="54"/>
        <v>PCD_DPWW3_TTSP_RS_S1</v>
      </c>
      <c r="CJ125" s="256" t="str">
        <f t="shared" si="54"/>
        <v>PCD_DPWW3_TTSP_DPLE_S1</v>
      </c>
    </row>
    <row r="126" spans="2:88" ht="15" x14ac:dyDescent="0.2">
      <c r="B126" s="213" t="str">
        <f t="shared" si="53"/>
        <v>TMS</v>
      </c>
      <c r="C126" s="324" t="s">
        <v>814</v>
      </c>
      <c r="D126" s="324" t="s">
        <v>853</v>
      </c>
      <c r="E126" s="301" t="str">
        <f>IFERROR(INDEX('[1]PCD List'!$E$3:$O$41,MATCH(DPWW3!$D126,'[1]PCD List'!$D$3:$D$41,0),MATCH(DPWW3!$B126,'[1]PCD List'!$E$2:$O$2,0)),"")</f>
        <v>Y</v>
      </c>
      <c r="F126" s="327" t="s">
        <v>854</v>
      </c>
      <c r="G126" s="62" t="s">
        <v>1639</v>
      </c>
      <c r="H126" s="245" t="s">
        <v>68</v>
      </c>
      <c r="I126" s="246">
        <v>0</v>
      </c>
      <c r="K126" s="841"/>
      <c r="L126" s="247"/>
      <c r="M126" s="221">
        <v>0</v>
      </c>
      <c r="N126" s="222">
        <v>2</v>
      </c>
      <c r="O126" s="102">
        <v>3</v>
      </c>
      <c r="P126" s="102">
        <v>4</v>
      </c>
      <c r="Q126" s="223">
        <v>3</v>
      </c>
      <c r="R126" s="40">
        <v>6</v>
      </c>
      <c r="S126" s="102">
        <v>6</v>
      </c>
      <c r="T126" s="102">
        <v>6</v>
      </c>
      <c r="U126" s="103">
        <v>1</v>
      </c>
      <c r="V126" s="224">
        <v>3</v>
      </c>
      <c r="W126" s="102">
        <v>3</v>
      </c>
      <c r="X126" s="102">
        <v>3</v>
      </c>
      <c r="Y126" s="103">
        <v>2</v>
      </c>
      <c r="Z126" s="224">
        <v>3</v>
      </c>
      <c r="AA126" s="102">
        <v>2</v>
      </c>
      <c r="AB126" s="102">
        <v>2</v>
      </c>
      <c r="AC126" s="225">
        <v>0</v>
      </c>
      <c r="AD126" s="40">
        <v>0</v>
      </c>
      <c r="AE126" s="102">
        <v>0</v>
      </c>
      <c r="AF126" s="102">
        <v>0</v>
      </c>
      <c r="AG126" s="223">
        <v>0</v>
      </c>
      <c r="AH126" s="38"/>
      <c r="AI126" s="38"/>
      <c r="AJ126" s="248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249"/>
      <c r="AW126" s="250" t="s">
        <v>2355</v>
      </c>
      <c r="AZ126" s="42" t="s">
        <v>1641</v>
      </c>
      <c r="BA126" s="251"/>
      <c r="BC126" s="302" t="s">
        <v>2372</v>
      </c>
      <c r="BD126" s="254" t="s">
        <v>2372</v>
      </c>
      <c r="BE126" s="73" t="s">
        <v>2372</v>
      </c>
      <c r="BF126" s="73" t="s">
        <v>2372</v>
      </c>
      <c r="BG126" s="255" t="s">
        <v>2372</v>
      </c>
      <c r="BH126" s="254" t="s">
        <v>2372</v>
      </c>
      <c r="BI126" s="73" t="s">
        <v>2372</v>
      </c>
      <c r="BJ126" s="73" t="s">
        <v>2372</v>
      </c>
      <c r="BK126" s="255" t="s">
        <v>2372</v>
      </c>
      <c r="BL126" s="254" t="s">
        <v>2372</v>
      </c>
      <c r="BM126" s="73" t="s">
        <v>2372</v>
      </c>
      <c r="BN126" s="73" t="s">
        <v>2372</v>
      </c>
      <c r="BO126" s="255" t="s">
        <v>2372</v>
      </c>
      <c r="BP126" s="254" t="s">
        <v>2372</v>
      </c>
      <c r="BQ126" s="73" t="s">
        <v>2372</v>
      </c>
      <c r="BR126" s="73" t="s">
        <v>2372</v>
      </c>
      <c r="BS126" s="255" t="s">
        <v>2372</v>
      </c>
      <c r="BT126" s="254" t="s">
        <v>2372</v>
      </c>
      <c r="BU126" s="73" t="s">
        <v>2372</v>
      </c>
      <c r="BV126" s="73" t="s">
        <v>2372</v>
      </c>
      <c r="BW126" s="255" t="s">
        <v>2372</v>
      </c>
      <c r="BX126" s="51"/>
      <c r="BY126" s="256" t="str">
        <f t="shared" ref="BY126:CJ132" si="55">BY$124&amp;$AZ126</f>
        <v>PCD_DPWW3_TTSP_DLY_S2</v>
      </c>
      <c r="BZ126" s="256" t="str">
        <f t="shared" si="55"/>
        <v>PCD_DPWW3_TTSP_DIR_S2</v>
      </c>
      <c r="CA126" s="256" t="str">
        <f t="shared" si="55"/>
        <v>PCD_DPWW3_TTSP_DSCR_S2</v>
      </c>
      <c r="CB126" s="256" t="str">
        <f t="shared" si="55"/>
        <v>PCD_DPWW3_TTSP_DCS_S2</v>
      </c>
      <c r="CC126" s="256" t="str">
        <f t="shared" si="55"/>
        <v>PCD_DPWW3_TTSP_DSCS_S2</v>
      </c>
      <c r="CD126" s="256" t="str">
        <f t="shared" si="55"/>
        <v>PCD_DPWW3_TTSP_DPP_S2</v>
      </c>
      <c r="CE126" s="256" t="str">
        <f t="shared" si="55"/>
        <v>PCD_DPWW3_TTSP_DTPI_S2</v>
      </c>
      <c r="CF126" s="256" t="str">
        <f t="shared" si="55"/>
        <v>PCD_DPWW3_TTSP_DCI_S2</v>
      </c>
      <c r="CG126" s="256" t="str">
        <f t="shared" si="55"/>
        <v>PCD_DPWW3_TTSP_DSI_S2</v>
      </c>
      <c r="CH126" s="256" t="str">
        <f t="shared" si="55"/>
        <v>PCD_DPWW3_TTSP_DER_S2</v>
      </c>
      <c r="CI126" s="256" t="str">
        <f t="shared" si="54"/>
        <v>PCD_DPWW3_TTSP_RS_S2</v>
      </c>
      <c r="CJ126" s="256" t="str">
        <f t="shared" si="55"/>
        <v>PCD_DPWW3_TTSP_DPLE_S2</v>
      </c>
    </row>
    <row r="127" spans="2:88" ht="15" x14ac:dyDescent="0.2">
      <c r="B127" s="213" t="str">
        <f t="shared" si="53"/>
        <v>TMS</v>
      </c>
      <c r="C127" s="324" t="s">
        <v>814</v>
      </c>
      <c r="D127" s="324" t="s">
        <v>853</v>
      </c>
      <c r="E127" s="301" t="str">
        <f>IFERROR(INDEX('[1]PCD List'!$E$3:$O$41,MATCH(DPWW3!$D127,'[1]PCD List'!$D$3:$D$41,0),MATCH(DPWW3!$B127,'[1]PCD List'!$E$2:$O$2,0)),"")</f>
        <v>Y</v>
      </c>
      <c r="F127" s="327" t="s">
        <v>854</v>
      </c>
      <c r="G127" s="62" t="s">
        <v>1642</v>
      </c>
      <c r="H127" s="245" t="s">
        <v>68</v>
      </c>
      <c r="I127" s="246">
        <v>0</v>
      </c>
      <c r="K127" s="841"/>
      <c r="L127" s="247"/>
      <c r="M127" s="221">
        <v>0</v>
      </c>
      <c r="N127" s="222">
        <v>2</v>
      </c>
      <c r="O127" s="102">
        <v>2</v>
      </c>
      <c r="P127" s="102">
        <v>1</v>
      </c>
      <c r="Q127" s="223">
        <v>2</v>
      </c>
      <c r="R127" s="40">
        <v>3</v>
      </c>
      <c r="S127" s="102">
        <v>2</v>
      </c>
      <c r="T127" s="102">
        <v>0</v>
      </c>
      <c r="U127" s="103">
        <v>5</v>
      </c>
      <c r="V127" s="224">
        <v>5</v>
      </c>
      <c r="W127" s="102">
        <v>1</v>
      </c>
      <c r="X127" s="102">
        <v>1</v>
      </c>
      <c r="Y127" s="103">
        <v>2</v>
      </c>
      <c r="Z127" s="224">
        <v>2</v>
      </c>
      <c r="AA127" s="102">
        <v>1</v>
      </c>
      <c r="AB127" s="102">
        <v>0</v>
      </c>
      <c r="AC127" s="225">
        <v>2</v>
      </c>
      <c r="AD127" s="40">
        <v>2</v>
      </c>
      <c r="AE127" s="102">
        <v>1</v>
      </c>
      <c r="AF127" s="102">
        <v>0</v>
      </c>
      <c r="AG127" s="223">
        <v>0</v>
      </c>
      <c r="AH127" s="38"/>
      <c r="AI127" s="38"/>
      <c r="AJ127" s="248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249"/>
      <c r="AW127" s="250" t="s">
        <v>2355</v>
      </c>
      <c r="AZ127" s="42" t="s">
        <v>1644</v>
      </c>
      <c r="BA127" s="251"/>
      <c r="BC127" s="302" t="s">
        <v>2373</v>
      </c>
      <c r="BD127" s="254" t="s">
        <v>2373</v>
      </c>
      <c r="BE127" s="73" t="s">
        <v>2373</v>
      </c>
      <c r="BF127" s="73" t="s">
        <v>2373</v>
      </c>
      <c r="BG127" s="255" t="s">
        <v>2373</v>
      </c>
      <c r="BH127" s="254" t="s">
        <v>2373</v>
      </c>
      <c r="BI127" s="73" t="s">
        <v>2373</v>
      </c>
      <c r="BJ127" s="73" t="s">
        <v>2373</v>
      </c>
      <c r="BK127" s="255" t="s">
        <v>2373</v>
      </c>
      <c r="BL127" s="254" t="s">
        <v>2373</v>
      </c>
      <c r="BM127" s="73" t="s">
        <v>2373</v>
      </c>
      <c r="BN127" s="73" t="s">
        <v>2373</v>
      </c>
      <c r="BO127" s="255" t="s">
        <v>2373</v>
      </c>
      <c r="BP127" s="254" t="s">
        <v>2373</v>
      </c>
      <c r="BQ127" s="73" t="s">
        <v>2373</v>
      </c>
      <c r="BR127" s="73" t="s">
        <v>2373</v>
      </c>
      <c r="BS127" s="255" t="s">
        <v>2373</v>
      </c>
      <c r="BT127" s="254" t="s">
        <v>2373</v>
      </c>
      <c r="BU127" s="73" t="s">
        <v>2373</v>
      </c>
      <c r="BV127" s="73" t="s">
        <v>2373</v>
      </c>
      <c r="BW127" s="255" t="s">
        <v>2373</v>
      </c>
      <c r="BX127" s="51"/>
      <c r="BY127" s="256" t="str">
        <f t="shared" si="55"/>
        <v>PCD_DPWW3_TTSP_DLY_S3</v>
      </c>
      <c r="BZ127" s="256" t="str">
        <f t="shared" si="55"/>
        <v>PCD_DPWW3_TTSP_DIR_S3</v>
      </c>
      <c r="CA127" s="256" t="str">
        <f t="shared" si="55"/>
        <v>PCD_DPWW3_TTSP_DSCR_S3</v>
      </c>
      <c r="CB127" s="256" t="str">
        <f t="shared" si="55"/>
        <v>PCD_DPWW3_TTSP_DCS_S3</v>
      </c>
      <c r="CC127" s="256" t="str">
        <f t="shared" si="55"/>
        <v>PCD_DPWW3_TTSP_DSCS_S3</v>
      </c>
      <c r="CD127" s="256" t="str">
        <f t="shared" si="55"/>
        <v>PCD_DPWW3_TTSP_DPP_S3</v>
      </c>
      <c r="CE127" s="256" t="str">
        <f t="shared" si="55"/>
        <v>PCD_DPWW3_TTSP_DTPI_S3</v>
      </c>
      <c r="CF127" s="256" t="str">
        <f t="shared" si="55"/>
        <v>PCD_DPWW3_TTSP_DCI_S3</v>
      </c>
      <c r="CG127" s="256" t="str">
        <f t="shared" si="55"/>
        <v>PCD_DPWW3_TTSP_DSI_S3</v>
      </c>
      <c r="CH127" s="256" t="str">
        <f t="shared" si="55"/>
        <v>PCD_DPWW3_TTSP_DER_S3</v>
      </c>
      <c r="CI127" s="256" t="str">
        <f t="shared" si="54"/>
        <v>PCD_DPWW3_TTSP_RS_S3</v>
      </c>
      <c r="CJ127" s="256" t="str">
        <f t="shared" si="55"/>
        <v>PCD_DPWW3_TTSP_DPLE_S3</v>
      </c>
    </row>
    <row r="128" spans="2:88" ht="15" x14ac:dyDescent="0.2">
      <c r="B128" s="213" t="str">
        <f t="shared" si="53"/>
        <v>TMS</v>
      </c>
      <c r="C128" s="324" t="s">
        <v>814</v>
      </c>
      <c r="D128" s="324" t="s">
        <v>853</v>
      </c>
      <c r="E128" s="301" t="str">
        <f>IFERROR(INDEX('[1]PCD List'!$E$3:$O$41,MATCH(DPWW3!$D128,'[1]PCD List'!$D$3:$D$41,0),MATCH(DPWW3!$B128,'[1]PCD List'!$E$2:$O$2,0)),"")</f>
        <v>Y</v>
      </c>
      <c r="F128" s="327" t="s">
        <v>854</v>
      </c>
      <c r="G128" s="62" t="s">
        <v>1645</v>
      </c>
      <c r="H128" s="245" t="s">
        <v>68</v>
      </c>
      <c r="I128" s="246">
        <v>0</v>
      </c>
      <c r="K128" s="841"/>
      <c r="L128" s="247"/>
      <c r="M128" s="221">
        <v>0</v>
      </c>
      <c r="N128" s="222">
        <v>4</v>
      </c>
      <c r="O128" s="102">
        <v>4</v>
      </c>
      <c r="P128" s="102">
        <v>4</v>
      </c>
      <c r="Q128" s="223">
        <v>4</v>
      </c>
      <c r="R128" s="40">
        <v>4</v>
      </c>
      <c r="S128" s="102">
        <v>6</v>
      </c>
      <c r="T128" s="102">
        <v>7</v>
      </c>
      <c r="U128" s="103">
        <v>7</v>
      </c>
      <c r="V128" s="224">
        <v>7</v>
      </c>
      <c r="W128" s="102">
        <v>11</v>
      </c>
      <c r="X128" s="102">
        <v>8</v>
      </c>
      <c r="Y128" s="103">
        <v>9</v>
      </c>
      <c r="Z128" s="224">
        <v>9</v>
      </c>
      <c r="AA128" s="102">
        <v>11</v>
      </c>
      <c r="AB128" s="102">
        <v>7</v>
      </c>
      <c r="AC128" s="225">
        <v>6</v>
      </c>
      <c r="AD128" s="40">
        <v>6</v>
      </c>
      <c r="AE128" s="102">
        <v>7</v>
      </c>
      <c r="AF128" s="102">
        <v>5</v>
      </c>
      <c r="AG128" s="223">
        <v>5</v>
      </c>
      <c r="AH128" s="38"/>
      <c r="AI128" s="38"/>
      <c r="AJ128" s="248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249"/>
      <c r="AW128" s="250" t="s">
        <v>2355</v>
      </c>
      <c r="AZ128" s="42" t="s">
        <v>1647</v>
      </c>
      <c r="BA128" s="251"/>
      <c r="BC128" s="302" t="s">
        <v>2374</v>
      </c>
      <c r="BD128" s="254" t="s">
        <v>2374</v>
      </c>
      <c r="BE128" s="73" t="s">
        <v>2374</v>
      </c>
      <c r="BF128" s="73" t="s">
        <v>2374</v>
      </c>
      <c r="BG128" s="255" t="s">
        <v>2374</v>
      </c>
      <c r="BH128" s="254" t="s">
        <v>2374</v>
      </c>
      <c r="BI128" s="73" t="s">
        <v>2374</v>
      </c>
      <c r="BJ128" s="73" t="s">
        <v>2374</v>
      </c>
      <c r="BK128" s="255" t="s">
        <v>2374</v>
      </c>
      <c r="BL128" s="254" t="s">
        <v>2374</v>
      </c>
      <c r="BM128" s="73" t="s">
        <v>2374</v>
      </c>
      <c r="BN128" s="73" t="s">
        <v>2374</v>
      </c>
      <c r="BO128" s="255" t="s">
        <v>2374</v>
      </c>
      <c r="BP128" s="254" t="s">
        <v>2374</v>
      </c>
      <c r="BQ128" s="73" t="s">
        <v>2374</v>
      </c>
      <c r="BR128" s="73" t="s">
        <v>2374</v>
      </c>
      <c r="BS128" s="255" t="s">
        <v>2374</v>
      </c>
      <c r="BT128" s="254" t="s">
        <v>2374</v>
      </c>
      <c r="BU128" s="73" t="s">
        <v>2374</v>
      </c>
      <c r="BV128" s="73" t="s">
        <v>2374</v>
      </c>
      <c r="BW128" s="255" t="s">
        <v>2374</v>
      </c>
      <c r="BX128" s="51"/>
      <c r="BY128" s="256" t="str">
        <f t="shared" si="55"/>
        <v>PCD_DPWW3_TTSP_DLY_S4</v>
      </c>
      <c r="BZ128" s="256" t="str">
        <f t="shared" si="55"/>
        <v>PCD_DPWW3_TTSP_DIR_S4</v>
      </c>
      <c r="CA128" s="256" t="str">
        <f t="shared" si="55"/>
        <v>PCD_DPWW3_TTSP_DSCR_S4</v>
      </c>
      <c r="CB128" s="256" t="str">
        <f t="shared" si="55"/>
        <v>PCD_DPWW3_TTSP_DCS_S4</v>
      </c>
      <c r="CC128" s="256" t="str">
        <f t="shared" si="55"/>
        <v>PCD_DPWW3_TTSP_DSCS_S4</v>
      </c>
      <c r="CD128" s="256" t="str">
        <f t="shared" si="55"/>
        <v>PCD_DPWW3_TTSP_DPP_S4</v>
      </c>
      <c r="CE128" s="256" t="str">
        <f t="shared" si="55"/>
        <v>PCD_DPWW3_TTSP_DTPI_S4</v>
      </c>
      <c r="CF128" s="256" t="str">
        <f t="shared" si="55"/>
        <v>PCD_DPWW3_TTSP_DCI_S4</v>
      </c>
      <c r="CG128" s="256" t="str">
        <f t="shared" si="55"/>
        <v>PCD_DPWW3_TTSP_DSI_S4</v>
      </c>
      <c r="CH128" s="256" t="str">
        <f t="shared" si="55"/>
        <v>PCD_DPWW3_TTSP_DER_S4</v>
      </c>
      <c r="CI128" s="256" t="str">
        <f t="shared" si="54"/>
        <v>PCD_DPWW3_TTSP_RS_S4</v>
      </c>
      <c r="CJ128" s="256" t="str">
        <f t="shared" si="55"/>
        <v>PCD_DPWW3_TTSP_DPLE_S4</v>
      </c>
    </row>
    <row r="129" spans="2:88" ht="15" x14ac:dyDescent="0.2">
      <c r="B129" s="213" t="str">
        <f t="shared" si="53"/>
        <v>TMS</v>
      </c>
      <c r="C129" s="324" t="s">
        <v>814</v>
      </c>
      <c r="D129" s="324" t="s">
        <v>853</v>
      </c>
      <c r="E129" s="301" t="str">
        <f>IFERROR(INDEX('[1]PCD List'!$E$3:$O$41,MATCH(DPWW3!$D129,'[1]PCD List'!$D$3:$D$41,0),MATCH(DPWW3!$B129,'[1]PCD List'!$E$2:$O$2,0)),"")</f>
        <v>Y</v>
      </c>
      <c r="F129" s="327" t="s">
        <v>854</v>
      </c>
      <c r="G129" s="62" t="s">
        <v>1648</v>
      </c>
      <c r="H129" s="245" t="s">
        <v>68</v>
      </c>
      <c r="I129" s="246">
        <v>0</v>
      </c>
      <c r="K129" s="841"/>
      <c r="L129" s="247"/>
      <c r="M129" s="221">
        <v>0</v>
      </c>
      <c r="N129" s="222">
        <v>0</v>
      </c>
      <c r="O129" s="102">
        <v>0</v>
      </c>
      <c r="P129" s="102">
        <v>1</v>
      </c>
      <c r="Q129" s="223">
        <v>2</v>
      </c>
      <c r="R129" s="40">
        <v>2</v>
      </c>
      <c r="S129" s="102">
        <v>2</v>
      </c>
      <c r="T129" s="102">
        <v>3</v>
      </c>
      <c r="U129" s="103">
        <v>1</v>
      </c>
      <c r="V129" s="224">
        <v>1</v>
      </c>
      <c r="W129" s="102">
        <v>1</v>
      </c>
      <c r="X129" s="102">
        <v>4</v>
      </c>
      <c r="Y129" s="103">
        <v>3</v>
      </c>
      <c r="Z129" s="224">
        <v>3</v>
      </c>
      <c r="AA129" s="102">
        <v>3</v>
      </c>
      <c r="AB129" s="102">
        <v>8</v>
      </c>
      <c r="AC129" s="225">
        <v>6</v>
      </c>
      <c r="AD129" s="40">
        <v>6</v>
      </c>
      <c r="AE129" s="102">
        <v>6</v>
      </c>
      <c r="AF129" s="102">
        <v>9</v>
      </c>
      <c r="AG129" s="223">
        <v>3</v>
      </c>
      <c r="AH129" s="38"/>
      <c r="AI129" s="38"/>
      <c r="AJ129" s="248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249"/>
      <c r="AW129" s="250" t="s">
        <v>2355</v>
      </c>
      <c r="AZ129" s="42" t="s">
        <v>1650</v>
      </c>
      <c r="BA129" s="251"/>
      <c r="BC129" s="302" t="s">
        <v>2375</v>
      </c>
      <c r="BD129" s="254" t="s">
        <v>2375</v>
      </c>
      <c r="BE129" s="73" t="s">
        <v>2375</v>
      </c>
      <c r="BF129" s="73" t="s">
        <v>2375</v>
      </c>
      <c r="BG129" s="255" t="s">
        <v>2375</v>
      </c>
      <c r="BH129" s="254" t="s">
        <v>2375</v>
      </c>
      <c r="BI129" s="73" t="s">
        <v>2375</v>
      </c>
      <c r="BJ129" s="73" t="s">
        <v>2375</v>
      </c>
      <c r="BK129" s="255" t="s">
        <v>2375</v>
      </c>
      <c r="BL129" s="254" t="s">
        <v>2375</v>
      </c>
      <c r="BM129" s="73" t="s">
        <v>2375</v>
      </c>
      <c r="BN129" s="73" t="s">
        <v>2375</v>
      </c>
      <c r="BO129" s="255" t="s">
        <v>2375</v>
      </c>
      <c r="BP129" s="254" t="s">
        <v>2375</v>
      </c>
      <c r="BQ129" s="73" t="s">
        <v>2375</v>
      </c>
      <c r="BR129" s="73" t="s">
        <v>2375</v>
      </c>
      <c r="BS129" s="255" t="s">
        <v>2375</v>
      </c>
      <c r="BT129" s="254" t="s">
        <v>2375</v>
      </c>
      <c r="BU129" s="73" t="s">
        <v>2375</v>
      </c>
      <c r="BV129" s="73" t="s">
        <v>2375</v>
      </c>
      <c r="BW129" s="255" t="s">
        <v>2375</v>
      </c>
      <c r="BX129" s="51"/>
      <c r="BY129" s="256" t="str">
        <f t="shared" si="55"/>
        <v>PCD_DPWW3_TTSP_DLY_S5</v>
      </c>
      <c r="BZ129" s="256" t="str">
        <f t="shared" si="55"/>
        <v>PCD_DPWW3_TTSP_DIR_S5</v>
      </c>
      <c r="CA129" s="256" t="str">
        <f t="shared" si="55"/>
        <v>PCD_DPWW3_TTSP_DSCR_S5</v>
      </c>
      <c r="CB129" s="256" t="str">
        <f t="shared" si="55"/>
        <v>PCD_DPWW3_TTSP_DCS_S5</v>
      </c>
      <c r="CC129" s="256" t="str">
        <f t="shared" si="55"/>
        <v>PCD_DPWW3_TTSP_DSCS_S5</v>
      </c>
      <c r="CD129" s="256" t="str">
        <f t="shared" si="55"/>
        <v>PCD_DPWW3_TTSP_DPP_S5</v>
      </c>
      <c r="CE129" s="256" t="str">
        <f t="shared" si="55"/>
        <v>PCD_DPWW3_TTSP_DTPI_S5</v>
      </c>
      <c r="CF129" s="256" t="str">
        <f t="shared" si="55"/>
        <v>PCD_DPWW3_TTSP_DCI_S5</v>
      </c>
      <c r="CG129" s="256" t="str">
        <f t="shared" si="55"/>
        <v>PCD_DPWW3_TTSP_DSI_S5</v>
      </c>
      <c r="CH129" s="256" t="str">
        <f t="shared" si="55"/>
        <v>PCD_DPWW3_TTSP_DER_S5</v>
      </c>
      <c r="CI129" s="256" t="str">
        <f t="shared" si="54"/>
        <v>PCD_DPWW3_TTSP_RS_S5</v>
      </c>
      <c r="CJ129" s="256" t="str">
        <f t="shared" si="55"/>
        <v>PCD_DPWW3_TTSP_DPLE_S5</v>
      </c>
    </row>
    <row r="130" spans="2:88" ht="15" x14ac:dyDescent="0.2">
      <c r="B130" s="213" t="str">
        <f t="shared" si="53"/>
        <v>TMS</v>
      </c>
      <c r="C130" s="324" t="s">
        <v>814</v>
      </c>
      <c r="D130" s="324" t="s">
        <v>853</v>
      </c>
      <c r="E130" s="301" t="str">
        <f>IFERROR(INDEX('[1]PCD List'!$E$3:$O$41,MATCH(DPWW3!$D130,'[1]PCD List'!$D$3:$D$41,0),MATCH(DPWW3!$B130,'[1]PCD List'!$E$2:$O$2,0)),"")</f>
        <v>Y</v>
      </c>
      <c r="F130" s="327" t="s">
        <v>854</v>
      </c>
      <c r="G130" s="62" t="s">
        <v>1651</v>
      </c>
      <c r="H130" s="245" t="s">
        <v>68</v>
      </c>
      <c r="I130" s="246">
        <v>0</v>
      </c>
      <c r="K130" s="841"/>
      <c r="L130" s="247"/>
      <c r="M130" s="221">
        <v>0</v>
      </c>
      <c r="N130" s="222">
        <v>0</v>
      </c>
      <c r="O130" s="102">
        <v>0</v>
      </c>
      <c r="P130" s="102">
        <v>0</v>
      </c>
      <c r="Q130" s="223">
        <v>0</v>
      </c>
      <c r="R130" s="40">
        <v>0</v>
      </c>
      <c r="S130" s="102">
        <v>0</v>
      </c>
      <c r="T130" s="102">
        <v>0</v>
      </c>
      <c r="U130" s="103">
        <v>2</v>
      </c>
      <c r="V130" s="224">
        <v>2</v>
      </c>
      <c r="W130" s="102">
        <v>2</v>
      </c>
      <c r="X130" s="102">
        <v>2</v>
      </c>
      <c r="Y130" s="103">
        <v>3</v>
      </c>
      <c r="Z130" s="224">
        <v>3</v>
      </c>
      <c r="AA130" s="102">
        <v>3</v>
      </c>
      <c r="AB130" s="102">
        <v>3</v>
      </c>
      <c r="AC130" s="225">
        <v>6</v>
      </c>
      <c r="AD130" s="40">
        <v>6</v>
      </c>
      <c r="AE130" s="102">
        <v>6</v>
      </c>
      <c r="AF130" s="102">
        <v>6</v>
      </c>
      <c r="AG130" s="223">
        <v>13</v>
      </c>
      <c r="AH130" s="38"/>
      <c r="AI130" s="38"/>
      <c r="AJ130" s="248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249"/>
      <c r="AW130" s="250" t="s">
        <v>2355</v>
      </c>
      <c r="AZ130" s="42" t="s">
        <v>1653</v>
      </c>
      <c r="BA130" s="251"/>
      <c r="BC130" s="302" t="s">
        <v>2376</v>
      </c>
      <c r="BD130" s="254" t="s">
        <v>2376</v>
      </c>
      <c r="BE130" s="73" t="s">
        <v>2376</v>
      </c>
      <c r="BF130" s="73" t="s">
        <v>2376</v>
      </c>
      <c r="BG130" s="255" t="s">
        <v>2376</v>
      </c>
      <c r="BH130" s="254" t="s">
        <v>2376</v>
      </c>
      <c r="BI130" s="73" t="s">
        <v>2376</v>
      </c>
      <c r="BJ130" s="73" t="s">
        <v>2376</v>
      </c>
      <c r="BK130" s="255" t="s">
        <v>2376</v>
      </c>
      <c r="BL130" s="254" t="s">
        <v>2376</v>
      </c>
      <c r="BM130" s="73" t="s">
        <v>2376</v>
      </c>
      <c r="BN130" s="73" t="s">
        <v>2376</v>
      </c>
      <c r="BO130" s="255" t="s">
        <v>2376</v>
      </c>
      <c r="BP130" s="254" t="s">
        <v>2376</v>
      </c>
      <c r="BQ130" s="73" t="s">
        <v>2376</v>
      </c>
      <c r="BR130" s="73" t="s">
        <v>2376</v>
      </c>
      <c r="BS130" s="255" t="s">
        <v>2376</v>
      </c>
      <c r="BT130" s="254" t="s">
        <v>2376</v>
      </c>
      <c r="BU130" s="73" t="s">
        <v>2376</v>
      </c>
      <c r="BV130" s="73" t="s">
        <v>2376</v>
      </c>
      <c r="BW130" s="255" t="s">
        <v>2376</v>
      </c>
      <c r="BX130" s="51"/>
      <c r="BY130" s="256" t="str">
        <f t="shared" si="55"/>
        <v>PCD_DPWW3_TTSP_DLY_S6</v>
      </c>
      <c r="BZ130" s="256" t="str">
        <f t="shared" si="55"/>
        <v>PCD_DPWW3_TTSP_DIR_S6</v>
      </c>
      <c r="CA130" s="256" t="str">
        <f t="shared" si="55"/>
        <v>PCD_DPWW3_TTSP_DSCR_S6</v>
      </c>
      <c r="CB130" s="256" t="str">
        <f t="shared" si="55"/>
        <v>PCD_DPWW3_TTSP_DCS_S6</v>
      </c>
      <c r="CC130" s="256" t="str">
        <f t="shared" si="55"/>
        <v>PCD_DPWW3_TTSP_DSCS_S6</v>
      </c>
      <c r="CD130" s="256" t="str">
        <f t="shared" si="55"/>
        <v>PCD_DPWW3_TTSP_DPP_S6</v>
      </c>
      <c r="CE130" s="256" t="str">
        <f t="shared" si="55"/>
        <v>PCD_DPWW3_TTSP_DTPI_S6</v>
      </c>
      <c r="CF130" s="256" t="str">
        <f t="shared" si="55"/>
        <v>PCD_DPWW3_TTSP_DCI_S6</v>
      </c>
      <c r="CG130" s="256" t="str">
        <f t="shared" si="55"/>
        <v>PCD_DPWW3_TTSP_DSI_S6</v>
      </c>
      <c r="CH130" s="256" t="str">
        <f t="shared" si="55"/>
        <v>PCD_DPWW3_TTSP_DER_S6</v>
      </c>
      <c r="CI130" s="256" t="str">
        <f t="shared" si="54"/>
        <v>PCD_DPWW3_TTSP_RS_S6</v>
      </c>
      <c r="CJ130" s="256" t="str">
        <f t="shared" si="55"/>
        <v>PCD_DPWW3_TTSP_DPLE_S6</v>
      </c>
    </row>
    <row r="131" spans="2:88" ht="15" x14ac:dyDescent="0.2">
      <c r="B131" s="303" t="str">
        <f t="shared" si="53"/>
        <v>TMS</v>
      </c>
      <c r="C131" s="325" t="s">
        <v>814</v>
      </c>
      <c r="D131" s="325" t="s">
        <v>853</v>
      </c>
      <c r="E131" s="259" t="str">
        <f>IFERROR(INDEX('[1]PCD List'!$E$3:$O$41,MATCH(DPWW3!$D131,'[1]PCD List'!$D$3:$D$41,0),MATCH(DPWW3!$B131,'[1]PCD List'!$E$2:$O$2,0)),"")</f>
        <v>Y</v>
      </c>
      <c r="F131" s="328" t="s">
        <v>854</v>
      </c>
      <c r="G131" s="62" t="s">
        <v>1654</v>
      </c>
      <c r="H131" s="245" t="s">
        <v>68</v>
      </c>
      <c r="I131" s="246">
        <v>0</v>
      </c>
      <c r="K131" s="841"/>
      <c r="L131" s="247"/>
      <c r="M131" s="264"/>
      <c r="N131" s="265"/>
      <c r="O131" s="266"/>
      <c r="P131" s="266"/>
      <c r="Q131" s="267"/>
      <c r="R131" s="268"/>
      <c r="S131" s="266"/>
      <c r="T131" s="266"/>
      <c r="U131" s="269"/>
      <c r="V131" s="270"/>
      <c r="W131" s="266"/>
      <c r="X131" s="266"/>
      <c r="Y131" s="269"/>
      <c r="Z131" s="270"/>
      <c r="AA131" s="266"/>
      <c r="AB131" s="266"/>
      <c r="AC131" s="271"/>
      <c r="AD131" s="268"/>
      <c r="AE131" s="266"/>
      <c r="AF131" s="266"/>
      <c r="AG131" s="267"/>
      <c r="AH131" s="38"/>
      <c r="AI131" s="38"/>
      <c r="AJ131" s="248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249"/>
      <c r="AW131" s="250" t="s">
        <v>2355</v>
      </c>
      <c r="AZ131" s="42" t="s">
        <v>1656</v>
      </c>
      <c r="BA131" s="251"/>
      <c r="BC131" s="302" t="s">
        <v>2377</v>
      </c>
      <c r="BD131" s="254" t="s">
        <v>2377</v>
      </c>
      <c r="BE131" s="73" t="s">
        <v>2377</v>
      </c>
      <c r="BF131" s="73" t="s">
        <v>2377</v>
      </c>
      <c r="BG131" s="255" t="s">
        <v>2377</v>
      </c>
      <c r="BH131" s="254" t="s">
        <v>2377</v>
      </c>
      <c r="BI131" s="73" t="s">
        <v>2377</v>
      </c>
      <c r="BJ131" s="73" t="s">
        <v>2377</v>
      </c>
      <c r="BK131" s="255" t="s">
        <v>2377</v>
      </c>
      <c r="BL131" s="254" t="s">
        <v>2377</v>
      </c>
      <c r="BM131" s="73" t="s">
        <v>2377</v>
      </c>
      <c r="BN131" s="73" t="s">
        <v>2377</v>
      </c>
      <c r="BO131" s="255" t="s">
        <v>2377</v>
      </c>
      <c r="BP131" s="254" t="s">
        <v>2377</v>
      </c>
      <c r="BQ131" s="73" t="s">
        <v>2377</v>
      </c>
      <c r="BR131" s="73" t="s">
        <v>2377</v>
      </c>
      <c r="BS131" s="255" t="s">
        <v>2377</v>
      </c>
      <c r="BT131" s="254" t="s">
        <v>2377</v>
      </c>
      <c r="BU131" s="73" t="s">
        <v>2377</v>
      </c>
      <c r="BV131" s="73" t="s">
        <v>2377</v>
      </c>
      <c r="BW131" s="255" t="s">
        <v>2377</v>
      </c>
      <c r="BX131" s="51"/>
      <c r="BY131" s="256" t="str">
        <f t="shared" si="55"/>
        <v>PCD_DPWW3_TTSP_DLY_S7</v>
      </c>
      <c r="BZ131" s="256" t="str">
        <f t="shared" si="55"/>
        <v>PCD_DPWW3_TTSP_DIR_S7</v>
      </c>
      <c r="CA131" s="256" t="str">
        <f t="shared" si="55"/>
        <v>PCD_DPWW3_TTSP_DSCR_S7</v>
      </c>
      <c r="CB131" s="256" t="str">
        <f t="shared" si="55"/>
        <v>PCD_DPWW3_TTSP_DCS_S7</v>
      </c>
      <c r="CC131" s="256" t="str">
        <f t="shared" si="55"/>
        <v>PCD_DPWW3_TTSP_DSCS_S7</v>
      </c>
      <c r="CD131" s="256" t="str">
        <f t="shared" si="55"/>
        <v>PCD_DPWW3_TTSP_DPP_S7</v>
      </c>
      <c r="CE131" s="256" t="str">
        <f t="shared" si="55"/>
        <v>PCD_DPWW3_TTSP_DTPI_S7</v>
      </c>
      <c r="CF131" s="256" t="str">
        <f t="shared" si="55"/>
        <v>PCD_DPWW3_TTSP_DCI_S7</v>
      </c>
      <c r="CG131" s="256" t="str">
        <f t="shared" si="55"/>
        <v>PCD_DPWW3_TTSP_DSI_S7</v>
      </c>
      <c r="CH131" s="256" t="str">
        <f t="shared" si="55"/>
        <v>PCD_DPWW3_TTSP_DER_S7</v>
      </c>
      <c r="CI131" s="256" t="str">
        <f t="shared" si="54"/>
        <v>PCD_DPWW3_TTSP_RS_S7</v>
      </c>
      <c r="CJ131" s="256" t="str">
        <f t="shared" si="55"/>
        <v>PCD_DPWW3_TTSP_DPLE_S7</v>
      </c>
    </row>
    <row r="132" spans="2:88" ht="15.75" thickBot="1" x14ac:dyDescent="0.25">
      <c r="B132" s="306" t="str">
        <f t="shared" si="53"/>
        <v>TMS</v>
      </c>
      <c r="C132" s="274" t="s">
        <v>814</v>
      </c>
      <c r="D132" s="274" t="s">
        <v>853</v>
      </c>
      <c r="E132" s="308" t="str">
        <f>IFERROR(INDEX('[1]PCD List'!$E$3:$O$41,MATCH(DPWW3!$D132,'[1]PCD List'!$D$3:$D$41,0),MATCH(DPWW3!$B132,'[1]PCD List'!$E$2:$O$2,0)),"")</f>
        <v>Y</v>
      </c>
      <c r="F132" s="329" t="s">
        <v>854</v>
      </c>
      <c r="G132" s="277" t="s">
        <v>1657</v>
      </c>
      <c r="H132" s="278" t="s">
        <v>68</v>
      </c>
      <c r="I132" s="279">
        <v>0</v>
      </c>
      <c r="K132" s="842"/>
      <c r="L132" s="247"/>
      <c r="M132" s="280">
        <f>SUM( M124:M130)</f>
        <v>21</v>
      </c>
      <c r="N132" s="310">
        <f t="shared" ref="N132:AG132" si="56">SUM( N124:N130)</f>
        <v>21</v>
      </c>
      <c r="O132" s="281">
        <f t="shared" si="56"/>
        <v>21</v>
      </c>
      <c r="P132" s="281">
        <f t="shared" si="56"/>
        <v>21</v>
      </c>
      <c r="Q132" s="281">
        <f t="shared" si="56"/>
        <v>21</v>
      </c>
      <c r="R132" s="281">
        <f t="shared" si="56"/>
        <v>21</v>
      </c>
      <c r="S132" s="281">
        <f t="shared" si="56"/>
        <v>21</v>
      </c>
      <c r="T132" s="281">
        <f t="shared" si="56"/>
        <v>21</v>
      </c>
      <c r="U132" s="281">
        <f t="shared" si="56"/>
        <v>21</v>
      </c>
      <c r="V132" s="281">
        <f t="shared" si="56"/>
        <v>21</v>
      </c>
      <c r="W132" s="281">
        <f t="shared" si="56"/>
        <v>21</v>
      </c>
      <c r="X132" s="281">
        <f t="shared" si="56"/>
        <v>21</v>
      </c>
      <c r="Y132" s="281">
        <f t="shared" si="56"/>
        <v>21</v>
      </c>
      <c r="Z132" s="281">
        <f t="shared" si="56"/>
        <v>21</v>
      </c>
      <c r="AA132" s="281">
        <f t="shared" si="56"/>
        <v>21</v>
      </c>
      <c r="AB132" s="281">
        <f t="shared" si="56"/>
        <v>21</v>
      </c>
      <c r="AC132" s="281">
        <f t="shared" si="56"/>
        <v>21</v>
      </c>
      <c r="AD132" s="281">
        <f t="shared" si="56"/>
        <v>21</v>
      </c>
      <c r="AE132" s="281">
        <f t="shared" si="56"/>
        <v>21</v>
      </c>
      <c r="AF132" s="281">
        <f t="shared" si="56"/>
        <v>21</v>
      </c>
      <c r="AG132" s="281">
        <f t="shared" si="56"/>
        <v>21</v>
      </c>
      <c r="AH132" s="38"/>
      <c r="AI132" s="38"/>
      <c r="AJ132" s="282"/>
      <c r="AK132" s="283"/>
      <c r="AL132" s="283"/>
      <c r="AM132" s="283"/>
      <c r="AN132" s="283"/>
      <c r="AO132" s="283"/>
      <c r="AP132" s="283"/>
      <c r="AQ132" s="283"/>
      <c r="AR132" s="283"/>
      <c r="AS132" s="283"/>
      <c r="AT132" s="283"/>
      <c r="AU132" s="284"/>
      <c r="AW132" s="250" t="s">
        <v>2355</v>
      </c>
      <c r="AZ132" s="42" t="s">
        <v>1659</v>
      </c>
      <c r="BA132" s="251"/>
      <c r="BC132" s="311" t="s">
        <v>2378</v>
      </c>
      <c r="BD132" s="287" t="s">
        <v>2378</v>
      </c>
      <c r="BE132" s="288" t="s">
        <v>2378</v>
      </c>
      <c r="BF132" s="288" t="s">
        <v>2378</v>
      </c>
      <c r="BG132" s="290" t="s">
        <v>2378</v>
      </c>
      <c r="BH132" s="287" t="s">
        <v>2378</v>
      </c>
      <c r="BI132" s="288" t="s">
        <v>2378</v>
      </c>
      <c r="BJ132" s="288" t="s">
        <v>2378</v>
      </c>
      <c r="BK132" s="290" t="s">
        <v>2378</v>
      </c>
      <c r="BL132" s="287" t="s">
        <v>2378</v>
      </c>
      <c r="BM132" s="288" t="s">
        <v>2378</v>
      </c>
      <c r="BN132" s="288" t="s">
        <v>2378</v>
      </c>
      <c r="BO132" s="290" t="s">
        <v>2378</v>
      </c>
      <c r="BP132" s="287" t="s">
        <v>2378</v>
      </c>
      <c r="BQ132" s="288" t="s">
        <v>2378</v>
      </c>
      <c r="BR132" s="288" t="s">
        <v>2378</v>
      </c>
      <c r="BS132" s="290" t="s">
        <v>2378</v>
      </c>
      <c r="BT132" s="287" t="s">
        <v>2378</v>
      </c>
      <c r="BU132" s="288" t="s">
        <v>2378</v>
      </c>
      <c r="BV132" s="288" t="s">
        <v>2378</v>
      </c>
      <c r="BW132" s="290" t="s">
        <v>2378</v>
      </c>
      <c r="BX132" s="51"/>
      <c r="BY132" s="256" t="str">
        <f t="shared" si="55"/>
        <v>PCD_DPWW3_TTSP_DLY_ST</v>
      </c>
      <c r="BZ132" s="256" t="str">
        <f t="shared" si="55"/>
        <v>PCD_DPWW3_TTSP_DIR_ST</v>
      </c>
      <c r="CA132" s="256" t="str">
        <f t="shared" si="55"/>
        <v>PCD_DPWW3_TTSP_DSCR_ST</v>
      </c>
      <c r="CB132" s="256" t="str">
        <f t="shared" si="55"/>
        <v>PCD_DPWW3_TTSP_DCS_ST</v>
      </c>
      <c r="CC132" s="256" t="str">
        <f t="shared" si="55"/>
        <v>PCD_DPWW3_TTSP_DSCS_ST</v>
      </c>
      <c r="CD132" s="256" t="str">
        <f t="shared" si="55"/>
        <v>PCD_DPWW3_TTSP_DPP_ST</v>
      </c>
      <c r="CE132" s="256" t="str">
        <f t="shared" si="55"/>
        <v>PCD_DPWW3_TTSP_DTPI_ST</v>
      </c>
      <c r="CF132" s="256" t="str">
        <f t="shared" si="55"/>
        <v>PCD_DPWW3_TTSP_DCI_ST</v>
      </c>
      <c r="CG132" s="256" t="str">
        <f t="shared" si="55"/>
        <v>PCD_DPWW3_TTSP_DSI_ST</v>
      </c>
      <c r="CH132" s="256" t="str">
        <f t="shared" si="55"/>
        <v>PCD_DPWW3_TTSP_DER_ST</v>
      </c>
      <c r="CI132" s="256" t="str">
        <f t="shared" si="54"/>
        <v>PCD_DPWW3_TTSP_RS_ST</v>
      </c>
      <c r="CJ132" s="256" t="str">
        <f t="shared" si="55"/>
        <v>PCD_DPWW3_TTSP_DPLE_ST</v>
      </c>
    </row>
    <row r="133" spans="2:88" ht="15" x14ac:dyDescent="0.2">
      <c r="B133" s="213" t="str">
        <f xml:space="preserve"> B132</f>
        <v>TMS</v>
      </c>
      <c r="C133" s="291" t="s">
        <v>797</v>
      </c>
      <c r="D133" s="291" t="s">
        <v>861</v>
      </c>
      <c r="E133" s="292" t="str">
        <f>IFERROR(INDEX('[1]PCD List'!$E$3:$O$41,MATCH(DPWW3!$D133,'[1]PCD List'!$D$3:$D$41,0),MATCH(DPWW3!$B133,'[1]PCD List'!$E$2:$O$2,0)),"")</f>
        <v>Y</v>
      </c>
      <c r="F133" s="326" t="s">
        <v>862</v>
      </c>
      <c r="G133" s="62" t="s">
        <v>1619</v>
      </c>
      <c r="H133" s="245" t="s">
        <v>68</v>
      </c>
      <c r="I133" s="246">
        <v>0</v>
      </c>
      <c r="K133" s="829">
        <v>68</v>
      </c>
      <c r="L133" s="112"/>
      <c r="M133" s="221">
        <v>4</v>
      </c>
      <c r="N133" s="222"/>
      <c r="O133" s="102"/>
      <c r="P133" s="102"/>
      <c r="Q133" s="223"/>
      <c r="R133" s="40"/>
      <c r="S133" s="102"/>
      <c r="T133" s="102"/>
      <c r="U133" s="103"/>
      <c r="V133" s="224"/>
      <c r="W133" s="102"/>
      <c r="X133" s="102"/>
      <c r="Y133" s="103"/>
      <c r="Z133" s="224"/>
      <c r="AA133" s="102"/>
      <c r="AB133" s="102"/>
      <c r="AC133" s="225"/>
      <c r="AD133" s="40"/>
      <c r="AE133" s="102"/>
      <c r="AF133" s="102"/>
      <c r="AG133" s="223"/>
      <c r="AH133" s="38"/>
      <c r="AI133" s="38"/>
      <c r="AJ133" s="248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249"/>
      <c r="AW133" s="250" t="s">
        <v>2379</v>
      </c>
      <c r="AZ133" t="s">
        <v>2380</v>
      </c>
      <c r="BA133" s="302" t="s">
        <v>2381</v>
      </c>
      <c r="BC133" s="299" t="s">
        <v>2382</v>
      </c>
      <c r="BD133" s="233" t="s">
        <v>2382</v>
      </c>
      <c r="BE133" s="234" t="s">
        <v>2382</v>
      </c>
      <c r="BF133" s="234" t="s">
        <v>2382</v>
      </c>
      <c r="BG133" s="236" t="s">
        <v>2382</v>
      </c>
      <c r="BH133" s="233" t="s">
        <v>2382</v>
      </c>
      <c r="BI133" s="234" t="s">
        <v>2382</v>
      </c>
      <c r="BJ133" s="234" t="s">
        <v>2382</v>
      </c>
      <c r="BK133" s="236" t="s">
        <v>2382</v>
      </c>
      <c r="BL133" s="233" t="s">
        <v>2382</v>
      </c>
      <c r="BM133" s="234" t="s">
        <v>2382</v>
      </c>
      <c r="BN133" s="234" t="s">
        <v>2382</v>
      </c>
      <c r="BO133" s="236" t="s">
        <v>2382</v>
      </c>
      <c r="BP133" s="233" t="s">
        <v>2382</v>
      </c>
      <c r="BQ133" s="234" t="s">
        <v>2382</v>
      </c>
      <c r="BR133" s="234" t="s">
        <v>2382</v>
      </c>
      <c r="BS133" s="236" t="s">
        <v>2382</v>
      </c>
      <c r="BT133" s="233" t="s">
        <v>2382</v>
      </c>
      <c r="BU133" s="234" t="s">
        <v>2382</v>
      </c>
      <c r="BV133" s="234" t="s">
        <v>2382</v>
      </c>
      <c r="BW133" s="236" t="s">
        <v>2382</v>
      </c>
      <c r="BX133" s="51"/>
      <c r="BY133" s="320" t="s">
        <v>2383</v>
      </c>
      <c r="BZ133" s="321" t="s">
        <v>2384</v>
      </c>
      <c r="CA133" s="85" t="s">
        <v>2385</v>
      </c>
      <c r="CB133" s="85" t="s">
        <v>2386</v>
      </c>
      <c r="CC133" s="85" t="s">
        <v>2387</v>
      </c>
      <c r="CD133" s="85" t="s">
        <v>2388</v>
      </c>
      <c r="CE133" s="85" t="s">
        <v>2389</v>
      </c>
      <c r="CF133" s="85" t="s">
        <v>2390</v>
      </c>
      <c r="CG133" s="85" t="s">
        <v>2391</v>
      </c>
      <c r="CH133" s="85" t="s">
        <v>2392</v>
      </c>
      <c r="CI133" s="322" t="s">
        <v>2393</v>
      </c>
      <c r="CJ133" s="323" t="s">
        <v>2394</v>
      </c>
    </row>
    <row r="134" spans="2:88" ht="15" x14ac:dyDescent="0.2">
      <c r="B134" s="213" t="str">
        <f t="shared" ref="B134:B141" si="57" xml:space="preserve"> B133</f>
        <v>TMS</v>
      </c>
      <c r="C134" s="300" t="s">
        <v>797</v>
      </c>
      <c r="D134" s="300" t="s">
        <v>861</v>
      </c>
      <c r="E134" s="301" t="str">
        <f>IFERROR(INDEX('[1]PCD List'!$E$3:$O$41,MATCH(DPWW3!$D134,'[1]PCD List'!$D$3:$D$41,0),MATCH(DPWW3!$B134,'[1]PCD List'!$E$2:$O$2,0)),"")</f>
        <v>Y</v>
      </c>
      <c r="F134" s="327" t="s">
        <v>862</v>
      </c>
      <c r="G134" s="62" t="s">
        <v>1636</v>
      </c>
      <c r="H134" s="245" t="s">
        <v>68</v>
      </c>
      <c r="I134" s="246">
        <v>0</v>
      </c>
      <c r="K134" s="841"/>
      <c r="L134" s="247"/>
      <c r="M134" s="221">
        <v>22</v>
      </c>
      <c r="N134" s="222">
        <v>1</v>
      </c>
      <c r="O134" s="102">
        <v>1</v>
      </c>
      <c r="P134" s="102">
        <v>0</v>
      </c>
      <c r="Q134" s="223">
        <v>0</v>
      </c>
      <c r="R134" s="40">
        <v>0</v>
      </c>
      <c r="S134" s="102">
        <v>0</v>
      </c>
      <c r="T134" s="102">
        <v>0</v>
      </c>
      <c r="U134" s="103">
        <v>0</v>
      </c>
      <c r="V134" s="224">
        <v>0</v>
      </c>
      <c r="W134" s="102">
        <v>0</v>
      </c>
      <c r="X134" s="102">
        <v>0</v>
      </c>
      <c r="Y134" s="103">
        <v>0</v>
      </c>
      <c r="Z134" s="224">
        <v>0</v>
      </c>
      <c r="AA134" s="102">
        <v>0</v>
      </c>
      <c r="AB134" s="102">
        <v>0</v>
      </c>
      <c r="AC134" s="225">
        <v>0</v>
      </c>
      <c r="AD134" s="40">
        <v>0</v>
      </c>
      <c r="AE134" s="102">
        <v>0</v>
      </c>
      <c r="AF134" s="102">
        <v>0</v>
      </c>
      <c r="AG134" s="223">
        <v>0</v>
      </c>
      <c r="AH134" s="38"/>
      <c r="AI134" s="38"/>
      <c r="AJ134" s="248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249"/>
      <c r="AW134" s="250" t="s">
        <v>2379</v>
      </c>
      <c r="AZ134" s="42" t="s">
        <v>1638</v>
      </c>
      <c r="BA134" s="251"/>
      <c r="BC134" s="302" t="s">
        <v>2395</v>
      </c>
      <c r="BD134" s="254" t="s">
        <v>2395</v>
      </c>
      <c r="BE134" s="73" t="s">
        <v>2395</v>
      </c>
      <c r="BF134" s="73" t="s">
        <v>2395</v>
      </c>
      <c r="BG134" s="255" t="s">
        <v>2395</v>
      </c>
      <c r="BH134" s="254" t="s">
        <v>2395</v>
      </c>
      <c r="BI134" s="73" t="s">
        <v>2395</v>
      </c>
      <c r="BJ134" s="73" t="s">
        <v>2395</v>
      </c>
      <c r="BK134" s="255" t="s">
        <v>2395</v>
      </c>
      <c r="BL134" s="254" t="s">
        <v>2395</v>
      </c>
      <c r="BM134" s="73" t="s">
        <v>2395</v>
      </c>
      <c r="BN134" s="73" t="s">
        <v>2395</v>
      </c>
      <c r="BO134" s="255" t="s">
        <v>2395</v>
      </c>
      <c r="BP134" s="254" t="s">
        <v>2395</v>
      </c>
      <c r="BQ134" s="73" t="s">
        <v>2395</v>
      </c>
      <c r="BR134" s="73" t="s">
        <v>2395</v>
      </c>
      <c r="BS134" s="255" t="s">
        <v>2395</v>
      </c>
      <c r="BT134" s="254" t="s">
        <v>2395</v>
      </c>
      <c r="BU134" s="73" t="s">
        <v>2395</v>
      </c>
      <c r="BV134" s="73" t="s">
        <v>2395</v>
      </c>
      <c r="BW134" s="255" t="s">
        <v>2395</v>
      </c>
      <c r="BX134" s="51"/>
      <c r="BY134" s="256" t="str">
        <f>BY$133&amp;$AZ134</f>
        <v>PCD_DPWW3_PR19WINCA_DLY_S1</v>
      </c>
      <c r="BZ134" s="256" t="str">
        <f t="shared" ref="BZ134:CJ141" si="58">BZ$133&amp;$AZ134</f>
        <v>PCD_DPWW3_PR19WINCA_DIR_S1</v>
      </c>
      <c r="CA134" s="256" t="str">
        <f t="shared" si="58"/>
        <v>PCD_DPWW3_PR19WINCA_DSCR_S1</v>
      </c>
      <c r="CB134" s="256" t="str">
        <f t="shared" si="58"/>
        <v>PCD_DPWW3_PR19WINCA_DCS_S1</v>
      </c>
      <c r="CC134" s="256" t="str">
        <f t="shared" si="58"/>
        <v>PCD_DPWW3_PR19WINCA_DSCS_S1</v>
      </c>
      <c r="CD134" s="256" t="str">
        <f t="shared" si="58"/>
        <v>PCD_DPWW3_PR19WINCA_DPP_S1</v>
      </c>
      <c r="CE134" s="256" t="str">
        <f t="shared" si="58"/>
        <v>PCD_DPWW3_PR19WINCA_DTPI_S1</v>
      </c>
      <c r="CF134" s="256" t="str">
        <f t="shared" si="58"/>
        <v>PCD_DPWW3_PR19WINCA_DCI_S1</v>
      </c>
      <c r="CG134" s="256" t="str">
        <f t="shared" si="58"/>
        <v>PCD_DPWW3_PR19WINCA_DSI_S1</v>
      </c>
      <c r="CH134" s="256" t="str">
        <f t="shared" si="58"/>
        <v>PCD_DPWW3_PR19WINCA_DER_S1</v>
      </c>
      <c r="CI134" s="256" t="str">
        <f t="shared" si="58"/>
        <v>PCD_DPWW3_PR19WINCA_RS_S1</v>
      </c>
      <c r="CJ134" s="256" t="str">
        <f t="shared" si="58"/>
        <v>PCD_DPWW3_PR19WINCA_DPLE_S1</v>
      </c>
    </row>
    <row r="135" spans="2:88" ht="15" x14ac:dyDescent="0.2">
      <c r="B135" s="213" t="str">
        <f t="shared" si="57"/>
        <v>TMS</v>
      </c>
      <c r="C135" s="300" t="s">
        <v>797</v>
      </c>
      <c r="D135" s="300" t="s">
        <v>861</v>
      </c>
      <c r="E135" s="301" t="str">
        <f>IFERROR(INDEX('[1]PCD List'!$E$3:$O$41,MATCH(DPWW3!$D135,'[1]PCD List'!$D$3:$D$41,0),MATCH(DPWW3!$B135,'[1]PCD List'!$E$2:$O$2,0)),"")</f>
        <v>Y</v>
      </c>
      <c r="F135" s="327" t="s">
        <v>862</v>
      </c>
      <c r="G135" s="62" t="s">
        <v>1639</v>
      </c>
      <c r="H135" s="245" t="s">
        <v>68</v>
      </c>
      <c r="I135" s="246">
        <v>0</v>
      </c>
      <c r="K135" s="841"/>
      <c r="L135" s="247"/>
      <c r="M135" s="221">
        <v>34</v>
      </c>
      <c r="N135" s="222">
        <v>43</v>
      </c>
      <c r="O135" s="102">
        <v>37</v>
      </c>
      <c r="P135" s="102">
        <v>27</v>
      </c>
      <c r="Q135" s="223">
        <v>11</v>
      </c>
      <c r="R135" s="40">
        <v>9</v>
      </c>
      <c r="S135" s="102">
        <v>6</v>
      </c>
      <c r="T135" s="102">
        <v>1</v>
      </c>
      <c r="U135" s="103">
        <v>1</v>
      </c>
      <c r="V135" s="224">
        <v>0</v>
      </c>
      <c r="W135" s="102">
        <v>0</v>
      </c>
      <c r="X135" s="102">
        <v>0</v>
      </c>
      <c r="Y135" s="103">
        <v>0</v>
      </c>
      <c r="Z135" s="224">
        <v>0</v>
      </c>
      <c r="AA135" s="102">
        <v>0</v>
      </c>
      <c r="AB135" s="102">
        <v>0</v>
      </c>
      <c r="AC135" s="225">
        <v>0</v>
      </c>
      <c r="AD135" s="40">
        <v>0</v>
      </c>
      <c r="AE135" s="102">
        <v>0</v>
      </c>
      <c r="AF135" s="102">
        <v>0</v>
      </c>
      <c r="AG135" s="223">
        <v>0</v>
      </c>
      <c r="AH135" s="38"/>
      <c r="AI135" s="38"/>
      <c r="AJ135" s="248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249"/>
      <c r="AW135" s="250" t="s">
        <v>2379</v>
      </c>
      <c r="AZ135" s="42" t="s">
        <v>1641</v>
      </c>
      <c r="BA135" s="251"/>
      <c r="BC135" s="302" t="s">
        <v>2396</v>
      </c>
      <c r="BD135" s="254" t="s">
        <v>2396</v>
      </c>
      <c r="BE135" s="73" t="s">
        <v>2396</v>
      </c>
      <c r="BF135" s="73" t="s">
        <v>2396</v>
      </c>
      <c r="BG135" s="255" t="s">
        <v>2396</v>
      </c>
      <c r="BH135" s="254" t="s">
        <v>2396</v>
      </c>
      <c r="BI135" s="73" t="s">
        <v>2396</v>
      </c>
      <c r="BJ135" s="73" t="s">
        <v>2396</v>
      </c>
      <c r="BK135" s="255" t="s">
        <v>2396</v>
      </c>
      <c r="BL135" s="254" t="s">
        <v>2396</v>
      </c>
      <c r="BM135" s="73" t="s">
        <v>2396</v>
      </c>
      <c r="BN135" s="73" t="s">
        <v>2396</v>
      </c>
      <c r="BO135" s="255" t="s">
        <v>2396</v>
      </c>
      <c r="BP135" s="254" t="s">
        <v>2396</v>
      </c>
      <c r="BQ135" s="73" t="s">
        <v>2396</v>
      </c>
      <c r="BR135" s="73" t="s">
        <v>2396</v>
      </c>
      <c r="BS135" s="255" t="s">
        <v>2396</v>
      </c>
      <c r="BT135" s="254" t="s">
        <v>2396</v>
      </c>
      <c r="BU135" s="73" t="s">
        <v>2396</v>
      </c>
      <c r="BV135" s="73" t="s">
        <v>2396</v>
      </c>
      <c r="BW135" s="255" t="s">
        <v>2396</v>
      </c>
      <c r="BX135" s="51"/>
      <c r="BY135" s="256" t="str">
        <f t="shared" ref="BY135:CJ141" si="59">BY$133&amp;$AZ135</f>
        <v>PCD_DPWW3_PR19WINCA_DLY_S2</v>
      </c>
      <c r="BZ135" s="256" t="str">
        <f t="shared" si="59"/>
        <v>PCD_DPWW3_PR19WINCA_DIR_S2</v>
      </c>
      <c r="CA135" s="256" t="str">
        <f t="shared" si="59"/>
        <v>PCD_DPWW3_PR19WINCA_DSCR_S2</v>
      </c>
      <c r="CB135" s="256" t="str">
        <f t="shared" si="59"/>
        <v>PCD_DPWW3_PR19WINCA_DCS_S2</v>
      </c>
      <c r="CC135" s="256" t="str">
        <f t="shared" si="59"/>
        <v>PCD_DPWW3_PR19WINCA_DSCS_S2</v>
      </c>
      <c r="CD135" s="256" t="str">
        <f t="shared" si="59"/>
        <v>PCD_DPWW3_PR19WINCA_DPP_S2</v>
      </c>
      <c r="CE135" s="256" t="str">
        <f t="shared" si="59"/>
        <v>PCD_DPWW3_PR19WINCA_DTPI_S2</v>
      </c>
      <c r="CF135" s="256" t="str">
        <f t="shared" si="59"/>
        <v>PCD_DPWW3_PR19WINCA_DCI_S2</v>
      </c>
      <c r="CG135" s="256" t="str">
        <f t="shared" si="59"/>
        <v>PCD_DPWW3_PR19WINCA_DSI_S2</v>
      </c>
      <c r="CH135" s="256" t="str">
        <f t="shared" si="59"/>
        <v>PCD_DPWW3_PR19WINCA_DER_S2</v>
      </c>
      <c r="CI135" s="256" t="str">
        <f t="shared" si="58"/>
        <v>PCD_DPWW3_PR19WINCA_RS_S2</v>
      </c>
      <c r="CJ135" s="256" t="str">
        <f t="shared" si="59"/>
        <v>PCD_DPWW3_PR19WINCA_DPLE_S2</v>
      </c>
    </row>
    <row r="136" spans="2:88" ht="15" x14ac:dyDescent="0.2">
      <c r="B136" s="213" t="str">
        <f t="shared" si="57"/>
        <v>TMS</v>
      </c>
      <c r="C136" s="300" t="s">
        <v>797</v>
      </c>
      <c r="D136" s="300" t="s">
        <v>861</v>
      </c>
      <c r="E136" s="301" t="str">
        <f>IFERROR(INDEX('[1]PCD List'!$E$3:$O$41,MATCH(DPWW3!$D136,'[1]PCD List'!$D$3:$D$41,0),MATCH(DPWW3!$B136,'[1]PCD List'!$E$2:$O$2,0)),"")</f>
        <v>Y</v>
      </c>
      <c r="F136" s="327" t="s">
        <v>862</v>
      </c>
      <c r="G136" s="62" t="s">
        <v>1642</v>
      </c>
      <c r="H136" s="245" t="s">
        <v>68</v>
      </c>
      <c r="I136" s="246">
        <v>0</v>
      </c>
      <c r="K136" s="841"/>
      <c r="L136" s="247"/>
      <c r="M136" s="221">
        <v>8</v>
      </c>
      <c r="N136" s="222">
        <v>3</v>
      </c>
      <c r="O136" s="102">
        <v>6</v>
      </c>
      <c r="P136" s="102">
        <v>8</v>
      </c>
      <c r="Q136" s="223">
        <v>19</v>
      </c>
      <c r="R136" s="40">
        <v>12</v>
      </c>
      <c r="S136" s="102">
        <v>7</v>
      </c>
      <c r="T136" s="102">
        <v>10</v>
      </c>
      <c r="U136" s="103">
        <v>4</v>
      </c>
      <c r="V136" s="224">
        <v>2</v>
      </c>
      <c r="W136" s="102">
        <v>0</v>
      </c>
      <c r="X136" s="102">
        <v>0</v>
      </c>
      <c r="Y136" s="103">
        <v>0</v>
      </c>
      <c r="Z136" s="224">
        <v>0</v>
      </c>
      <c r="AA136" s="102">
        <v>0</v>
      </c>
      <c r="AB136" s="102">
        <v>0</v>
      </c>
      <c r="AC136" s="225">
        <v>0</v>
      </c>
      <c r="AD136" s="40">
        <v>0</v>
      </c>
      <c r="AE136" s="102">
        <v>0</v>
      </c>
      <c r="AF136" s="102">
        <v>0</v>
      </c>
      <c r="AG136" s="223">
        <v>0</v>
      </c>
      <c r="AH136" s="38"/>
      <c r="AI136" s="38"/>
      <c r="AJ136" s="248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249"/>
      <c r="AW136" s="250" t="s">
        <v>2379</v>
      </c>
      <c r="AZ136" s="42" t="s">
        <v>1644</v>
      </c>
      <c r="BA136" s="251"/>
      <c r="BC136" s="302" t="s">
        <v>2397</v>
      </c>
      <c r="BD136" s="254" t="s">
        <v>2397</v>
      </c>
      <c r="BE136" s="73" t="s">
        <v>2397</v>
      </c>
      <c r="BF136" s="73" t="s">
        <v>2397</v>
      </c>
      <c r="BG136" s="255" t="s">
        <v>2397</v>
      </c>
      <c r="BH136" s="254" t="s">
        <v>2397</v>
      </c>
      <c r="BI136" s="73" t="s">
        <v>2397</v>
      </c>
      <c r="BJ136" s="73" t="s">
        <v>2397</v>
      </c>
      <c r="BK136" s="255" t="s">
        <v>2397</v>
      </c>
      <c r="BL136" s="254" t="s">
        <v>2397</v>
      </c>
      <c r="BM136" s="73" t="s">
        <v>2397</v>
      </c>
      <c r="BN136" s="73" t="s">
        <v>2397</v>
      </c>
      <c r="BO136" s="255" t="s">
        <v>2397</v>
      </c>
      <c r="BP136" s="254" t="s">
        <v>2397</v>
      </c>
      <c r="BQ136" s="73" t="s">
        <v>2397</v>
      </c>
      <c r="BR136" s="73" t="s">
        <v>2397</v>
      </c>
      <c r="BS136" s="255" t="s">
        <v>2397</v>
      </c>
      <c r="BT136" s="254" t="s">
        <v>2397</v>
      </c>
      <c r="BU136" s="73" t="s">
        <v>2397</v>
      </c>
      <c r="BV136" s="73" t="s">
        <v>2397</v>
      </c>
      <c r="BW136" s="255" t="s">
        <v>2397</v>
      </c>
      <c r="BX136" s="51"/>
      <c r="BY136" s="256" t="str">
        <f t="shared" si="59"/>
        <v>PCD_DPWW3_PR19WINCA_DLY_S3</v>
      </c>
      <c r="BZ136" s="256" t="str">
        <f t="shared" si="59"/>
        <v>PCD_DPWW3_PR19WINCA_DIR_S3</v>
      </c>
      <c r="CA136" s="256" t="str">
        <f t="shared" si="59"/>
        <v>PCD_DPWW3_PR19WINCA_DSCR_S3</v>
      </c>
      <c r="CB136" s="256" t="str">
        <f t="shared" si="59"/>
        <v>PCD_DPWW3_PR19WINCA_DCS_S3</v>
      </c>
      <c r="CC136" s="256" t="str">
        <f t="shared" si="59"/>
        <v>PCD_DPWW3_PR19WINCA_DSCS_S3</v>
      </c>
      <c r="CD136" s="256" t="str">
        <f t="shared" si="59"/>
        <v>PCD_DPWW3_PR19WINCA_DPP_S3</v>
      </c>
      <c r="CE136" s="256" t="str">
        <f t="shared" si="59"/>
        <v>PCD_DPWW3_PR19WINCA_DTPI_S3</v>
      </c>
      <c r="CF136" s="256" t="str">
        <f t="shared" si="59"/>
        <v>PCD_DPWW3_PR19WINCA_DCI_S3</v>
      </c>
      <c r="CG136" s="256" t="str">
        <f t="shared" si="59"/>
        <v>PCD_DPWW3_PR19WINCA_DSI_S3</v>
      </c>
      <c r="CH136" s="256" t="str">
        <f t="shared" si="59"/>
        <v>PCD_DPWW3_PR19WINCA_DER_S3</v>
      </c>
      <c r="CI136" s="256" t="str">
        <f t="shared" si="58"/>
        <v>PCD_DPWW3_PR19WINCA_RS_S3</v>
      </c>
      <c r="CJ136" s="256" t="str">
        <f t="shared" si="59"/>
        <v>PCD_DPWW3_PR19WINCA_DPLE_S3</v>
      </c>
    </row>
    <row r="137" spans="2:88" ht="15" x14ac:dyDescent="0.2">
      <c r="B137" s="213" t="str">
        <f t="shared" si="57"/>
        <v>TMS</v>
      </c>
      <c r="C137" s="300" t="s">
        <v>797</v>
      </c>
      <c r="D137" s="300" t="s">
        <v>861</v>
      </c>
      <c r="E137" s="301" t="str">
        <f>IFERROR(INDEX('[1]PCD List'!$E$3:$O$41,MATCH(DPWW3!$D137,'[1]PCD List'!$D$3:$D$41,0),MATCH(DPWW3!$B137,'[1]PCD List'!$E$2:$O$2,0)),"")</f>
        <v>Y</v>
      </c>
      <c r="F137" s="327" t="s">
        <v>862</v>
      </c>
      <c r="G137" s="62" t="s">
        <v>1645</v>
      </c>
      <c r="H137" s="245" t="s">
        <v>68</v>
      </c>
      <c r="I137" s="246">
        <v>0</v>
      </c>
      <c r="K137" s="841"/>
      <c r="L137" s="247"/>
      <c r="M137" s="221">
        <v>0</v>
      </c>
      <c r="N137" s="222">
        <v>12</v>
      </c>
      <c r="O137" s="102">
        <v>12</v>
      </c>
      <c r="P137" s="102">
        <v>13</v>
      </c>
      <c r="Q137" s="223">
        <v>16</v>
      </c>
      <c r="R137" s="40">
        <v>25</v>
      </c>
      <c r="S137" s="102">
        <v>32</v>
      </c>
      <c r="T137" s="102">
        <v>34</v>
      </c>
      <c r="U137" s="103">
        <v>36</v>
      </c>
      <c r="V137" s="224">
        <v>35</v>
      </c>
      <c r="W137" s="102">
        <v>35</v>
      </c>
      <c r="X137" s="102">
        <v>30</v>
      </c>
      <c r="Y137" s="103">
        <v>26</v>
      </c>
      <c r="Z137" s="224">
        <v>22</v>
      </c>
      <c r="AA137" s="102">
        <v>12</v>
      </c>
      <c r="AB137" s="102">
        <v>11</v>
      </c>
      <c r="AC137" s="225">
        <v>10</v>
      </c>
      <c r="AD137" s="40">
        <v>9</v>
      </c>
      <c r="AE137" s="102">
        <v>7</v>
      </c>
      <c r="AF137" s="102">
        <v>6</v>
      </c>
      <c r="AG137" s="223">
        <v>4</v>
      </c>
      <c r="AH137" s="38"/>
      <c r="AI137" s="38"/>
      <c r="AJ137" s="248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249"/>
      <c r="AW137" s="250" t="s">
        <v>2379</v>
      </c>
      <c r="AZ137" s="42" t="s">
        <v>1647</v>
      </c>
      <c r="BA137" s="251"/>
      <c r="BC137" s="302" t="s">
        <v>2398</v>
      </c>
      <c r="BD137" s="254" t="s">
        <v>2398</v>
      </c>
      <c r="BE137" s="73" t="s">
        <v>2398</v>
      </c>
      <c r="BF137" s="73" t="s">
        <v>2398</v>
      </c>
      <c r="BG137" s="255" t="s">
        <v>2398</v>
      </c>
      <c r="BH137" s="254" t="s">
        <v>2398</v>
      </c>
      <c r="BI137" s="73" t="s">
        <v>2398</v>
      </c>
      <c r="BJ137" s="73" t="s">
        <v>2398</v>
      </c>
      <c r="BK137" s="255" t="s">
        <v>2398</v>
      </c>
      <c r="BL137" s="254" t="s">
        <v>2398</v>
      </c>
      <c r="BM137" s="73" t="s">
        <v>2398</v>
      </c>
      <c r="BN137" s="73" t="s">
        <v>2398</v>
      </c>
      <c r="BO137" s="255" t="s">
        <v>2398</v>
      </c>
      <c r="BP137" s="254" t="s">
        <v>2398</v>
      </c>
      <c r="BQ137" s="73" t="s">
        <v>2398</v>
      </c>
      <c r="BR137" s="73" t="s">
        <v>2398</v>
      </c>
      <c r="BS137" s="255" t="s">
        <v>2398</v>
      </c>
      <c r="BT137" s="254" t="s">
        <v>2398</v>
      </c>
      <c r="BU137" s="73" t="s">
        <v>2398</v>
      </c>
      <c r="BV137" s="73" t="s">
        <v>2398</v>
      </c>
      <c r="BW137" s="255" t="s">
        <v>2398</v>
      </c>
      <c r="BX137" s="51"/>
      <c r="BY137" s="256" t="str">
        <f t="shared" si="59"/>
        <v>PCD_DPWW3_PR19WINCA_DLY_S4</v>
      </c>
      <c r="BZ137" s="256" t="str">
        <f t="shared" si="59"/>
        <v>PCD_DPWW3_PR19WINCA_DIR_S4</v>
      </c>
      <c r="CA137" s="256" t="str">
        <f t="shared" si="59"/>
        <v>PCD_DPWW3_PR19WINCA_DSCR_S4</v>
      </c>
      <c r="CB137" s="256" t="str">
        <f t="shared" si="59"/>
        <v>PCD_DPWW3_PR19WINCA_DCS_S4</v>
      </c>
      <c r="CC137" s="256" t="str">
        <f t="shared" si="59"/>
        <v>PCD_DPWW3_PR19WINCA_DSCS_S4</v>
      </c>
      <c r="CD137" s="256" t="str">
        <f t="shared" si="59"/>
        <v>PCD_DPWW3_PR19WINCA_DPP_S4</v>
      </c>
      <c r="CE137" s="256" t="str">
        <f t="shared" si="59"/>
        <v>PCD_DPWW3_PR19WINCA_DTPI_S4</v>
      </c>
      <c r="CF137" s="256" t="str">
        <f t="shared" si="59"/>
        <v>PCD_DPWW3_PR19WINCA_DCI_S4</v>
      </c>
      <c r="CG137" s="256" t="str">
        <f t="shared" si="59"/>
        <v>PCD_DPWW3_PR19WINCA_DSI_S4</v>
      </c>
      <c r="CH137" s="256" t="str">
        <f t="shared" si="59"/>
        <v>PCD_DPWW3_PR19WINCA_DER_S4</v>
      </c>
      <c r="CI137" s="256" t="str">
        <f t="shared" si="58"/>
        <v>PCD_DPWW3_PR19WINCA_RS_S4</v>
      </c>
      <c r="CJ137" s="256" t="str">
        <f t="shared" si="59"/>
        <v>PCD_DPWW3_PR19WINCA_DPLE_S4</v>
      </c>
    </row>
    <row r="138" spans="2:88" ht="15" x14ac:dyDescent="0.2">
      <c r="B138" s="213" t="str">
        <f t="shared" si="57"/>
        <v>TMS</v>
      </c>
      <c r="C138" s="300" t="s">
        <v>797</v>
      </c>
      <c r="D138" s="300" t="s">
        <v>861</v>
      </c>
      <c r="E138" s="301" t="str">
        <f>IFERROR(INDEX('[1]PCD List'!$E$3:$O$41,MATCH(DPWW3!$D138,'[1]PCD List'!$D$3:$D$41,0),MATCH(DPWW3!$B138,'[1]PCD List'!$E$2:$O$2,0)),"")</f>
        <v>Y</v>
      </c>
      <c r="F138" s="327" t="s">
        <v>862</v>
      </c>
      <c r="G138" s="62" t="s">
        <v>1648</v>
      </c>
      <c r="H138" s="245" t="s">
        <v>68</v>
      </c>
      <c r="I138" s="246">
        <v>0</v>
      </c>
      <c r="K138" s="841"/>
      <c r="L138" s="247"/>
      <c r="M138" s="221">
        <v>0</v>
      </c>
      <c r="N138" s="222">
        <v>0</v>
      </c>
      <c r="O138" s="102">
        <v>3</v>
      </c>
      <c r="P138" s="102">
        <v>0</v>
      </c>
      <c r="Q138" s="223">
        <v>0</v>
      </c>
      <c r="R138" s="40">
        <v>0</v>
      </c>
      <c r="S138" s="102">
        <v>0</v>
      </c>
      <c r="T138" s="102">
        <v>0</v>
      </c>
      <c r="U138" s="103">
        <v>0</v>
      </c>
      <c r="V138" s="224">
        <v>0</v>
      </c>
      <c r="W138" s="102">
        <v>0</v>
      </c>
      <c r="X138" s="102">
        <v>0</v>
      </c>
      <c r="Y138" s="103">
        <v>0</v>
      </c>
      <c r="Z138" s="224">
        <v>0</v>
      </c>
      <c r="AA138" s="102">
        <v>0</v>
      </c>
      <c r="AB138" s="102">
        <v>0</v>
      </c>
      <c r="AC138" s="225">
        <v>0</v>
      </c>
      <c r="AD138" s="40">
        <v>0</v>
      </c>
      <c r="AE138" s="102">
        <v>0</v>
      </c>
      <c r="AF138" s="102">
        <v>0</v>
      </c>
      <c r="AG138" s="223">
        <v>0</v>
      </c>
      <c r="AH138" s="38"/>
      <c r="AI138" s="38"/>
      <c r="AJ138" s="248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249"/>
      <c r="AW138" s="250" t="s">
        <v>2379</v>
      </c>
      <c r="AZ138" s="42" t="s">
        <v>1650</v>
      </c>
      <c r="BA138" s="251"/>
      <c r="BC138" s="302" t="s">
        <v>2399</v>
      </c>
      <c r="BD138" s="254" t="s">
        <v>2399</v>
      </c>
      <c r="BE138" s="73" t="s">
        <v>2399</v>
      </c>
      <c r="BF138" s="73" t="s">
        <v>2399</v>
      </c>
      <c r="BG138" s="255" t="s">
        <v>2399</v>
      </c>
      <c r="BH138" s="254" t="s">
        <v>2399</v>
      </c>
      <c r="BI138" s="73" t="s">
        <v>2399</v>
      </c>
      <c r="BJ138" s="73" t="s">
        <v>2399</v>
      </c>
      <c r="BK138" s="255" t="s">
        <v>2399</v>
      </c>
      <c r="BL138" s="254" t="s">
        <v>2399</v>
      </c>
      <c r="BM138" s="73" t="s">
        <v>2399</v>
      </c>
      <c r="BN138" s="73" t="s">
        <v>2399</v>
      </c>
      <c r="BO138" s="255" t="s">
        <v>2399</v>
      </c>
      <c r="BP138" s="254" t="s">
        <v>2399</v>
      </c>
      <c r="BQ138" s="73" t="s">
        <v>2399</v>
      </c>
      <c r="BR138" s="73" t="s">
        <v>2399</v>
      </c>
      <c r="BS138" s="255" t="s">
        <v>2399</v>
      </c>
      <c r="BT138" s="254" t="s">
        <v>2399</v>
      </c>
      <c r="BU138" s="73" t="s">
        <v>2399</v>
      </c>
      <c r="BV138" s="73" t="s">
        <v>2399</v>
      </c>
      <c r="BW138" s="255" t="s">
        <v>2399</v>
      </c>
      <c r="BX138" s="51"/>
      <c r="BY138" s="256" t="str">
        <f t="shared" si="59"/>
        <v>PCD_DPWW3_PR19WINCA_DLY_S5</v>
      </c>
      <c r="BZ138" s="256" t="str">
        <f t="shared" si="59"/>
        <v>PCD_DPWW3_PR19WINCA_DIR_S5</v>
      </c>
      <c r="CA138" s="256" t="str">
        <f t="shared" si="59"/>
        <v>PCD_DPWW3_PR19WINCA_DSCR_S5</v>
      </c>
      <c r="CB138" s="256" t="str">
        <f t="shared" si="59"/>
        <v>PCD_DPWW3_PR19WINCA_DCS_S5</v>
      </c>
      <c r="CC138" s="256" t="str">
        <f t="shared" si="59"/>
        <v>PCD_DPWW3_PR19WINCA_DSCS_S5</v>
      </c>
      <c r="CD138" s="256" t="str">
        <f t="shared" si="59"/>
        <v>PCD_DPWW3_PR19WINCA_DPP_S5</v>
      </c>
      <c r="CE138" s="256" t="str">
        <f t="shared" si="59"/>
        <v>PCD_DPWW3_PR19WINCA_DTPI_S5</v>
      </c>
      <c r="CF138" s="256" t="str">
        <f t="shared" si="59"/>
        <v>PCD_DPWW3_PR19WINCA_DCI_S5</v>
      </c>
      <c r="CG138" s="256" t="str">
        <f t="shared" si="59"/>
        <v>PCD_DPWW3_PR19WINCA_DSI_S5</v>
      </c>
      <c r="CH138" s="256" t="str">
        <f t="shared" si="59"/>
        <v>PCD_DPWW3_PR19WINCA_DER_S5</v>
      </c>
      <c r="CI138" s="256" t="str">
        <f t="shared" si="58"/>
        <v>PCD_DPWW3_PR19WINCA_RS_S5</v>
      </c>
      <c r="CJ138" s="256" t="str">
        <f t="shared" si="59"/>
        <v>PCD_DPWW3_PR19WINCA_DPLE_S5</v>
      </c>
    </row>
    <row r="139" spans="2:88" ht="15" x14ac:dyDescent="0.2">
      <c r="B139" s="213" t="str">
        <f t="shared" si="57"/>
        <v>TMS</v>
      </c>
      <c r="C139" s="300" t="s">
        <v>797</v>
      </c>
      <c r="D139" s="300" t="s">
        <v>861</v>
      </c>
      <c r="E139" s="301" t="str">
        <f>IFERROR(INDEX('[1]PCD List'!$E$3:$O$41,MATCH(DPWW3!$D139,'[1]PCD List'!$D$3:$D$41,0),MATCH(DPWW3!$B139,'[1]PCD List'!$E$2:$O$2,0)),"")</f>
        <v>Y</v>
      </c>
      <c r="F139" s="327" t="s">
        <v>862</v>
      </c>
      <c r="G139" s="62" t="s">
        <v>1651</v>
      </c>
      <c r="H139" s="245" t="s">
        <v>68</v>
      </c>
      <c r="I139" s="246">
        <v>0</v>
      </c>
      <c r="K139" s="841"/>
      <c r="L139" s="247"/>
      <c r="M139" s="221">
        <v>0</v>
      </c>
      <c r="N139" s="222">
        <v>9</v>
      </c>
      <c r="O139" s="102">
        <v>9</v>
      </c>
      <c r="P139" s="102">
        <v>20</v>
      </c>
      <c r="Q139" s="223">
        <v>22</v>
      </c>
      <c r="R139" s="40">
        <v>22</v>
      </c>
      <c r="S139" s="102">
        <v>23</v>
      </c>
      <c r="T139" s="102">
        <v>23</v>
      </c>
      <c r="U139" s="103">
        <v>27</v>
      </c>
      <c r="V139" s="224">
        <v>31</v>
      </c>
      <c r="W139" s="102">
        <v>33</v>
      </c>
      <c r="X139" s="102">
        <v>38</v>
      </c>
      <c r="Y139" s="103">
        <v>42</v>
      </c>
      <c r="Z139" s="224">
        <v>46</v>
      </c>
      <c r="AA139" s="102">
        <v>56</v>
      </c>
      <c r="AB139" s="102">
        <v>57</v>
      </c>
      <c r="AC139" s="225">
        <v>58</v>
      </c>
      <c r="AD139" s="40">
        <v>59</v>
      </c>
      <c r="AE139" s="102">
        <v>61</v>
      </c>
      <c r="AF139" s="102">
        <v>62</v>
      </c>
      <c r="AG139" s="223">
        <v>64</v>
      </c>
      <c r="AH139" s="38"/>
      <c r="AI139" s="38"/>
      <c r="AJ139" s="248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249"/>
      <c r="AW139" s="250" t="s">
        <v>2379</v>
      </c>
      <c r="AZ139" s="42" t="s">
        <v>1653</v>
      </c>
      <c r="BA139" s="251"/>
      <c r="BC139" s="302" t="s">
        <v>2400</v>
      </c>
      <c r="BD139" s="254" t="s">
        <v>2400</v>
      </c>
      <c r="BE139" s="73" t="s">
        <v>2400</v>
      </c>
      <c r="BF139" s="73" t="s">
        <v>2400</v>
      </c>
      <c r="BG139" s="255" t="s">
        <v>2400</v>
      </c>
      <c r="BH139" s="254" t="s">
        <v>2400</v>
      </c>
      <c r="BI139" s="73" t="s">
        <v>2400</v>
      </c>
      <c r="BJ139" s="73" t="s">
        <v>2400</v>
      </c>
      <c r="BK139" s="255" t="s">
        <v>2400</v>
      </c>
      <c r="BL139" s="254" t="s">
        <v>2400</v>
      </c>
      <c r="BM139" s="73" t="s">
        <v>2400</v>
      </c>
      <c r="BN139" s="73" t="s">
        <v>2400</v>
      </c>
      <c r="BO139" s="255" t="s">
        <v>2400</v>
      </c>
      <c r="BP139" s="254" t="s">
        <v>2400</v>
      </c>
      <c r="BQ139" s="73" t="s">
        <v>2400</v>
      </c>
      <c r="BR139" s="73" t="s">
        <v>2400</v>
      </c>
      <c r="BS139" s="255" t="s">
        <v>2400</v>
      </c>
      <c r="BT139" s="254" t="s">
        <v>2400</v>
      </c>
      <c r="BU139" s="73" t="s">
        <v>2400</v>
      </c>
      <c r="BV139" s="73" t="s">
        <v>2400</v>
      </c>
      <c r="BW139" s="255" t="s">
        <v>2400</v>
      </c>
      <c r="BX139" s="51"/>
      <c r="BY139" s="256" t="str">
        <f t="shared" si="59"/>
        <v>PCD_DPWW3_PR19WINCA_DLY_S6</v>
      </c>
      <c r="BZ139" s="256" t="str">
        <f t="shared" si="59"/>
        <v>PCD_DPWW3_PR19WINCA_DIR_S6</v>
      </c>
      <c r="CA139" s="256" t="str">
        <f t="shared" si="59"/>
        <v>PCD_DPWW3_PR19WINCA_DSCR_S6</v>
      </c>
      <c r="CB139" s="256" t="str">
        <f t="shared" si="59"/>
        <v>PCD_DPWW3_PR19WINCA_DCS_S6</v>
      </c>
      <c r="CC139" s="256" t="str">
        <f t="shared" si="59"/>
        <v>PCD_DPWW3_PR19WINCA_DSCS_S6</v>
      </c>
      <c r="CD139" s="256" t="str">
        <f t="shared" si="59"/>
        <v>PCD_DPWW3_PR19WINCA_DPP_S6</v>
      </c>
      <c r="CE139" s="256" t="str">
        <f t="shared" si="59"/>
        <v>PCD_DPWW3_PR19WINCA_DTPI_S6</v>
      </c>
      <c r="CF139" s="256" t="str">
        <f t="shared" si="59"/>
        <v>PCD_DPWW3_PR19WINCA_DCI_S6</v>
      </c>
      <c r="CG139" s="256" t="str">
        <f t="shared" si="59"/>
        <v>PCD_DPWW3_PR19WINCA_DSI_S6</v>
      </c>
      <c r="CH139" s="256" t="str">
        <f t="shared" si="59"/>
        <v>PCD_DPWW3_PR19WINCA_DER_S6</v>
      </c>
      <c r="CI139" s="256" t="str">
        <f t="shared" si="58"/>
        <v>PCD_DPWW3_PR19WINCA_RS_S6</v>
      </c>
      <c r="CJ139" s="256" t="str">
        <f t="shared" si="59"/>
        <v>PCD_DPWW3_PR19WINCA_DPLE_S6</v>
      </c>
    </row>
    <row r="140" spans="2:88" ht="15" x14ac:dyDescent="0.2">
      <c r="B140" s="303" t="str">
        <f t="shared" si="57"/>
        <v>TMS</v>
      </c>
      <c r="C140" s="304" t="s">
        <v>797</v>
      </c>
      <c r="D140" s="304" t="s">
        <v>861</v>
      </c>
      <c r="E140" s="259" t="str">
        <f>IFERROR(INDEX('[1]PCD List'!$E$3:$O$41,MATCH(DPWW3!$D140,'[1]PCD List'!$D$3:$D$41,0),MATCH(DPWW3!$B140,'[1]PCD List'!$E$2:$O$2,0)),"")</f>
        <v>Y</v>
      </c>
      <c r="F140" s="328" t="s">
        <v>862</v>
      </c>
      <c r="G140" s="62" t="s">
        <v>1654</v>
      </c>
      <c r="H140" s="245" t="s">
        <v>68</v>
      </c>
      <c r="I140" s="246">
        <v>0</v>
      </c>
      <c r="K140" s="841"/>
      <c r="L140" s="247"/>
      <c r="M140" s="264"/>
      <c r="N140" s="265"/>
      <c r="O140" s="266"/>
      <c r="P140" s="266"/>
      <c r="Q140" s="267"/>
      <c r="R140" s="268"/>
      <c r="S140" s="266"/>
      <c r="T140" s="266"/>
      <c r="U140" s="269"/>
      <c r="V140" s="270"/>
      <c r="W140" s="266"/>
      <c r="X140" s="266"/>
      <c r="Y140" s="269"/>
      <c r="Z140" s="270"/>
      <c r="AA140" s="266"/>
      <c r="AB140" s="266"/>
      <c r="AC140" s="271"/>
      <c r="AD140" s="268"/>
      <c r="AE140" s="266"/>
      <c r="AF140" s="266"/>
      <c r="AG140" s="267"/>
      <c r="AH140" s="38"/>
      <c r="AI140" s="38"/>
      <c r="AJ140" s="248"/>
      <c r="AK140" s="65"/>
      <c r="AL140" s="65"/>
      <c r="AM140" s="65"/>
      <c r="AN140" s="65"/>
      <c r="AO140" s="65"/>
      <c r="AP140" s="65"/>
      <c r="AQ140" s="65"/>
      <c r="AR140" s="65"/>
      <c r="AS140" s="65"/>
      <c r="AT140" s="65"/>
      <c r="AU140" s="249"/>
      <c r="AW140" s="250" t="s">
        <v>2379</v>
      </c>
      <c r="AZ140" s="42" t="s">
        <v>1656</v>
      </c>
      <c r="BA140" s="251"/>
      <c r="BC140" s="302" t="s">
        <v>2401</v>
      </c>
      <c r="BD140" s="254" t="s">
        <v>2401</v>
      </c>
      <c r="BE140" s="73" t="s">
        <v>2401</v>
      </c>
      <c r="BF140" s="73" t="s">
        <v>2401</v>
      </c>
      <c r="BG140" s="255" t="s">
        <v>2401</v>
      </c>
      <c r="BH140" s="254" t="s">
        <v>2401</v>
      </c>
      <c r="BI140" s="73" t="s">
        <v>2401</v>
      </c>
      <c r="BJ140" s="73" t="s">
        <v>2401</v>
      </c>
      <c r="BK140" s="255" t="s">
        <v>2401</v>
      </c>
      <c r="BL140" s="254" t="s">
        <v>2401</v>
      </c>
      <c r="BM140" s="73" t="s">
        <v>2401</v>
      </c>
      <c r="BN140" s="73" t="s">
        <v>2401</v>
      </c>
      <c r="BO140" s="255" t="s">
        <v>2401</v>
      </c>
      <c r="BP140" s="254" t="s">
        <v>2401</v>
      </c>
      <c r="BQ140" s="73" t="s">
        <v>2401</v>
      </c>
      <c r="BR140" s="73" t="s">
        <v>2401</v>
      </c>
      <c r="BS140" s="255" t="s">
        <v>2401</v>
      </c>
      <c r="BT140" s="254" t="s">
        <v>2401</v>
      </c>
      <c r="BU140" s="73" t="s">
        <v>2401</v>
      </c>
      <c r="BV140" s="73" t="s">
        <v>2401</v>
      </c>
      <c r="BW140" s="255" t="s">
        <v>2401</v>
      </c>
      <c r="BX140" s="51"/>
      <c r="BY140" s="256" t="str">
        <f t="shared" si="59"/>
        <v>PCD_DPWW3_PR19WINCA_DLY_S7</v>
      </c>
      <c r="BZ140" s="256" t="str">
        <f t="shared" si="59"/>
        <v>PCD_DPWW3_PR19WINCA_DIR_S7</v>
      </c>
      <c r="CA140" s="256" t="str">
        <f t="shared" si="59"/>
        <v>PCD_DPWW3_PR19WINCA_DSCR_S7</v>
      </c>
      <c r="CB140" s="256" t="str">
        <f t="shared" si="59"/>
        <v>PCD_DPWW3_PR19WINCA_DCS_S7</v>
      </c>
      <c r="CC140" s="256" t="str">
        <f t="shared" si="59"/>
        <v>PCD_DPWW3_PR19WINCA_DSCS_S7</v>
      </c>
      <c r="CD140" s="256" t="str">
        <f t="shared" si="59"/>
        <v>PCD_DPWW3_PR19WINCA_DPP_S7</v>
      </c>
      <c r="CE140" s="256" t="str">
        <f t="shared" si="59"/>
        <v>PCD_DPWW3_PR19WINCA_DTPI_S7</v>
      </c>
      <c r="CF140" s="256" t="str">
        <f t="shared" si="59"/>
        <v>PCD_DPWW3_PR19WINCA_DCI_S7</v>
      </c>
      <c r="CG140" s="256" t="str">
        <f t="shared" si="59"/>
        <v>PCD_DPWW3_PR19WINCA_DSI_S7</v>
      </c>
      <c r="CH140" s="256" t="str">
        <f t="shared" si="59"/>
        <v>PCD_DPWW3_PR19WINCA_DER_S7</v>
      </c>
      <c r="CI140" s="256" t="str">
        <f t="shared" si="58"/>
        <v>PCD_DPWW3_PR19WINCA_RS_S7</v>
      </c>
      <c r="CJ140" s="256" t="str">
        <f t="shared" si="59"/>
        <v>PCD_DPWW3_PR19WINCA_DPLE_S7</v>
      </c>
    </row>
    <row r="141" spans="2:88" ht="15.75" thickBot="1" x14ac:dyDescent="0.25">
      <c r="B141" s="306" t="str">
        <f t="shared" si="57"/>
        <v>TMS</v>
      </c>
      <c r="C141" s="307" t="s">
        <v>797</v>
      </c>
      <c r="D141" s="307" t="s">
        <v>861</v>
      </c>
      <c r="E141" s="308" t="str">
        <f>IFERROR(INDEX('[1]PCD List'!$E$3:$O$41,MATCH(DPWW3!$D141,'[1]PCD List'!$D$3:$D$41,0),MATCH(DPWW3!$B141,'[1]PCD List'!$E$2:$O$2,0)),"")</f>
        <v>Y</v>
      </c>
      <c r="F141" s="329" t="s">
        <v>862</v>
      </c>
      <c r="G141" s="277" t="s">
        <v>1657</v>
      </c>
      <c r="H141" s="278" t="s">
        <v>68</v>
      </c>
      <c r="I141" s="279">
        <v>0</v>
      </c>
      <c r="K141" s="842"/>
      <c r="L141" s="247"/>
      <c r="M141" s="280">
        <f>SUM( M133:M139)</f>
        <v>68</v>
      </c>
      <c r="N141" s="310">
        <f t="shared" ref="N141:AG141" si="60">SUM( N133:N139)</f>
        <v>68</v>
      </c>
      <c r="O141" s="281">
        <f t="shared" si="60"/>
        <v>68</v>
      </c>
      <c r="P141" s="281">
        <f t="shared" si="60"/>
        <v>68</v>
      </c>
      <c r="Q141" s="281">
        <f t="shared" si="60"/>
        <v>68</v>
      </c>
      <c r="R141" s="281">
        <f t="shared" si="60"/>
        <v>68</v>
      </c>
      <c r="S141" s="281">
        <f t="shared" si="60"/>
        <v>68</v>
      </c>
      <c r="T141" s="281">
        <f t="shared" si="60"/>
        <v>68</v>
      </c>
      <c r="U141" s="281">
        <f t="shared" si="60"/>
        <v>68</v>
      </c>
      <c r="V141" s="281">
        <f t="shared" si="60"/>
        <v>68</v>
      </c>
      <c r="W141" s="281">
        <f t="shared" si="60"/>
        <v>68</v>
      </c>
      <c r="X141" s="281">
        <f t="shared" si="60"/>
        <v>68</v>
      </c>
      <c r="Y141" s="281">
        <f t="shared" si="60"/>
        <v>68</v>
      </c>
      <c r="Z141" s="281">
        <f t="shared" si="60"/>
        <v>68</v>
      </c>
      <c r="AA141" s="281">
        <f t="shared" si="60"/>
        <v>68</v>
      </c>
      <c r="AB141" s="281">
        <f t="shared" si="60"/>
        <v>68</v>
      </c>
      <c r="AC141" s="281">
        <f t="shared" si="60"/>
        <v>68</v>
      </c>
      <c r="AD141" s="281">
        <f t="shared" si="60"/>
        <v>68</v>
      </c>
      <c r="AE141" s="281">
        <f t="shared" si="60"/>
        <v>68</v>
      </c>
      <c r="AF141" s="281">
        <f t="shared" si="60"/>
        <v>68</v>
      </c>
      <c r="AG141" s="281">
        <f t="shared" si="60"/>
        <v>68</v>
      </c>
      <c r="AH141" s="38"/>
      <c r="AI141" s="38"/>
      <c r="AJ141" s="282"/>
      <c r="AK141" s="283"/>
      <c r="AL141" s="283"/>
      <c r="AM141" s="283"/>
      <c r="AN141" s="283"/>
      <c r="AO141" s="283"/>
      <c r="AP141" s="283"/>
      <c r="AQ141" s="283"/>
      <c r="AR141" s="283"/>
      <c r="AS141" s="283"/>
      <c r="AT141" s="283"/>
      <c r="AU141" s="284"/>
      <c r="AW141" s="250" t="s">
        <v>2379</v>
      </c>
      <c r="AZ141" s="42" t="s">
        <v>1659</v>
      </c>
      <c r="BA141" s="251"/>
      <c r="BC141" s="311" t="s">
        <v>2402</v>
      </c>
      <c r="BD141" s="287" t="s">
        <v>2402</v>
      </c>
      <c r="BE141" s="288" t="s">
        <v>2402</v>
      </c>
      <c r="BF141" s="288" t="s">
        <v>2402</v>
      </c>
      <c r="BG141" s="290" t="s">
        <v>2402</v>
      </c>
      <c r="BH141" s="287" t="s">
        <v>2402</v>
      </c>
      <c r="BI141" s="288" t="s">
        <v>2402</v>
      </c>
      <c r="BJ141" s="288" t="s">
        <v>2402</v>
      </c>
      <c r="BK141" s="290" t="s">
        <v>2402</v>
      </c>
      <c r="BL141" s="287" t="s">
        <v>2402</v>
      </c>
      <c r="BM141" s="288" t="s">
        <v>2402</v>
      </c>
      <c r="BN141" s="288" t="s">
        <v>2402</v>
      </c>
      <c r="BO141" s="290" t="s">
        <v>2402</v>
      </c>
      <c r="BP141" s="287" t="s">
        <v>2402</v>
      </c>
      <c r="BQ141" s="288" t="s">
        <v>2402</v>
      </c>
      <c r="BR141" s="288" t="s">
        <v>2402</v>
      </c>
      <c r="BS141" s="290" t="s">
        <v>2402</v>
      </c>
      <c r="BT141" s="287" t="s">
        <v>2402</v>
      </c>
      <c r="BU141" s="288" t="s">
        <v>2402</v>
      </c>
      <c r="BV141" s="288" t="s">
        <v>2402</v>
      </c>
      <c r="BW141" s="290" t="s">
        <v>2402</v>
      </c>
      <c r="BX141" s="51"/>
      <c r="BY141" s="256" t="str">
        <f t="shared" si="59"/>
        <v>PCD_DPWW3_PR19WINCA_DLY_ST</v>
      </c>
      <c r="BZ141" s="256" t="str">
        <f t="shared" si="59"/>
        <v>PCD_DPWW3_PR19WINCA_DIR_ST</v>
      </c>
      <c r="CA141" s="256" t="str">
        <f t="shared" si="59"/>
        <v>PCD_DPWW3_PR19WINCA_DSCR_ST</v>
      </c>
      <c r="CB141" s="256" t="str">
        <f t="shared" si="59"/>
        <v>PCD_DPWW3_PR19WINCA_DCS_ST</v>
      </c>
      <c r="CC141" s="256" t="str">
        <f t="shared" si="59"/>
        <v>PCD_DPWW3_PR19WINCA_DSCS_ST</v>
      </c>
      <c r="CD141" s="256" t="str">
        <f t="shared" si="59"/>
        <v>PCD_DPWW3_PR19WINCA_DPP_ST</v>
      </c>
      <c r="CE141" s="256" t="str">
        <f t="shared" si="59"/>
        <v>PCD_DPWW3_PR19WINCA_DTPI_ST</v>
      </c>
      <c r="CF141" s="256" t="str">
        <f t="shared" si="59"/>
        <v>PCD_DPWW3_PR19WINCA_DCI_ST</v>
      </c>
      <c r="CG141" s="256" t="str">
        <f t="shared" si="59"/>
        <v>PCD_DPWW3_PR19WINCA_DSI_ST</v>
      </c>
      <c r="CH141" s="256" t="str">
        <f t="shared" si="59"/>
        <v>PCD_DPWW3_PR19WINCA_DER_ST</v>
      </c>
      <c r="CI141" s="256" t="str">
        <f t="shared" si="58"/>
        <v>PCD_DPWW3_PR19WINCA_RS_ST</v>
      </c>
      <c r="CJ141" s="256" t="str">
        <f t="shared" si="59"/>
        <v>PCD_DPWW3_PR19WINCA_DPLE_ST</v>
      </c>
    </row>
    <row r="142" spans="2:88" ht="15" x14ac:dyDescent="0.2">
      <c r="B142" s="213" t="str">
        <f xml:space="preserve"> B141</f>
        <v>TMS</v>
      </c>
      <c r="C142" s="319" t="s">
        <v>375</v>
      </c>
      <c r="D142" s="291" t="s">
        <v>376</v>
      </c>
      <c r="E142" s="292">
        <f>IFERROR(INDEX('[1]PCD List'!$E$3:$O$41,MATCH(DPWW3!$D142,'[1]PCD List'!$D$3:$D$41,0),MATCH(DPWW3!$B142,'[1]PCD List'!$E$2:$O$2,0)),"")</f>
        <v>0</v>
      </c>
      <c r="F142" s="330" t="s">
        <v>377</v>
      </c>
      <c r="G142" s="62" t="s">
        <v>1619</v>
      </c>
      <c r="H142" s="245" t="s">
        <v>68</v>
      </c>
      <c r="I142" s="246">
        <v>0</v>
      </c>
      <c r="K142" s="829">
        <v>0</v>
      </c>
      <c r="L142" s="112"/>
      <c r="M142" s="221">
        <v>0</v>
      </c>
      <c r="N142" s="222"/>
      <c r="O142" s="102"/>
      <c r="P142" s="102"/>
      <c r="Q142" s="223"/>
      <c r="R142" s="40"/>
      <c r="S142" s="102"/>
      <c r="T142" s="102"/>
      <c r="U142" s="103"/>
      <c r="V142" s="224"/>
      <c r="W142" s="102"/>
      <c r="X142" s="102"/>
      <c r="Y142" s="103"/>
      <c r="Z142" s="224"/>
      <c r="AA142" s="102"/>
      <c r="AB142" s="102"/>
      <c r="AC142" s="225"/>
      <c r="AD142" s="40"/>
      <c r="AE142" s="102"/>
      <c r="AF142" s="102"/>
      <c r="AG142" s="223"/>
      <c r="AH142" s="38"/>
      <c r="AI142" s="38"/>
      <c r="AJ142" s="248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249"/>
      <c r="AW142" s="250" t="s">
        <v>2403</v>
      </c>
      <c r="AZ142" t="s">
        <v>2404</v>
      </c>
      <c r="BA142" s="302" t="s">
        <v>2405</v>
      </c>
      <c r="BC142" s="299" t="s">
        <v>2406</v>
      </c>
      <c r="BD142" s="233" t="s">
        <v>2406</v>
      </c>
      <c r="BE142" s="234" t="s">
        <v>2406</v>
      </c>
      <c r="BF142" s="234" t="s">
        <v>2406</v>
      </c>
      <c r="BG142" s="236" t="s">
        <v>2406</v>
      </c>
      <c r="BH142" s="233" t="s">
        <v>2406</v>
      </c>
      <c r="BI142" s="234" t="s">
        <v>2406</v>
      </c>
      <c r="BJ142" s="234" t="s">
        <v>2406</v>
      </c>
      <c r="BK142" s="236" t="s">
        <v>2406</v>
      </c>
      <c r="BL142" s="233" t="s">
        <v>2406</v>
      </c>
      <c r="BM142" s="234" t="s">
        <v>2406</v>
      </c>
      <c r="BN142" s="234" t="s">
        <v>2406</v>
      </c>
      <c r="BO142" s="236" t="s">
        <v>2406</v>
      </c>
      <c r="BP142" s="233" t="s">
        <v>2406</v>
      </c>
      <c r="BQ142" s="234" t="s">
        <v>2406</v>
      </c>
      <c r="BR142" s="234" t="s">
        <v>2406</v>
      </c>
      <c r="BS142" s="236" t="s">
        <v>2406</v>
      </c>
      <c r="BT142" s="233" t="s">
        <v>2406</v>
      </c>
      <c r="BU142" s="234" t="s">
        <v>2406</v>
      </c>
      <c r="BV142" s="234" t="s">
        <v>2406</v>
      </c>
      <c r="BW142" s="236" t="s">
        <v>2406</v>
      </c>
      <c r="BX142" s="51"/>
      <c r="BY142" s="320" t="s">
        <v>2407</v>
      </c>
      <c r="BZ142" s="321" t="s">
        <v>2408</v>
      </c>
      <c r="CA142" s="85" t="s">
        <v>2409</v>
      </c>
      <c r="CB142" s="85" t="s">
        <v>2410</v>
      </c>
      <c r="CC142" s="85" t="s">
        <v>2411</v>
      </c>
      <c r="CD142" s="85" t="s">
        <v>2412</v>
      </c>
      <c r="CE142" s="85" t="s">
        <v>2413</v>
      </c>
      <c r="CF142" s="85" t="s">
        <v>2414</v>
      </c>
      <c r="CG142" s="85" t="s">
        <v>2415</v>
      </c>
      <c r="CH142" s="85" t="s">
        <v>2416</v>
      </c>
      <c r="CI142" s="322" t="s">
        <v>2417</v>
      </c>
      <c r="CJ142" s="323" t="s">
        <v>2418</v>
      </c>
    </row>
    <row r="143" spans="2:88" ht="15" x14ac:dyDescent="0.2">
      <c r="B143" s="213" t="str">
        <f t="shared" ref="B143:B150" si="61" xml:space="preserve"> B142</f>
        <v>TMS</v>
      </c>
      <c r="C143" s="324" t="s">
        <v>375</v>
      </c>
      <c r="D143" s="300" t="s">
        <v>376</v>
      </c>
      <c r="E143" s="301">
        <f>IFERROR(INDEX('[1]PCD List'!$E$3:$O$41,MATCH(DPWW3!$D143,'[1]PCD List'!$D$3:$D$41,0),MATCH(DPWW3!$B143,'[1]PCD List'!$E$2:$O$2,0)),"")</f>
        <v>0</v>
      </c>
      <c r="F143" s="97" t="s">
        <v>377</v>
      </c>
      <c r="G143" s="62" t="s">
        <v>1636</v>
      </c>
      <c r="H143" s="245" t="s">
        <v>68</v>
      </c>
      <c r="I143" s="246">
        <v>0</v>
      </c>
      <c r="K143" s="841"/>
      <c r="L143" s="247"/>
      <c r="M143" s="221">
        <v>0</v>
      </c>
      <c r="N143" s="222">
        <v>0</v>
      </c>
      <c r="O143" s="102">
        <v>0</v>
      </c>
      <c r="P143" s="102">
        <v>0</v>
      </c>
      <c r="Q143" s="223">
        <v>0</v>
      </c>
      <c r="R143" s="40">
        <v>0</v>
      </c>
      <c r="S143" s="102">
        <v>0</v>
      </c>
      <c r="T143" s="102">
        <v>0</v>
      </c>
      <c r="U143" s="103">
        <v>0</v>
      </c>
      <c r="V143" s="224">
        <v>0</v>
      </c>
      <c r="W143" s="102">
        <v>0</v>
      </c>
      <c r="X143" s="102">
        <v>0</v>
      </c>
      <c r="Y143" s="103">
        <v>0</v>
      </c>
      <c r="Z143" s="224">
        <v>0</v>
      </c>
      <c r="AA143" s="102">
        <v>0</v>
      </c>
      <c r="AB143" s="102">
        <v>0</v>
      </c>
      <c r="AC143" s="225">
        <v>0</v>
      </c>
      <c r="AD143" s="40">
        <v>0</v>
      </c>
      <c r="AE143" s="102">
        <v>0</v>
      </c>
      <c r="AF143" s="102">
        <v>0</v>
      </c>
      <c r="AG143" s="223">
        <v>0</v>
      </c>
      <c r="AH143" s="38"/>
      <c r="AI143" s="38"/>
      <c r="AJ143" s="248"/>
      <c r="AK143" s="65"/>
      <c r="AL143" s="65"/>
      <c r="AM143" s="65"/>
      <c r="AN143" s="65"/>
      <c r="AO143" s="65"/>
      <c r="AP143" s="65"/>
      <c r="AQ143" s="65"/>
      <c r="AR143" s="65"/>
      <c r="AS143" s="65"/>
      <c r="AT143" s="65"/>
      <c r="AU143" s="249"/>
      <c r="AW143" s="250" t="s">
        <v>2403</v>
      </c>
      <c r="AZ143" s="42" t="s">
        <v>1638</v>
      </c>
      <c r="BA143" s="251"/>
      <c r="BC143" s="302" t="s">
        <v>2419</v>
      </c>
      <c r="BD143" s="254" t="s">
        <v>2419</v>
      </c>
      <c r="BE143" s="73" t="s">
        <v>2419</v>
      </c>
      <c r="BF143" s="73" t="s">
        <v>2419</v>
      </c>
      <c r="BG143" s="255" t="s">
        <v>2419</v>
      </c>
      <c r="BH143" s="254" t="s">
        <v>2419</v>
      </c>
      <c r="BI143" s="73" t="s">
        <v>2419</v>
      </c>
      <c r="BJ143" s="73" t="s">
        <v>2419</v>
      </c>
      <c r="BK143" s="255" t="s">
        <v>2419</v>
      </c>
      <c r="BL143" s="254" t="s">
        <v>2419</v>
      </c>
      <c r="BM143" s="73" t="s">
        <v>2419</v>
      </c>
      <c r="BN143" s="73" t="s">
        <v>2419</v>
      </c>
      <c r="BO143" s="255" t="s">
        <v>2419</v>
      </c>
      <c r="BP143" s="254" t="s">
        <v>2419</v>
      </c>
      <c r="BQ143" s="73" t="s">
        <v>2419</v>
      </c>
      <c r="BR143" s="73" t="s">
        <v>2419</v>
      </c>
      <c r="BS143" s="255" t="s">
        <v>2419</v>
      </c>
      <c r="BT143" s="254" t="s">
        <v>2419</v>
      </c>
      <c r="BU143" s="73" t="s">
        <v>2419</v>
      </c>
      <c r="BV143" s="73" t="s">
        <v>2419</v>
      </c>
      <c r="BW143" s="255" t="s">
        <v>2419</v>
      </c>
      <c r="BX143" s="51"/>
      <c r="BY143" s="256" t="str">
        <f>BY$142&amp;$AZ143</f>
        <v>PCD_DPWW3_GGR1_DLY_S1</v>
      </c>
      <c r="BZ143" s="256" t="str">
        <f t="shared" ref="BZ143:CJ150" si="62">BZ$142&amp;$AZ143</f>
        <v>PCD_DPWW3_GGR1_DIR_S1</v>
      </c>
      <c r="CA143" s="256" t="str">
        <f t="shared" si="62"/>
        <v>PCD_DPWW3_GGR1_DSCR_S1</v>
      </c>
      <c r="CB143" s="256" t="str">
        <f t="shared" si="62"/>
        <v>PCD_DPWW3_GGR1_DCS_S1</v>
      </c>
      <c r="CC143" s="256" t="str">
        <f t="shared" si="62"/>
        <v>PCD_DPWW3_GGR1_DSCS_S1</v>
      </c>
      <c r="CD143" s="256" t="str">
        <f t="shared" si="62"/>
        <v>PCD_DPWW3_GGR1_DPP_S1</v>
      </c>
      <c r="CE143" s="256" t="str">
        <f t="shared" si="62"/>
        <v>PCD_DPWW3_GGR1_DTPI_S1</v>
      </c>
      <c r="CF143" s="256" t="str">
        <f t="shared" si="62"/>
        <v>PCD_DPWW3_GGR1_DCI_S1</v>
      </c>
      <c r="CG143" s="256" t="str">
        <f t="shared" si="62"/>
        <v>PCD_DPWW3_GGR1_DSI_S1</v>
      </c>
      <c r="CH143" s="256" t="str">
        <f t="shared" si="62"/>
        <v>PCD_DPWW3_GGR1_DER_S1</v>
      </c>
      <c r="CI143" s="256" t="str">
        <f t="shared" si="62"/>
        <v>PCD_DPWW3_GGR1_RS_S1</v>
      </c>
      <c r="CJ143" s="256" t="str">
        <f t="shared" si="62"/>
        <v>PCD_DPWW3_GGR1_DPLE_S1</v>
      </c>
    </row>
    <row r="144" spans="2:88" ht="15" x14ac:dyDescent="0.2">
      <c r="B144" s="213" t="str">
        <f t="shared" si="61"/>
        <v>TMS</v>
      </c>
      <c r="C144" s="324" t="s">
        <v>375</v>
      </c>
      <c r="D144" s="300" t="s">
        <v>376</v>
      </c>
      <c r="E144" s="301">
        <f>IFERROR(INDEX('[1]PCD List'!$E$3:$O$41,MATCH(DPWW3!$D144,'[1]PCD List'!$D$3:$D$41,0),MATCH(DPWW3!$B144,'[1]PCD List'!$E$2:$O$2,0)),"")</f>
        <v>0</v>
      </c>
      <c r="F144" s="97" t="s">
        <v>377</v>
      </c>
      <c r="G144" s="62" t="s">
        <v>1639</v>
      </c>
      <c r="H144" s="245" t="s">
        <v>68</v>
      </c>
      <c r="I144" s="246">
        <v>0</v>
      </c>
      <c r="K144" s="841"/>
      <c r="L144" s="247"/>
      <c r="M144" s="221">
        <v>0</v>
      </c>
      <c r="N144" s="222">
        <v>0</v>
      </c>
      <c r="O144" s="102">
        <v>0</v>
      </c>
      <c r="P144" s="102">
        <v>0</v>
      </c>
      <c r="Q144" s="223">
        <v>0</v>
      </c>
      <c r="R144" s="40">
        <v>0</v>
      </c>
      <c r="S144" s="102">
        <v>0</v>
      </c>
      <c r="T144" s="102">
        <v>0</v>
      </c>
      <c r="U144" s="103">
        <v>0</v>
      </c>
      <c r="V144" s="224">
        <v>0</v>
      </c>
      <c r="W144" s="102">
        <v>0</v>
      </c>
      <c r="X144" s="102">
        <v>0</v>
      </c>
      <c r="Y144" s="103">
        <v>0</v>
      </c>
      <c r="Z144" s="224">
        <v>0</v>
      </c>
      <c r="AA144" s="102">
        <v>0</v>
      </c>
      <c r="AB144" s="102">
        <v>0</v>
      </c>
      <c r="AC144" s="225">
        <v>0</v>
      </c>
      <c r="AD144" s="40">
        <v>0</v>
      </c>
      <c r="AE144" s="102">
        <v>0</v>
      </c>
      <c r="AF144" s="102">
        <v>0</v>
      </c>
      <c r="AG144" s="223">
        <v>0</v>
      </c>
      <c r="AH144" s="38"/>
      <c r="AI144" s="38"/>
      <c r="AJ144" s="248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249"/>
      <c r="AW144" s="250" t="s">
        <v>2403</v>
      </c>
      <c r="AZ144" s="42" t="s">
        <v>1641</v>
      </c>
      <c r="BA144" s="251"/>
      <c r="BC144" s="302" t="s">
        <v>2420</v>
      </c>
      <c r="BD144" s="254" t="s">
        <v>2420</v>
      </c>
      <c r="BE144" s="73" t="s">
        <v>2420</v>
      </c>
      <c r="BF144" s="73" t="s">
        <v>2420</v>
      </c>
      <c r="BG144" s="255" t="s">
        <v>2420</v>
      </c>
      <c r="BH144" s="254" t="s">
        <v>2420</v>
      </c>
      <c r="BI144" s="73" t="s">
        <v>2420</v>
      </c>
      <c r="BJ144" s="73" t="s">
        <v>2420</v>
      </c>
      <c r="BK144" s="255" t="s">
        <v>2420</v>
      </c>
      <c r="BL144" s="254" t="s">
        <v>2420</v>
      </c>
      <c r="BM144" s="73" t="s">
        <v>2420</v>
      </c>
      <c r="BN144" s="73" t="s">
        <v>2420</v>
      </c>
      <c r="BO144" s="255" t="s">
        <v>2420</v>
      </c>
      <c r="BP144" s="254" t="s">
        <v>2420</v>
      </c>
      <c r="BQ144" s="73" t="s">
        <v>2420</v>
      </c>
      <c r="BR144" s="73" t="s">
        <v>2420</v>
      </c>
      <c r="BS144" s="255" t="s">
        <v>2420</v>
      </c>
      <c r="BT144" s="254" t="s">
        <v>2420</v>
      </c>
      <c r="BU144" s="73" t="s">
        <v>2420</v>
      </c>
      <c r="BV144" s="73" t="s">
        <v>2420</v>
      </c>
      <c r="BW144" s="255" t="s">
        <v>2420</v>
      </c>
      <c r="BX144" s="51"/>
      <c r="BY144" s="256" t="str">
        <f t="shared" ref="BY144:CJ150" si="63">BY$142&amp;$AZ144</f>
        <v>PCD_DPWW3_GGR1_DLY_S2</v>
      </c>
      <c r="BZ144" s="256" t="str">
        <f t="shared" si="63"/>
        <v>PCD_DPWW3_GGR1_DIR_S2</v>
      </c>
      <c r="CA144" s="256" t="str">
        <f t="shared" si="63"/>
        <v>PCD_DPWW3_GGR1_DSCR_S2</v>
      </c>
      <c r="CB144" s="256" t="str">
        <f t="shared" si="63"/>
        <v>PCD_DPWW3_GGR1_DCS_S2</v>
      </c>
      <c r="CC144" s="256" t="str">
        <f t="shared" si="63"/>
        <v>PCD_DPWW3_GGR1_DSCS_S2</v>
      </c>
      <c r="CD144" s="256" t="str">
        <f t="shared" si="63"/>
        <v>PCD_DPWW3_GGR1_DPP_S2</v>
      </c>
      <c r="CE144" s="256" t="str">
        <f t="shared" si="63"/>
        <v>PCD_DPWW3_GGR1_DTPI_S2</v>
      </c>
      <c r="CF144" s="256" t="str">
        <f t="shared" si="63"/>
        <v>PCD_DPWW3_GGR1_DCI_S2</v>
      </c>
      <c r="CG144" s="256" t="str">
        <f t="shared" si="63"/>
        <v>PCD_DPWW3_GGR1_DSI_S2</v>
      </c>
      <c r="CH144" s="256" t="str">
        <f t="shared" si="63"/>
        <v>PCD_DPWW3_GGR1_DER_S2</v>
      </c>
      <c r="CI144" s="256" t="str">
        <f t="shared" si="62"/>
        <v>PCD_DPWW3_GGR1_RS_S2</v>
      </c>
      <c r="CJ144" s="256" t="str">
        <f t="shared" si="63"/>
        <v>PCD_DPWW3_GGR1_DPLE_S2</v>
      </c>
    </row>
    <row r="145" spans="2:89" ht="15" x14ac:dyDescent="0.2">
      <c r="B145" s="213" t="str">
        <f t="shared" si="61"/>
        <v>TMS</v>
      </c>
      <c r="C145" s="324" t="s">
        <v>375</v>
      </c>
      <c r="D145" s="300" t="s">
        <v>376</v>
      </c>
      <c r="E145" s="301">
        <f>IFERROR(INDEX('[1]PCD List'!$E$3:$O$41,MATCH(DPWW3!$D145,'[1]PCD List'!$D$3:$D$41,0),MATCH(DPWW3!$B145,'[1]PCD List'!$E$2:$O$2,0)),"")</f>
        <v>0</v>
      </c>
      <c r="F145" s="97" t="s">
        <v>377</v>
      </c>
      <c r="G145" s="62" t="s">
        <v>1642</v>
      </c>
      <c r="H145" s="245" t="s">
        <v>68</v>
      </c>
      <c r="I145" s="246">
        <v>0</v>
      </c>
      <c r="K145" s="841"/>
      <c r="L145" s="247"/>
      <c r="M145" s="221">
        <v>0</v>
      </c>
      <c r="N145" s="222">
        <v>0</v>
      </c>
      <c r="O145" s="102">
        <v>0</v>
      </c>
      <c r="P145" s="102">
        <v>0</v>
      </c>
      <c r="Q145" s="223">
        <v>0</v>
      </c>
      <c r="R145" s="40">
        <v>0</v>
      </c>
      <c r="S145" s="102">
        <v>0</v>
      </c>
      <c r="T145" s="102">
        <v>0</v>
      </c>
      <c r="U145" s="103">
        <v>0</v>
      </c>
      <c r="V145" s="224">
        <v>0</v>
      </c>
      <c r="W145" s="102">
        <v>0</v>
      </c>
      <c r="X145" s="102">
        <v>0</v>
      </c>
      <c r="Y145" s="103">
        <v>0</v>
      </c>
      <c r="Z145" s="224">
        <v>0</v>
      </c>
      <c r="AA145" s="102">
        <v>0</v>
      </c>
      <c r="AB145" s="102">
        <v>0</v>
      </c>
      <c r="AC145" s="225">
        <v>0</v>
      </c>
      <c r="AD145" s="40">
        <v>0</v>
      </c>
      <c r="AE145" s="102">
        <v>0</v>
      </c>
      <c r="AF145" s="102">
        <v>0</v>
      </c>
      <c r="AG145" s="223">
        <v>0</v>
      </c>
      <c r="AH145" s="38"/>
      <c r="AI145" s="38"/>
      <c r="AJ145" s="248"/>
      <c r="AK145" s="65"/>
      <c r="AL145" s="65"/>
      <c r="AM145" s="65"/>
      <c r="AN145" s="65"/>
      <c r="AO145" s="65"/>
      <c r="AP145" s="65"/>
      <c r="AQ145" s="65"/>
      <c r="AR145" s="65"/>
      <c r="AS145" s="65"/>
      <c r="AT145" s="65"/>
      <c r="AU145" s="249"/>
      <c r="AW145" s="250" t="s">
        <v>2403</v>
      </c>
      <c r="AZ145" s="42" t="s">
        <v>1644</v>
      </c>
      <c r="BA145" s="251"/>
      <c r="BC145" s="302" t="s">
        <v>2421</v>
      </c>
      <c r="BD145" s="254" t="s">
        <v>2421</v>
      </c>
      <c r="BE145" s="73" t="s">
        <v>2421</v>
      </c>
      <c r="BF145" s="73" t="s">
        <v>2421</v>
      </c>
      <c r="BG145" s="255" t="s">
        <v>2421</v>
      </c>
      <c r="BH145" s="254" t="s">
        <v>2421</v>
      </c>
      <c r="BI145" s="73" t="s">
        <v>2421</v>
      </c>
      <c r="BJ145" s="73" t="s">
        <v>2421</v>
      </c>
      <c r="BK145" s="255" t="s">
        <v>2421</v>
      </c>
      <c r="BL145" s="254" t="s">
        <v>2421</v>
      </c>
      <c r="BM145" s="73" t="s">
        <v>2421</v>
      </c>
      <c r="BN145" s="73" t="s">
        <v>2421</v>
      </c>
      <c r="BO145" s="255" t="s">
        <v>2421</v>
      </c>
      <c r="BP145" s="254" t="s">
        <v>2421</v>
      </c>
      <c r="BQ145" s="73" t="s">
        <v>2421</v>
      </c>
      <c r="BR145" s="73" t="s">
        <v>2421</v>
      </c>
      <c r="BS145" s="255" t="s">
        <v>2421</v>
      </c>
      <c r="BT145" s="254" t="s">
        <v>2421</v>
      </c>
      <c r="BU145" s="73" t="s">
        <v>2421</v>
      </c>
      <c r="BV145" s="73" t="s">
        <v>2421</v>
      </c>
      <c r="BW145" s="255" t="s">
        <v>2421</v>
      </c>
      <c r="BX145" s="51"/>
      <c r="BY145" s="256" t="str">
        <f t="shared" si="63"/>
        <v>PCD_DPWW3_GGR1_DLY_S3</v>
      </c>
      <c r="BZ145" s="256" t="str">
        <f t="shared" si="63"/>
        <v>PCD_DPWW3_GGR1_DIR_S3</v>
      </c>
      <c r="CA145" s="256" t="str">
        <f t="shared" si="63"/>
        <v>PCD_DPWW3_GGR1_DSCR_S3</v>
      </c>
      <c r="CB145" s="256" t="str">
        <f t="shared" si="63"/>
        <v>PCD_DPWW3_GGR1_DCS_S3</v>
      </c>
      <c r="CC145" s="256" t="str">
        <f t="shared" si="63"/>
        <v>PCD_DPWW3_GGR1_DSCS_S3</v>
      </c>
      <c r="CD145" s="256" t="str">
        <f t="shared" si="63"/>
        <v>PCD_DPWW3_GGR1_DPP_S3</v>
      </c>
      <c r="CE145" s="256" t="str">
        <f t="shared" si="63"/>
        <v>PCD_DPWW3_GGR1_DTPI_S3</v>
      </c>
      <c r="CF145" s="256" t="str">
        <f t="shared" si="63"/>
        <v>PCD_DPWW3_GGR1_DCI_S3</v>
      </c>
      <c r="CG145" s="256" t="str">
        <f t="shared" si="63"/>
        <v>PCD_DPWW3_GGR1_DSI_S3</v>
      </c>
      <c r="CH145" s="256" t="str">
        <f t="shared" si="63"/>
        <v>PCD_DPWW3_GGR1_DER_S3</v>
      </c>
      <c r="CI145" s="256" t="str">
        <f t="shared" si="62"/>
        <v>PCD_DPWW3_GGR1_RS_S3</v>
      </c>
      <c r="CJ145" s="256" t="str">
        <f t="shared" si="63"/>
        <v>PCD_DPWW3_GGR1_DPLE_S3</v>
      </c>
    </row>
    <row r="146" spans="2:89" ht="15" x14ac:dyDescent="0.2">
      <c r="B146" s="213" t="str">
        <f t="shared" si="61"/>
        <v>TMS</v>
      </c>
      <c r="C146" s="324" t="s">
        <v>375</v>
      </c>
      <c r="D146" s="300" t="s">
        <v>376</v>
      </c>
      <c r="E146" s="301">
        <f>IFERROR(INDEX('[1]PCD List'!$E$3:$O$41,MATCH(DPWW3!$D146,'[1]PCD List'!$D$3:$D$41,0),MATCH(DPWW3!$B146,'[1]PCD List'!$E$2:$O$2,0)),"")</f>
        <v>0</v>
      </c>
      <c r="F146" s="97" t="s">
        <v>377</v>
      </c>
      <c r="G146" s="62" t="s">
        <v>1645</v>
      </c>
      <c r="H146" s="245" t="s">
        <v>68</v>
      </c>
      <c r="I146" s="246">
        <v>0</v>
      </c>
      <c r="K146" s="841"/>
      <c r="L146" s="247"/>
      <c r="M146" s="221">
        <v>0</v>
      </c>
      <c r="N146" s="222">
        <v>0</v>
      </c>
      <c r="O146" s="102">
        <v>0</v>
      </c>
      <c r="P146" s="102">
        <v>0</v>
      </c>
      <c r="Q146" s="223">
        <v>0</v>
      </c>
      <c r="R146" s="40">
        <v>0</v>
      </c>
      <c r="S146" s="102">
        <v>0</v>
      </c>
      <c r="T146" s="102">
        <v>0</v>
      </c>
      <c r="U146" s="103">
        <v>0</v>
      </c>
      <c r="V146" s="224">
        <v>0</v>
      </c>
      <c r="W146" s="102">
        <v>0</v>
      </c>
      <c r="X146" s="102">
        <v>0</v>
      </c>
      <c r="Y146" s="103">
        <v>0</v>
      </c>
      <c r="Z146" s="224">
        <v>0</v>
      </c>
      <c r="AA146" s="102">
        <v>0</v>
      </c>
      <c r="AB146" s="102">
        <v>0</v>
      </c>
      <c r="AC146" s="225">
        <v>0</v>
      </c>
      <c r="AD146" s="40">
        <v>0</v>
      </c>
      <c r="AE146" s="102">
        <v>0</v>
      </c>
      <c r="AF146" s="102">
        <v>0</v>
      </c>
      <c r="AG146" s="223">
        <v>0</v>
      </c>
      <c r="AH146" s="38"/>
      <c r="AI146" s="38"/>
      <c r="AJ146" s="248"/>
      <c r="AK146" s="65"/>
      <c r="AL146" s="65"/>
      <c r="AM146" s="65"/>
      <c r="AN146" s="65"/>
      <c r="AO146" s="65"/>
      <c r="AP146" s="65"/>
      <c r="AQ146" s="65"/>
      <c r="AR146" s="65"/>
      <c r="AS146" s="65"/>
      <c r="AT146" s="65"/>
      <c r="AU146" s="249"/>
      <c r="AW146" s="250" t="s">
        <v>2403</v>
      </c>
      <c r="AZ146" s="42" t="s">
        <v>1647</v>
      </c>
      <c r="BA146" s="251"/>
      <c r="BC146" s="302" t="s">
        <v>2422</v>
      </c>
      <c r="BD146" s="254" t="s">
        <v>2422</v>
      </c>
      <c r="BE146" s="73" t="s">
        <v>2422</v>
      </c>
      <c r="BF146" s="73" t="s">
        <v>2422</v>
      </c>
      <c r="BG146" s="255" t="s">
        <v>2422</v>
      </c>
      <c r="BH146" s="254" t="s">
        <v>2422</v>
      </c>
      <c r="BI146" s="73" t="s">
        <v>2422</v>
      </c>
      <c r="BJ146" s="73" t="s">
        <v>2422</v>
      </c>
      <c r="BK146" s="255" t="s">
        <v>2422</v>
      </c>
      <c r="BL146" s="254" t="s">
        <v>2422</v>
      </c>
      <c r="BM146" s="73" t="s">
        <v>2422</v>
      </c>
      <c r="BN146" s="73" t="s">
        <v>2422</v>
      </c>
      <c r="BO146" s="255" t="s">
        <v>2422</v>
      </c>
      <c r="BP146" s="254" t="s">
        <v>2422</v>
      </c>
      <c r="BQ146" s="73" t="s">
        <v>2422</v>
      </c>
      <c r="BR146" s="73" t="s">
        <v>2422</v>
      </c>
      <c r="BS146" s="255" t="s">
        <v>2422</v>
      </c>
      <c r="BT146" s="254" t="s">
        <v>2422</v>
      </c>
      <c r="BU146" s="73" t="s">
        <v>2422</v>
      </c>
      <c r="BV146" s="73" t="s">
        <v>2422</v>
      </c>
      <c r="BW146" s="255" t="s">
        <v>2422</v>
      </c>
      <c r="BX146" s="51"/>
      <c r="BY146" s="256" t="str">
        <f t="shared" si="63"/>
        <v>PCD_DPWW3_GGR1_DLY_S4</v>
      </c>
      <c r="BZ146" s="256" t="str">
        <f t="shared" si="63"/>
        <v>PCD_DPWW3_GGR1_DIR_S4</v>
      </c>
      <c r="CA146" s="256" t="str">
        <f t="shared" si="63"/>
        <v>PCD_DPWW3_GGR1_DSCR_S4</v>
      </c>
      <c r="CB146" s="256" t="str">
        <f t="shared" si="63"/>
        <v>PCD_DPWW3_GGR1_DCS_S4</v>
      </c>
      <c r="CC146" s="256" t="str">
        <f t="shared" si="63"/>
        <v>PCD_DPWW3_GGR1_DSCS_S4</v>
      </c>
      <c r="CD146" s="256" t="str">
        <f t="shared" si="63"/>
        <v>PCD_DPWW3_GGR1_DPP_S4</v>
      </c>
      <c r="CE146" s="256" t="str">
        <f t="shared" si="63"/>
        <v>PCD_DPWW3_GGR1_DTPI_S4</v>
      </c>
      <c r="CF146" s="256" t="str">
        <f t="shared" si="63"/>
        <v>PCD_DPWW3_GGR1_DCI_S4</v>
      </c>
      <c r="CG146" s="256" t="str">
        <f t="shared" si="63"/>
        <v>PCD_DPWW3_GGR1_DSI_S4</v>
      </c>
      <c r="CH146" s="256" t="str">
        <f t="shared" si="63"/>
        <v>PCD_DPWW3_GGR1_DER_S4</v>
      </c>
      <c r="CI146" s="256" t="str">
        <f t="shared" si="62"/>
        <v>PCD_DPWW3_GGR1_RS_S4</v>
      </c>
      <c r="CJ146" s="256" t="str">
        <f t="shared" si="63"/>
        <v>PCD_DPWW3_GGR1_DPLE_S4</v>
      </c>
    </row>
    <row r="147" spans="2:89" ht="15" x14ac:dyDescent="0.2">
      <c r="B147" s="213" t="str">
        <f t="shared" si="61"/>
        <v>TMS</v>
      </c>
      <c r="C147" s="324" t="s">
        <v>375</v>
      </c>
      <c r="D147" s="300" t="s">
        <v>376</v>
      </c>
      <c r="E147" s="301">
        <f>IFERROR(INDEX('[1]PCD List'!$E$3:$O$41,MATCH(DPWW3!$D147,'[1]PCD List'!$D$3:$D$41,0),MATCH(DPWW3!$B147,'[1]PCD List'!$E$2:$O$2,0)),"")</f>
        <v>0</v>
      </c>
      <c r="F147" s="97" t="s">
        <v>377</v>
      </c>
      <c r="G147" s="62" t="s">
        <v>1648</v>
      </c>
      <c r="H147" s="245" t="s">
        <v>68</v>
      </c>
      <c r="I147" s="246">
        <v>0</v>
      </c>
      <c r="K147" s="841"/>
      <c r="L147" s="247"/>
      <c r="M147" s="221">
        <v>0</v>
      </c>
      <c r="N147" s="222">
        <v>0</v>
      </c>
      <c r="O147" s="102">
        <v>0</v>
      </c>
      <c r="P147" s="102">
        <v>0</v>
      </c>
      <c r="Q147" s="223">
        <v>0</v>
      </c>
      <c r="R147" s="40">
        <v>0</v>
      </c>
      <c r="S147" s="102">
        <v>0</v>
      </c>
      <c r="T147" s="102">
        <v>0</v>
      </c>
      <c r="U147" s="103">
        <v>0</v>
      </c>
      <c r="V147" s="224">
        <v>0</v>
      </c>
      <c r="W147" s="102">
        <v>0</v>
      </c>
      <c r="X147" s="102">
        <v>0</v>
      </c>
      <c r="Y147" s="103">
        <v>0</v>
      </c>
      <c r="Z147" s="224">
        <v>0</v>
      </c>
      <c r="AA147" s="102">
        <v>0</v>
      </c>
      <c r="AB147" s="102">
        <v>0</v>
      </c>
      <c r="AC147" s="225">
        <v>0</v>
      </c>
      <c r="AD147" s="40">
        <v>0</v>
      </c>
      <c r="AE147" s="102">
        <v>0</v>
      </c>
      <c r="AF147" s="102">
        <v>0</v>
      </c>
      <c r="AG147" s="223">
        <v>0</v>
      </c>
      <c r="AH147" s="38"/>
      <c r="AI147" s="38"/>
      <c r="AJ147" s="248"/>
      <c r="AK147" s="65"/>
      <c r="AL147" s="65"/>
      <c r="AM147" s="65"/>
      <c r="AN147" s="65"/>
      <c r="AO147" s="65"/>
      <c r="AP147" s="65"/>
      <c r="AQ147" s="65"/>
      <c r="AR147" s="65"/>
      <c r="AS147" s="65"/>
      <c r="AT147" s="65"/>
      <c r="AU147" s="249"/>
      <c r="AW147" s="250" t="s">
        <v>2403</v>
      </c>
      <c r="AZ147" s="42" t="s">
        <v>1650</v>
      </c>
      <c r="BA147" s="251"/>
      <c r="BC147" s="302" t="s">
        <v>2423</v>
      </c>
      <c r="BD147" s="254" t="s">
        <v>2423</v>
      </c>
      <c r="BE147" s="73" t="s">
        <v>2423</v>
      </c>
      <c r="BF147" s="73" t="s">
        <v>2423</v>
      </c>
      <c r="BG147" s="255" t="s">
        <v>2423</v>
      </c>
      <c r="BH147" s="254" t="s">
        <v>2423</v>
      </c>
      <c r="BI147" s="73" t="s">
        <v>2423</v>
      </c>
      <c r="BJ147" s="73" t="s">
        <v>2423</v>
      </c>
      <c r="BK147" s="255" t="s">
        <v>2423</v>
      </c>
      <c r="BL147" s="254" t="s">
        <v>2423</v>
      </c>
      <c r="BM147" s="73" t="s">
        <v>2423</v>
      </c>
      <c r="BN147" s="73" t="s">
        <v>2423</v>
      </c>
      <c r="BO147" s="255" t="s">
        <v>2423</v>
      </c>
      <c r="BP147" s="254" t="s">
        <v>2423</v>
      </c>
      <c r="BQ147" s="73" t="s">
        <v>2423</v>
      </c>
      <c r="BR147" s="73" t="s">
        <v>2423</v>
      </c>
      <c r="BS147" s="255" t="s">
        <v>2423</v>
      </c>
      <c r="BT147" s="254" t="s">
        <v>2423</v>
      </c>
      <c r="BU147" s="73" t="s">
        <v>2423</v>
      </c>
      <c r="BV147" s="73" t="s">
        <v>2423</v>
      </c>
      <c r="BW147" s="255" t="s">
        <v>2423</v>
      </c>
      <c r="BX147" s="51"/>
      <c r="BY147" s="256" t="str">
        <f t="shared" si="63"/>
        <v>PCD_DPWW3_GGR1_DLY_S5</v>
      </c>
      <c r="BZ147" s="256" t="str">
        <f t="shared" si="63"/>
        <v>PCD_DPWW3_GGR1_DIR_S5</v>
      </c>
      <c r="CA147" s="256" t="str">
        <f t="shared" si="63"/>
        <v>PCD_DPWW3_GGR1_DSCR_S5</v>
      </c>
      <c r="CB147" s="256" t="str">
        <f t="shared" si="63"/>
        <v>PCD_DPWW3_GGR1_DCS_S5</v>
      </c>
      <c r="CC147" s="256" t="str">
        <f t="shared" si="63"/>
        <v>PCD_DPWW3_GGR1_DSCS_S5</v>
      </c>
      <c r="CD147" s="256" t="str">
        <f t="shared" si="63"/>
        <v>PCD_DPWW3_GGR1_DPP_S5</v>
      </c>
      <c r="CE147" s="256" t="str">
        <f t="shared" si="63"/>
        <v>PCD_DPWW3_GGR1_DTPI_S5</v>
      </c>
      <c r="CF147" s="256" t="str">
        <f t="shared" si="63"/>
        <v>PCD_DPWW3_GGR1_DCI_S5</v>
      </c>
      <c r="CG147" s="256" t="str">
        <f t="shared" si="63"/>
        <v>PCD_DPWW3_GGR1_DSI_S5</v>
      </c>
      <c r="CH147" s="256" t="str">
        <f t="shared" si="63"/>
        <v>PCD_DPWW3_GGR1_DER_S5</v>
      </c>
      <c r="CI147" s="256" t="str">
        <f t="shared" si="62"/>
        <v>PCD_DPWW3_GGR1_RS_S5</v>
      </c>
      <c r="CJ147" s="256" t="str">
        <f t="shared" si="63"/>
        <v>PCD_DPWW3_GGR1_DPLE_S5</v>
      </c>
    </row>
    <row r="148" spans="2:89" ht="15" x14ac:dyDescent="0.2">
      <c r="B148" s="213" t="str">
        <f t="shared" si="61"/>
        <v>TMS</v>
      </c>
      <c r="C148" s="324" t="s">
        <v>375</v>
      </c>
      <c r="D148" s="300" t="s">
        <v>376</v>
      </c>
      <c r="E148" s="301">
        <f>IFERROR(INDEX('[1]PCD List'!$E$3:$O$41,MATCH(DPWW3!$D148,'[1]PCD List'!$D$3:$D$41,0),MATCH(DPWW3!$B148,'[1]PCD List'!$E$2:$O$2,0)),"")</f>
        <v>0</v>
      </c>
      <c r="F148" s="97" t="s">
        <v>377</v>
      </c>
      <c r="G148" s="62" t="s">
        <v>1651</v>
      </c>
      <c r="H148" s="245" t="s">
        <v>68</v>
      </c>
      <c r="I148" s="246">
        <v>0</v>
      </c>
      <c r="K148" s="841"/>
      <c r="L148" s="247"/>
      <c r="M148" s="221">
        <v>0</v>
      </c>
      <c r="N148" s="222">
        <v>0</v>
      </c>
      <c r="O148" s="102">
        <v>0</v>
      </c>
      <c r="P148" s="102">
        <v>0</v>
      </c>
      <c r="Q148" s="223">
        <v>0</v>
      </c>
      <c r="R148" s="40">
        <v>0</v>
      </c>
      <c r="S148" s="102">
        <v>0</v>
      </c>
      <c r="T148" s="102">
        <v>0</v>
      </c>
      <c r="U148" s="103">
        <v>0</v>
      </c>
      <c r="V148" s="224">
        <v>0</v>
      </c>
      <c r="W148" s="102">
        <v>0</v>
      </c>
      <c r="X148" s="102">
        <v>0</v>
      </c>
      <c r="Y148" s="103">
        <v>0</v>
      </c>
      <c r="Z148" s="224">
        <v>0</v>
      </c>
      <c r="AA148" s="102">
        <v>0</v>
      </c>
      <c r="AB148" s="102">
        <v>0</v>
      </c>
      <c r="AC148" s="225">
        <v>0</v>
      </c>
      <c r="AD148" s="40">
        <v>0</v>
      </c>
      <c r="AE148" s="102">
        <v>0</v>
      </c>
      <c r="AF148" s="102">
        <v>0</v>
      </c>
      <c r="AG148" s="223">
        <v>0</v>
      </c>
      <c r="AH148" s="38"/>
      <c r="AI148" s="38"/>
      <c r="AJ148" s="248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249"/>
      <c r="AW148" s="250" t="s">
        <v>2403</v>
      </c>
      <c r="AZ148" s="42" t="s">
        <v>1653</v>
      </c>
      <c r="BA148" s="251"/>
      <c r="BC148" s="302" t="s">
        <v>2424</v>
      </c>
      <c r="BD148" s="254" t="s">
        <v>2424</v>
      </c>
      <c r="BE148" s="73" t="s">
        <v>2424</v>
      </c>
      <c r="BF148" s="73" t="s">
        <v>2424</v>
      </c>
      <c r="BG148" s="255" t="s">
        <v>2424</v>
      </c>
      <c r="BH148" s="254" t="s">
        <v>2424</v>
      </c>
      <c r="BI148" s="73" t="s">
        <v>2424</v>
      </c>
      <c r="BJ148" s="73" t="s">
        <v>2424</v>
      </c>
      <c r="BK148" s="255" t="s">
        <v>2424</v>
      </c>
      <c r="BL148" s="254" t="s">
        <v>2424</v>
      </c>
      <c r="BM148" s="73" t="s">
        <v>2424</v>
      </c>
      <c r="BN148" s="73" t="s">
        <v>2424</v>
      </c>
      <c r="BO148" s="255" t="s">
        <v>2424</v>
      </c>
      <c r="BP148" s="254" t="s">
        <v>2424</v>
      </c>
      <c r="BQ148" s="73" t="s">
        <v>2424</v>
      </c>
      <c r="BR148" s="73" t="s">
        <v>2424</v>
      </c>
      <c r="BS148" s="255" t="s">
        <v>2424</v>
      </c>
      <c r="BT148" s="254" t="s">
        <v>2424</v>
      </c>
      <c r="BU148" s="73" t="s">
        <v>2424</v>
      </c>
      <c r="BV148" s="73" t="s">
        <v>2424</v>
      </c>
      <c r="BW148" s="255" t="s">
        <v>2424</v>
      </c>
      <c r="BX148" s="51"/>
      <c r="BY148" s="256" t="str">
        <f t="shared" si="63"/>
        <v>PCD_DPWW3_GGR1_DLY_S6</v>
      </c>
      <c r="BZ148" s="256" t="str">
        <f t="shared" si="63"/>
        <v>PCD_DPWW3_GGR1_DIR_S6</v>
      </c>
      <c r="CA148" s="256" t="str">
        <f t="shared" si="63"/>
        <v>PCD_DPWW3_GGR1_DSCR_S6</v>
      </c>
      <c r="CB148" s="256" t="str">
        <f t="shared" si="63"/>
        <v>PCD_DPWW3_GGR1_DCS_S6</v>
      </c>
      <c r="CC148" s="256" t="str">
        <f t="shared" si="63"/>
        <v>PCD_DPWW3_GGR1_DSCS_S6</v>
      </c>
      <c r="CD148" s="256" t="str">
        <f t="shared" si="63"/>
        <v>PCD_DPWW3_GGR1_DPP_S6</v>
      </c>
      <c r="CE148" s="256" t="str">
        <f t="shared" si="63"/>
        <v>PCD_DPWW3_GGR1_DTPI_S6</v>
      </c>
      <c r="CF148" s="256" t="str">
        <f t="shared" si="63"/>
        <v>PCD_DPWW3_GGR1_DCI_S6</v>
      </c>
      <c r="CG148" s="256" t="str">
        <f t="shared" si="63"/>
        <v>PCD_DPWW3_GGR1_DSI_S6</v>
      </c>
      <c r="CH148" s="256" t="str">
        <f t="shared" si="63"/>
        <v>PCD_DPWW3_GGR1_DER_S6</v>
      </c>
      <c r="CI148" s="256" t="str">
        <f t="shared" si="62"/>
        <v>PCD_DPWW3_GGR1_RS_S6</v>
      </c>
      <c r="CJ148" s="256" t="str">
        <f t="shared" si="63"/>
        <v>PCD_DPWW3_GGR1_DPLE_S6</v>
      </c>
    </row>
    <row r="149" spans="2:89" ht="15" x14ac:dyDescent="0.2">
      <c r="B149" s="303" t="str">
        <f t="shared" si="61"/>
        <v>TMS</v>
      </c>
      <c r="C149" s="325" t="s">
        <v>375</v>
      </c>
      <c r="D149" s="304" t="s">
        <v>376</v>
      </c>
      <c r="E149" s="259">
        <f>IFERROR(INDEX('[1]PCD List'!$E$3:$O$41,MATCH(DPWW3!$D149,'[1]PCD List'!$D$3:$D$41,0),MATCH(DPWW3!$B149,'[1]PCD List'!$E$2:$O$2,0)),"")</f>
        <v>0</v>
      </c>
      <c r="F149" s="172" t="s">
        <v>377</v>
      </c>
      <c r="G149" s="331" t="s">
        <v>1654</v>
      </c>
      <c r="H149" s="245" t="s">
        <v>68</v>
      </c>
      <c r="I149" s="246">
        <v>0</v>
      </c>
      <c r="K149" s="841"/>
      <c r="L149" s="247"/>
      <c r="M149" s="264"/>
      <c r="N149" s="265"/>
      <c r="O149" s="266"/>
      <c r="P149" s="266"/>
      <c r="Q149" s="267"/>
      <c r="R149" s="268"/>
      <c r="S149" s="266"/>
      <c r="T149" s="266"/>
      <c r="U149" s="269"/>
      <c r="V149" s="270"/>
      <c r="W149" s="266"/>
      <c r="X149" s="266"/>
      <c r="Y149" s="269"/>
      <c r="Z149" s="270"/>
      <c r="AA149" s="266"/>
      <c r="AB149" s="266"/>
      <c r="AC149" s="271"/>
      <c r="AD149" s="268"/>
      <c r="AE149" s="266"/>
      <c r="AF149" s="266"/>
      <c r="AG149" s="267"/>
      <c r="AH149" s="38"/>
      <c r="AI149" s="38"/>
      <c r="AJ149" s="248"/>
      <c r="AK149" s="65"/>
      <c r="AL149" s="65"/>
      <c r="AM149" s="65"/>
      <c r="AN149" s="65"/>
      <c r="AO149" s="65"/>
      <c r="AP149" s="65"/>
      <c r="AQ149" s="65"/>
      <c r="AR149" s="65"/>
      <c r="AS149" s="65"/>
      <c r="AT149" s="65"/>
      <c r="AU149" s="249"/>
      <c r="AW149" s="250" t="s">
        <v>2403</v>
      </c>
      <c r="AZ149" s="42" t="s">
        <v>1656</v>
      </c>
      <c r="BA149" s="251"/>
      <c r="BC149" s="302" t="s">
        <v>2425</v>
      </c>
      <c r="BD149" s="254" t="s">
        <v>2425</v>
      </c>
      <c r="BE149" s="73" t="s">
        <v>2425</v>
      </c>
      <c r="BF149" s="73" t="s">
        <v>2425</v>
      </c>
      <c r="BG149" s="255" t="s">
        <v>2425</v>
      </c>
      <c r="BH149" s="254" t="s">
        <v>2425</v>
      </c>
      <c r="BI149" s="73" t="s">
        <v>2425</v>
      </c>
      <c r="BJ149" s="73" t="s">
        <v>2425</v>
      </c>
      <c r="BK149" s="255" t="s">
        <v>2425</v>
      </c>
      <c r="BL149" s="254" t="s">
        <v>2425</v>
      </c>
      <c r="BM149" s="73" t="s">
        <v>2425</v>
      </c>
      <c r="BN149" s="73" t="s">
        <v>2425</v>
      </c>
      <c r="BO149" s="255" t="s">
        <v>2425</v>
      </c>
      <c r="BP149" s="254" t="s">
        <v>2425</v>
      </c>
      <c r="BQ149" s="73" t="s">
        <v>2425</v>
      </c>
      <c r="BR149" s="73" t="s">
        <v>2425</v>
      </c>
      <c r="BS149" s="255" t="s">
        <v>2425</v>
      </c>
      <c r="BT149" s="254" t="s">
        <v>2425</v>
      </c>
      <c r="BU149" s="73" t="s">
        <v>2425</v>
      </c>
      <c r="BV149" s="73" t="s">
        <v>2425</v>
      </c>
      <c r="BW149" s="255" t="s">
        <v>2425</v>
      </c>
      <c r="BX149" s="51"/>
      <c r="BY149" s="256" t="str">
        <f t="shared" si="63"/>
        <v>PCD_DPWW3_GGR1_DLY_S7</v>
      </c>
      <c r="BZ149" s="256" t="str">
        <f t="shared" si="63"/>
        <v>PCD_DPWW3_GGR1_DIR_S7</v>
      </c>
      <c r="CA149" s="256" t="str">
        <f t="shared" si="63"/>
        <v>PCD_DPWW3_GGR1_DSCR_S7</v>
      </c>
      <c r="CB149" s="256" t="str">
        <f t="shared" si="63"/>
        <v>PCD_DPWW3_GGR1_DCS_S7</v>
      </c>
      <c r="CC149" s="256" t="str">
        <f t="shared" si="63"/>
        <v>PCD_DPWW3_GGR1_DSCS_S7</v>
      </c>
      <c r="CD149" s="256" t="str">
        <f t="shared" si="63"/>
        <v>PCD_DPWW3_GGR1_DPP_S7</v>
      </c>
      <c r="CE149" s="256" t="str">
        <f t="shared" si="63"/>
        <v>PCD_DPWW3_GGR1_DTPI_S7</v>
      </c>
      <c r="CF149" s="256" t="str">
        <f t="shared" si="63"/>
        <v>PCD_DPWW3_GGR1_DCI_S7</v>
      </c>
      <c r="CG149" s="256" t="str">
        <f t="shared" si="63"/>
        <v>PCD_DPWW3_GGR1_DSI_S7</v>
      </c>
      <c r="CH149" s="256" t="str">
        <f t="shared" si="63"/>
        <v>PCD_DPWW3_GGR1_DER_S7</v>
      </c>
      <c r="CI149" s="256" t="str">
        <f t="shared" si="62"/>
        <v>PCD_DPWW3_GGR1_RS_S7</v>
      </c>
      <c r="CJ149" s="256" t="str">
        <f t="shared" si="63"/>
        <v>PCD_DPWW3_GGR1_DPLE_S7</v>
      </c>
    </row>
    <row r="150" spans="2:89" ht="15.75" thickBot="1" x14ac:dyDescent="0.25">
      <c r="B150" s="306" t="str">
        <f t="shared" si="61"/>
        <v>TMS</v>
      </c>
      <c r="C150" s="274" t="s">
        <v>375</v>
      </c>
      <c r="D150" s="307" t="s">
        <v>376</v>
      </c>
      <c r="E150" s="308">
        <f>IFERROR(INDEX('[1]PCD List'!$E$3:$O$41,MATCH(DPWW3!$D150,'[1]PCD List'!$D$3:$D$41,0),MATCH(DPWW3!$B150,'[1]PCD List'!$E$2:$O$2,0)),"")</f>
        <v>0</v>
      </c>
      <c r="F150" s="272" t="s">
        <v>377</v>
      </c>
      <c r="G150" s="277" t="s">
        <v>1657</v>
      </c>
      <c r="H150" s="278" t="s">
        <v>68</v>
      </c>
      <c r="I150" s="279">
        <v>0</v>
      </c>
      <c r="K150" s="842"/>
      <c r="L150" s="247"/>
      <c r="M150" s="280">
        <f>SUM( M142:M148)</f>
        <v>0</v>
      </c>
      <c r="N150" s="310">
        <f t="shared" ref="N150:AG150" si="64">SUM( N142:N148)</f>
        <v>0</v>
      </c>
      <c r="O150" s="281">
        <f t="shared" si="64"/>
        <v>0</v>
      </c>
      <c r="P150" s="281">
        <f t="shared" si="64"/>
        <v>0</v>
      </c>
      <c r="Q150" s="281">
        <f t="shared" si="64"/>
        <v>0</v>
      </c>
      <c r="R150" s="281">
        <f t="shared" si="64"/>
        <v>0</v>
      </c>
      <c r="S150" s="281">
        <f t="shared" si="64"/>
        <v>0</v>
      </c>
      <c r="T150" s="281">
        <f t="shared" si="64"/>
        <v>0</v>
      </c>
      <c r="U150" s="281">
        <f t="shared" si="64"/>
        <v>0</v>
      </c>
      <c r="V150" s="281">
        <f t="shared" si="64"/>
        <v>0</v>
      </c>
      <c r="W150" s="281">
        <f t="shared" si="64"/>
        <v>0</v>
      </c>
      <c r="X150" s="281">
        <f t="shared" si="64"/>
        <v>0</v>
      </c>
      <c r="Y150" s="281">
        <f t="shared" si="64"/>
        <v>0</v>
      </c>
      <c r="Z150" s="281">
        <f t="shared" si="64"/>
        <v>0</v>
      </c>
      <c r="AA150" s="281">
        <f t="shared" si="64"/>
        <v>0</v>
      </c>
      <c r="AB150" s="281">
        <f t="shared" si="64"/>
        <v>0</v>
      </c>
      <c r="AC150" s="281">
        <f t="shared" si="64"/>
        <v>0</v>
      </c>
      <c r="AD150" s="281">
        <f t="shared" si="64"/>
        <v>0</v>
      </c>
      <c r="AE150" s="281">
        <f t="shared" si="64"/>
        <v>0</v>
      </c>
      <c r="AF150" s="281">
        <f t="shared" si="64"/>
        <v>0</v>
      </c>
      <c r="AG150" s="281">
        <f t="shared" si="64"/>
        <v>0</v>
      </c>
      <c r="AH150" s="38"/>
      <c r="AI150" s="38"/>
      <c r="AJ150" s="282"/>
      <c r="AK150" s="283"/>
      <c r="AL150" s="283"/>
      <c r="AM150" s="283"/>
      <c r="AN150" s="283"/>
      <c r="AO150" s="283"/>
      <c r="AP150" s="283"/>
      <c r="AQ150" s="283"/>
      <c r="AR150" s="283"/>
      <c r="AS150" s="283"/>
      <c r="AT150" s="283"/>
      <c r="AU150" s="284"/>
      <c r="AW150" s="332" t="s">
        <v>2403</v>
      </c>
      <c r="AZ150" s="42" t="s">
        <v>1659</v>
      </c>
      <c r="BA150" s="251"/>
      <c r="BC150" s="311" t="s">
        <v>2426</v>
      </c>
      <c r="BD150" s="287" t="s">
        <v>2426</v>
      </c>
      <c r="BE150" s="288" t="s">
        <v>2426</v>
      </c>
      <c r="BF150" s="288" t="s">
        <v>2426</v>
      </c>
      <c r="BG150" s="290" t="s">
        <v>2426</v>
      </c>
      <c r="BH150" s="287" t="s">
        <v>2426</v>
      </c>
      <c r="BI150" s="288" t="s">
        <v>2426</v>
      </c>
      <c r="BJ150" s="288" t="s">
        <v>2426</v>
      </c>
      <c r="BK150" s="290" t="s">
        <v>2426</v>
      </c>
      <c r="BL150" s="287" t="s">
        <v>2426</v>
      </c>
      <c r="BM150" s="288" t="s">
        <v>2426</v>
      </c>
      <c r="BN150" s="288" t="s">
        <v>2426</v>
      </c>
      <c r="BO150" s="290" t="s">
        <v>2426</v>
      </c>
      <c r="BP150" s="287" t="s">
        <v>2426</v>
      </c>
      <c r="BQ150" s="288" t="s">
        <v>2426</v>
      </c>
      <c r="BR150" s="288" t="s">
        <v>2426</v>
      </c>
      <c r="BS150" s="290" t="s">
        <v>2426</v>
      </c>
      <c r="BT150" s="287" t="s">
        <v>2426</v>
      </c>
      <c r="BU150" s="288" t="s">
        <v>2426</v>
      </c>
      <c r="BV150" s="288" t="s">
        <v>2426</v>
      </c>
      <c r="BW150" s="290" t="s">
        <v>2426</v>
      </c>
      <c r="BX150" s="51"/>
      <c r="BY150" s="256" t="str">
        <f t="shared" si="63"/>
        <v>PCD_DPWW3_GGR1_DLY_ST</v>
      </c>
      <c r="BZ150" s="256" t="str">
        <f t="shared" si="63"/>
        <v>PCD_DPWW3_GGR1_DIR_ST</v>
      </c>
      <c r="CA150" s="256" t="str">
        <f t="shared" si="63"/>
        <v>PCD_DPWW3_GGR1_DSCR_ST</v>
      </c>
      <c r="CB150" s="256" t="str">
        <f t="shared" si="63"/>
        <v>PCD_DPWW3_GGR1_DCS_ST</v>
      </c>
      <c r="CC150" s="256" t="str">
        <f t="shared" si="63"/>
        <v>PCD_DPWW3_GGR1_DSCS_ST</v>
      </c>
      <c r="CD150" s="256" t="str">
        <f t="shared" si="63"/>
        <v>PCD_DPWW3_GGR1_DPP_ST</v>
      </c>
      <c r="CE150" s="256" t="str">
        <f t="shared" si="63"/>
        <v>PCD_DPWW3_GGR1_DTPI_ST</v>
      </c>
      <c r="CF150" s="256" t="str">
        <f t="shared" si="63"/>
        <v>PCD_DPWW3_GGR1_DCI_ST</v>
      </c>
      <c r="CG150" s="256" t="str">
        <f t="shared" si="63"/>
        <v>PCD_DPWW3_GGR1_DSI_ST</v>
      </c>
      <c r="CH150" s="256" t="str">
        <f t="shared" si="63"/>
        <v>PCD_DPWW3_GGR1_DER_ST</v>
      </c>
      <c r="CI150" s="256" t="str">
        <f t="shared" si="62"/>
        <v>PCD_DPWW3_GGR1_RS_ST</v>
      </c>
      <c r="CJ150" s="256" t="str">
        <f t="shared" si="63"/>
        <v>PCD_DPWW3_GGR1_DPLE_ST</v>
      </c>
    </row>
    <row r="151" spans="2:89" x14ac:dyDescent="0.2">
      <c r="AX151" s="6" t="s">
        <v>2427</v>
      </c>
      <c r="CK151" s="333" t="s">
        <v>2428</v>
      </c>
    </row>
    <row r="1048507" spans="4:4" x14ac:dyDescent="0.2">
      <c r="D1048507" s="60"/>
    </row>
  </sheetData>
  <mergeCells count="31">
    <mergeCell ref="K142:K150"/>
    <mergeCell ref="K88:K96"/>
    <mergeCell ref="K97:K105"/>
    <mergeCell ref="K106:K114"/>
    <mergeCell ref="K115:K123"/>
    <mergeCell ref="K124:K132"/>
    <mergeCell ref="K133:K141"/>
    <mergeCell ref="K79:K87"/>
    <mergeCell ref="AW5:AW6"/>
    <mergeCell ref="BC5:BW5"/>
    <mergeCell ref="BZ5:CJ5"/>
    <mergeCell ref="K7:K15"/>
    <mergeCell ref="K16:K24"/>
    <mergeCell ref="K25:K33"/>
    <mergeCell ref="AK5:AU5"/>
    <mergeCell ref="K34:K42"/>
    <mergeCell ref="K43:K51"/>
    <mergeCell ref="K52:K60"/>
    <mergeCell ref="K61:K69"/>
    <mergeCell ref="K70:K78"/>
    <mergeCell ref="H5:H6"/>
    <mergeCell ref="I5:I6"/>
    <mergeCell ref="K5:K6"/>
    <mergeCell ref="M5:AG5"/>
    <mergeCell ref="AJ5:AJ6"/>
    <mergeCell ref="G5:G6"/>
    <mergeCell ref="B5:B6"/>
    <mergeCell ref="C5:C6"/>
    <mergeCell ref="D5:D6"/>
    <mergeCell ref="E5:E6"/>
    <mergeCell ref="F5:F6"/>
  </mergeCells>
  <conditionalFormatting sqref="M15:AG15">
    <cfRule type="cellIs" dxfId="42" priority="31" operator="notEqual">
      <formula>$K$7</formula>
    </cfRule>
    <cfRule type="cellIs" dxfId="41" priority="32" operator="equal">
      <formula>$K$7</formula>
    </cfRule>
  </conditionalFormatting>
  <conditionalFormatting sqref="M24:AG24">
    <cfRule type="cellIs" dxfId="40" priority="29" operator="notEqual">
      <formula>$K$16</formula>
    </cfRule>
    <cfRule type="cellIs" dxfId="39" priority="30" operator="equal">
      <formula>$K$16</formula>
    </cfRule>
  </conditionalFormatting>
  <conditionalFormatting sqref="M33:AG33">
    <cfRule type="cellIs" dxfId="38" priority="27" operator="notEqual">
      <formula>$K$25</formula>
    </cfRule>
    <cfRule type="cellIs" dxfId="37" priority="28" operator="equal">
      <formula>$K$25</formula>
    </cfRule>
  </conditionalFormatting>
  <conditionalFormatting sqref="M42:AG42">
    <cfRule type="cellIs" dxfId="36" priority="25" operator="notEqual">
      <formula>$K$34</formula>
    </cfRule>
    <cfRule type="cellIs" dxfId="35" priority="26" operator="equal">
      <formula>$K$34</formula>
    </cfRule>
  </conditionalFormatting>
  <conditionalFormatting sqref="M51:AG51">
    <cfRule type="cellIs" dxfId="34" priority="23" operator="notEqual">
      <formula>$K$43</formula>
    </cfRule>
    <cfRule type="cellIs" dxfId="33" priority="24" operator="equal">
      <formula>$K$43</formula>
    </cfRule>
  </conditionalFormatting>
  <conditionalFormatting sqref="M60:AG60">
    <cfRule type="cellIs" dxfId="32" priority="21" operator="notEqual">
      <formula>$K$52</formula>
    </cfRule>
    <cfRule type="cellIs" dxfId="31" priority="22" operator="equal">
      <formula>$K$52</formula>
    </cfRule>
  </conditionalFormatting>
  <conditionalFormatting sqref="M69:AG69">
    <cfRule type="cellIs" dxfId="30" priority="19" operator="notEqual">
      <formula>$K$61</formula>
    </cfRule>
    <cfRule type="cellIs" dxfId="29" priority="20" operator="equal">
      <formula>$K$61</formula>
    </cfRule>
  </conditionalFormatting>
  <conditionalFormatting sqref="M78:AG78">
    <cfRule type="cellIs" dxfId="28" priority="17" operator="notEqual">
      <formula>$K$70</formula>
    </cfRule>
    <cfRule type="cellIs" dxfId="27" priority="18" operator="equal">
      <formula>$K$70</formula>
    </cfRule>
  </conditionalFormatting>
  <conditionalFormatting sqref="M87:AG87">
    <cfRule type="cellIs" dxfId="26" priority="15" operator="notEqual">
      <formula>$K$79</formula>
    </cfRule>
    <cfRule type="cellIs" dxfId="25" priority="16" operator="equal">
      <formula>$K$79</formula>
    </cfRule>
  </conditionalFormatting>
  <conditionalFormatting sqref="M96:AG96">
    <cfRule type="cellIs" dxfId="24" priority="13" operator="notEqual">
      <formula>$K$88</formula>
    </cfRule>
    <cfRule type="cellIs" dxfId="23" priority="14" operator="equal">
      <formula>$K$88</formula>
    </cfRule>
  </conditionalFormatting>
  <conditionalFormatting sqref="M105:AG105">
    <cfRule type="cellIs" dxfId="22" priority="11" operator="notEqual">
      <formula>$K$97</formula>
    </cfRule>
    <cfRule type="cellIs" dxfId="21" priority="12" operator="equal">
      <formula>$K$97</formula>
    </cfRule>
  </conditionalFormatting>
  <conditionalFormatting sqref="M114:AG114">
    <cfRule type="cellIs" dxfId="20" priority="9" operator="notEqual">
      <formula>$K$106</formula>
    </cfRule>
    <cfRule type="cellIs" dxfId="19" priority="10" operator="equal">
      <formula>$K$106</formula>
    </cfRule>
  </conditionalFormatting>
  <conditionalFormatting sqref="M123:AG123">
    <cfRule type="cellIs" dxfId="18" priority="7" operator="notEqual">
      <formula>$K$115</formula>
    </cfRule>
    <cfRule type="cellIs" dxfId="17" priority="8" operator="equal">
      <formula>$K$115</formula>
    </cfRule>
  </conditionalFormatting>
  <conditionalFormatting sqref="M132:AG132">
    <cfRule type="cellIs" dxfId="16" priority="5" operator="notEqual">
      <formula>$K$124</formula>
    </cfRule>
    <cfRule type="cellIs" dxfId="15" priority="6" operator="equal">
      <formula>$K$124</formula>
    </cfRule>
  </conditionalFormatting>
  <conditionalFormatting sqref="M141:AG141">
    <cfRule type="cellIs" dxfId="14" priority="3" operator="notEqual">
      <formula>$K$133</formula>
    </cfRule>
    <cfRule type="cellIs" dxfId="13" priority="4" operator="equal">
      <formula>$K$133</formula>
    </cfRule>
  </conditionalFormatting>
  <conditionalFormatting sqref="M150:AG150">
    <cfRule type="cellIs" dxfId="12" priority="1" operator="notEqual">
      <formula>$K$142</formula>
    </cfRule>
    <cfRule type="cellIs" dxfId="11" priority="2" operator="equal">
      <formula>$K$142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8EE2C-AD1A-436D-A2FE-1CBFEDF653F4}">
  <dimension ref="A1:BF158"/>
  <sheetViews>
    <sheetView zoomScale="70" zoomScaleNormal="70" workbookViewId="0"/>
  </sheetViews>
  <sheetFormatPr defaultRowHeight="14.25" x14ac:dyDescent="0.2"/>
  <cols>
    <col min="1" max="1" width="18" style="470" customWidth="1"/>
    <col min="2" max="2" width="12.625" style="470" customWidth="1"/>
    <col min="3" max="3" width="53.5" style="470" customWidth="1"/>
    <col min="4" max="7" width="12.625" style="470" customWidth="1"/>
    <col min="8" max="8" width="12.75" style="470" customWidth="1"/>
    <col min="9" max="9" width="17.75" style="470" customWidth="1"/>
    <col min="10" max="10" width="4.375" style="470" customWidth="1"/>
    <col min="11" max="19" width="12.625" style="470" customWidth="1"/>
    <col min="20" max="20" width="3.25" style="470" customWidth="1"/>
    <col min="21" max="28" width="12.625" style="470" customWidth="1"/>
    <col min="29" max="29" width="3.25" style="470" customWidth="1"/>
    <col min="30" max="30" width="52.5" style="470" customWidth="1"/>
    <col min="31" max="31" width="5.5" style="470" customWidth="1"/>
    <col min="32" max="35" width="12.625" style="470" customWidth="1"/>
    <col min="36" max="36" width="3.25" style="470" customWidth="1"/>
    <col min="37" max="44" width="12.625" style="470" customWidth="1"/>
    <col min="45" max="45" width="3.25" style="470" customWidth="1"/>
    <col min="46" max="53" width="12.625" style="470" customWidth="1"/>
    <col min="54" max="54" width="9" style="470"/>
    <col min="55" max="55" width="17.75" style="470" customWidth="1"/>
    <col min="56" max="56" width="34" style="470" customWidth="1"/>
    <col min="57" max="57" width="12.75" style="470" customWidth="1"/>
    <col min="58" max="58" width="14.5" customWidth="1"/>
    <col min="59" max="16384" width="9" style="470"/>
  </cols>
  <sheetData>
    <row r="1" spans="1:58" ht="18.75" x14ac:dyDescent="0.2">
      <c r="A1" s="662" t="str" cm="1">
        <f t="array" aca="1" ref="A1" ca="1" xml:space="preserve"> RIGHT(CELL("filename", A1), LEN(CELL("filename", A1)) - SEARCH("]", CELL("filename", A1)))</f>
        <v>DPW4</v>
      </c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  <c r="Q1" s="662"/>
      <c r="R1" s="662"/>
      <c r="S1" s="662"/>
      <c r="T1" s="662"/>
      <c r="U1" s="662"/>
      <c r="V1" s="662"/>
      <c r="W1" s="662"/>
      <c r="X1" s="662"/>
      <c r="Y1" s="662"/>
      <c r="Z1" s="662"/>
      <c r="AA1" s="662"/>
      <c r="AB1" s="662"/>
      <c r="AC1" s="662"/>
      <c r="AD1" s="662"/>
      <c r="AE1" s="662"/>
      <c r="AF1" s="662"/>
      <c r="AG1" s="662"/>
      <c r="AH1" s="662"/>
      <c r="AI1" s="662"/>
      <c r="AJ1" s="662"/>
      <c r="AK1" s="662"/>
      <c r="AL1" s="662"/>
      <c r="AM1" s="662"/>
      <c r="AN1" s="662"/>
      <c r="AO1" s="662"/>
      <c r="AP1" s="662"/>
      <c r="AQ1" s="662"/>
      <c r="AR1" s="662"/>
      <c r="AS1" s="662"/>
      <c r="AT1" s="662"/>
      <c r="AU1" s="662"/>
      <c r="AV1" s="662"/>
      <c r="AW1" s="662"/>
      <c r="AX1" s="662"/>
      <c r="AY1" s="662"/>
      <c r="AZ1" s="662"/>
      <c r="BA1" s="662"/>
    </row>
    <row r="2" spans="1:58" ht="18.75" x14ac:dyDescent="0.2">
      <c r="A2" s="662"/>
      <c r="B2" s="662"/>
      <c r="C2" s="662"/>
      <c r="D2" s="662"/>
      <c r="E2" s="662"/>
      <c r="F2" s="662"/>
      <c r="G2" s="662"/>
      <c r="H2" s="662"/>
      <c r="I2" s="662"/>
      <c r="J2" s="662"/>
      <c r="K2" s="662"/>
      <c r="L2" s="662"/>
      <c r="M2" s="662"/>
      <c r="N2" s="662"/>
      <c r="O2" s="662"/>
      <c r="P2" s="662"/>
      <c r="Q2" s="662"/>
      <c r="R2" s="662"/>
      <c r="S2" s="662"/>
      <c r="T2" s="662"/>
      <c r="U2" s="662"/>
      <c r="V2" s="662"/>
      <c r="W2" s="662"/>
      <c r="X2" s="662"/>
      <c r="Y2" s="662"/>
      <c r="Z2" s="662"/>
      <c r="AA2" s="662"/>
      <c r="AB2" s="662"/>
      <c r="AC2" s="662"/>
      <c r="AD2" s="662"/>
      <c r="AE2" s="662"/>
      <c r="AF2" s="662"/>
      <c r="AG2" s="662"/>
      <c r="AH2" s="662"/>
      <c r="AI2" s="662"/>
      <c r="AJ2" s="662"/>
      <c r="AK2" s="662"/>
      <c r="AL2" s="662"/>
      <c r="AM2" s="662"/>
      <c r="AN2" s="662"/>
      <c r="AO2" s="662"/>
      <c r="AP2" s="662"/>
      <c r="AQ2" s="662"/>
      <c r="AR2" s="662"/>
      <c r="AS2" s="662"/>
      <c r="AT2" s="662"/>
      <c r="AU2" s="662"/>
      <c r="AV2" s="662"/>
      <c r="AW2" s="662"/>
      <c r="AX2" s="662"/>
      <c r="AY2" s="662"/>
      <c r="AZ2" s="662"/>
      <c r="BA2" s="662"/>
    </row>
    <row r="3" spans="1:58" ht="19.5" x14ac:dyDescent="0.3">
      <c r="A3" s="663" t="s">
        <v>2429</v>
      </c>
      <c r="B3" s="664"/>
      <c r="C3" s="664"/>
      <c r="D3" s="664"/>
      <c r="E3" s="664"/>
      <c r="F3" s="664"/>
      <c r="G3" s="664"/>
      <c r="H3" s="664"/>
      <c r="I3" s="664"/>
      <c r="J3" s="664"/>
      <c r="K3" s="664"/>
      <c r="L3" s="664"/>
      <c r="M3" s="664"/>
      <c r="N3" s="664"/>
      <c r="O3" s="664"/>
      <c r="P3" s="664"/>
      <c r="Q3" s="664"/>
      <c r="R3" s="664"/>
      <c r="S3" s="664"/>
      <c r="T3" s="664"/>
      <c r="U3" s="664"/>
      <c r="V3" s="664"/>
      <c r="W3" s="664"/>
      <c r="X3" s="664"/>
      <c r="Y3" s="664"/>
      <c r="Z3" s="664"/>
      <c r="AA3" s="664"/>
      <c r="AB3" s="664"/>
      <c r="AC3" s="664"/>
      <c r="AD3" s="664"/>
      <c r="AE3" s="664"/>
      <c r="AF3" s="664"/>
      <c r="AG3" s="664"/>
      <c r="AH3" s="664"/>
      <c r="AI3" s="664"/>
      <c r="AJ3" s="664"/>
      <c r="AK3" s="664"/>
      <c r="AL3" s="664"/>
      <c r="AM3" s="664"/>
      <c r="AN3" s="664"/>
      <c r="AO3" s="664"/>
      <c r="AP3" s="664"/>
      <c r="AQ3" s="664"/>
      <c r="AR3" s="664"/>
      <c r="AS3" s="664"/>
      <c r="AT3" s="664"/>
      <c r="AU3" s="664"/>
      <c r="AV3" s="664"/>
      <c r="AW3" s="664"/>
      <c r="AX3" s="664"/>
      <c r="AY3" s="664"/>
      <c r="AZ3" s="664"/>
      <c r="BA3" s="664"/>
      <c r="BC3" s="4"/>
      <c r="BD3" s="4"/>
      <c r="BF3" s="4"/>
    </row>
    <row r="4" spans="1:58" ht="15" thickBot="1" x14ac:dyDescent="0.25">
      <c r="BC4"/>
      <c r="BD4"/>
    </row>
    <row r="5" spans="1:58" ht="28.35" customHeight="1" thickBot="1" x14ac:dyDescent="0.25">
      <c r="B5" s="788" t="s">
        <v>3</v>
      </c>
      <c r="C5" s="785" t="s">
        <v>2430</v>
      </c>
      <c r="D5" s="785" t="s">
        <v>2431</v>
      </c>
      <c r="E5" s="785" t="s">
        <v>2432</v>
      </c>
      <c r="F5" s="785" t="s">
        <v>2433</v>
      </c>
      <c r="G5" s="849" t="s">
        <v>2434</v>
      </c>
      <c r="H5" s="849" t="s">
        <v>2435</v>
      </c>
      <c r="I5" s="851" t="s">
        <v>2436</v>
      </c>
      <c r="K5" s="788" t="s">
        <v>2437</v>
      </c>
      <c r="L5" s="788" t="s">
        <v>2438</v>
      </c>
      <c r="M5" s="837" t="s">
        <v>2439</v>
      </c>
      <c r="N5" s="838"/>
      <c r="O5" s="838"/>
      <c r="P5" s="838"/>
      <c r="Q5" s="838"/>
      <c r="R5" s="838"/>
      <c r="S5" s="839"/>
      <c r="U5" s="758" t="s">
        <v>2440</v>
      </c>
      <c r="V5" s="838" t="s">
        <v>2441</v>
      </c>
      <c r="W5" s="838"/>
      <c r="X5" s="838"/>
      <c r="Y5" s="838"/>
      <c r="Z5" s="838"/>
      <c r="AA5" s="838"/>
      <c r="AB5" s="839"/>
      <c r="AD5" s="758" t="s">
        <v>2442</v>
      </c>
      <c r="AF5" s="788" t="s">
        <v>2443</v>
      </c>
      <c r="AG5" s="788" t="s">
        <v>2444</v>
      </c>
      <c r="AH5" s="788" t="s">
        <v>2445</v>
      </c>
      <c r="AI5" s="758" t="s">
        <v>2446</v>
      </c>
      <c r="AK5" s="858" t="s">
        <v>2447</v>
      </c>
      <c r="AL5" s="828"/>
      <c r="AM5" s="828"/>
      <c r="AN5" s="828"/>
      <c r="AO5" s="828"/>
      <c r="AP5" s="828"/>
      <c r="AQ5" s="828"/>
      <c r="AR5" s="859"/>
      <c r="AT5" s="858" t="s">
        <v>2448</v>
      </c>
      <c r="AU5" s="828"/>
      <c r="AV5" s="828"/>
      <c r="AW5" s="828"/>
      <c r="AX5" s="828"/>
      <c r="AY5" s="828"/>
      <c r="AZ5" s="828"/>
      <c r="BA5" s="859"/>
      <c r="BC5" s="758" t="s">
        <v>2449</v>
      </c>
      <c r="BD5" s="758" t="s">
        <v>2450</v>
      </c>
      <c r="BF5" s="758" t="s">
        <v>2451</v>
      </c>
    </row>
    <row r="6" spans="1:58" ht="28.35" customHeight="1" thickBot="1" x14ac:dyDescent="0.25">
      <c r="B6" s="789"/>
      <c r="C6" s="786"/>
      <c r="D6" s="786"/>
      <c r="E6" s="786"/>
      <c r="F6" s="786"/>
      <c r="G6" s="793"/>
      <c r="H6" s="793"/>
      <c r="I6" s="852"/>
      <c r="K6" s="789"/>
      <c r="L6" s="789"/>
      <c r="M6" s="855"/>
      <c r="N6" s="856"/>
      <c r="O6" s="856"/>
      <c r="P6" s="856"/>
      <c r="Q6" s="856"/>
      <c r="R6" s="856"/>
      <c r="S6" s="857"/>
      <c r="U6" s="836"/>
      <c r="V6" s="856"/>
      <c r="W6" s="856"/>
      <c r="X6" s="856"/>
      <c r="Y6" s="856"/>
      <c r="Z6" s="856"/>
      <c r="AA6" s="856"/>
      <c r="AB6" s="857"/>
      <c r="AD6" s="836"/>
      <c r="AF6" s="789"/>
      <c r="AG6" s="789"/>
      <c r="AH6" s="789"/>
      <c r="AI6" s="836"/>
      <c r="AK6" s="797" t="s">
        <v>24</v>
      </c>
      <c r="AL6" s="798"/>
      <c r="AM6" s="780" t="s">
        <v>25</v>
      </c>
      <c r="AN6" s="780"/>
      <c r="AO6" s="780"/>
      <c r="AP6" s="780"/>
      <c r="AQ6" s="780"/>
      <c r="AR6" s="474" t="s">
        <v>26</v>
      </c>
      <c r="AT6" s="797" t="s">
        <v>24</v>
      </c>
      <c r="AU6" s="798"/>
      <c r="AV6" s="780" t="s">
        <v>25</v>
      </c>
      <c r="AW6" s="780"/>
      <c r="AX6" s="780"/>
      <c r="AY6" s="780"/>
      <c r="AZ6" s="780"/>
      <c r="BA6" s="474" t="s">
        <v>26</v>
      </c>
      <c r="BC6" s="836"/>
      <c r="BD6" s="836"/>
      <c r="BF6" s="836"/>
    </row>
    <row r="7" spans="1:58" ht="28.35" customHeight="1" thickBot="1" x14ac:dyDescent="0.25">
      <c r="A7" s="665"/>
      <c r="B7" s="790"/>
      <c r="C7" s="787"/>
      <c r="D7" s="787"/>
      <c r="E7" s="787"/>
      <c r="F7" s="787"/>
      <c r="G7" s="850"/>
      <c r="H7" s="850"/>
      <c r="I7" s="853"/>
      <c r="K7" s="790"/>
      <c r="L7" s="854"/>
      <c r="M7" s="336" t="s">
        <v>2452</v>
      </c>
      <c r="N7" s="336" t="s">
        <v>2453</v>
      </c>
      <c r="O7" s="336" t="s">
        <v>2454</v>
      </c>
      <c r="P7" s="336" t="s">
        <v>2455</v>
      </c>
      <c r="Q7" s="336" t="s">
        <v>2456</v>
      </c>
      <c r="R7" s="336" t="s">
        <v>2457</v>
      </c>
      <c r="S7" s="336" t="s">
        <v>2458</v>
      </c>
      <c r="U7" s="760"/>
      <c r="V7" s="335" t="s">
        <v>2452</v>
      </c>
      <c r="W7" s="336" t="s">
        <v>2453</v>
      </c>
      <c r="X7" s="336" t="s">
        <v>2454</v>
      </c>
      <c r="Y7" s="336" t="s">
        <v>2455</v>
      </c>
      <c r="Z7" s="336" t="s">
        <v>2456</v>
      </c>
      <c r="AA7" s="336" t="s">
        <v>2457</v>
      </c>
      <c r="AB7" s="336" t="s">
        <v>2458</v>
      </c>
      <c r="AD7" s="760"/>
      <c r="AF7" s="790"/>
      <c r="AG7" s="790"/>
      <c r="AH7" s="790"/>
      <c r="AI7" s="760"/>
      <c r="AK7" s="480" t="s">
        <v>32</v>
      </c>
      <c r="AL7" s="90" t="s">
        <v>33</v>
      </c>
      <c r="AM7" s="90" t="s">
        <v>34</v>
      </c>
      <c r="AN7" s="90" t="s">
        <v>35</v>
      </c>
      <c r="AO7" s="90" t="s">
        <v>36</v>
      </c>
      <c r="AP7" s="90" t="s">
        <v>37</v>
      </c>
      <c r="AQ7" s="90" t="s">
        <v>38</v>
      </c>
      <c r="AR7" s="481" t="s">
        <v>2459</v>
      </c>
      <c r="AT7" s="480" t="s">
        <v>32</v>
      </c>
      <c r="AU7" s="90" t="s">
        <v>33</v>
      </c>
      <c r="AV7" s="90" t="s">
        <v>34</v>
      </c>
      <c r="AW7" s="90" t="s">
        <v>35</v>
      </c>
      <c r="AX7" s="90" t="s">
        <v>36</v>
      </c>
      <c r="AY7" s="90" t="s">
        <v>37</v>
      </c>
      <c r="AZ7" s="90" t="s">
        <v>38</v>
      </c>
      <c r="BA7" s="481" t="s">
        <v>2459</v>
      </c>
      <c r="BC7" s="760"/>
      <c r="BD7" s="760"/>
      <c r="BF7" s="760"/>
    </row>
    <row r="8" spans="1:58" ht="15" customHeight="1" x14ac:dyDescent="0.2">
      <c r="B8" s="666" t="s">
        <v>2460</v>
      </c>
      <c r="C8" s="487" t="s">
        <v>2461</v>
      </c>
      <c r="D8" s="487" t="s">
        <v>2462</v>
      </c>
      <c r="E8" s="80" t="s">
        <v>2463</v>
      </c>
      <c r="F8" s="487" t="s">
        <v>161</v>
      </c>
      <c r="G8" s="667" t="s">
        <v>160</v>
      </c>
      <c r="H8" s="337" t="s">
        <v>2464</v>
      </c>
      <c r="I8" s="337"/>
      <c r="K8" s="675" t="s">
        <v>2463</v>
      </c>
      <c r="L8" s="676" t="s">
        <v>2463</v>
      </c>
      <c r="M8" s="676" t="s">
        <v>2465</v>
      </c>
      <c r="N8" s="676" t="s">
        <v>2465</v>
      </c>
      <c r="O8" s="676" t="s">
        <v>2465</v>
      </c>
      <c r="P8" s="676" t="s">
        <v>2465</v>
      </c>
      <c r="Q8" s="676" t="s">
        <v>2465</v>
      </c>
      <c r="R8" s="676" t="s">
        <v>2465</v>
      </c>
      <c r="S8" s="677"/>
      <c r="T8" s="678"/>
      <c r="U8" s="675"/>
      <c r="V8" s="676" t="s">
        <v>2465</v>
      </c>
      <c r="W8" s="676" t="s">
        <v>2465</v>
      </c>
      <c r="X8" s="676" t="s">
        <v>2465</v>
      </c>
      <c r="Y8" s="676" t="s">
        <v>2465</v>
      </c>
      <c r="Z8" s="676" t="s">
        <v>2465</v>
      </c>
      <c r="AA8" s="676" t="s">
        <v>2465</v>
      </c>
      <c r="AB8" s="677"/>
      <c r="AC8" s="678"/>
      <c r="AD8" s="679"/>
      <c r="AF8" s="735">
        <v>0</v>
      </c>
      <c r="AG8" s="736">
        <v>385.77504506101172</v>
      </c>
      <c r="AH8" s="491">
        <v>385.77504506101172</v>
      </c>
      <c r="AI8" s="668">
        <v>0</v>
      </c>
      <c r="AK8" s="735">
        <v>0</v>
      </c>
      <c r="AL8" s="739">
        <v>0</v>
      </c>
      <c r="AM8" s="739">
        <v>80.625653806200887</v>
      </c>
      <c r="AN8" s="739">
        <v>156.7913648382158</v>
      </c>
      <c r="AO8" s="739">
        <v>232.74662165629275</v>
      </c>
      <c r="AP8" s="739">
        <v>309.06791546571606</v>
      </c>
      <c r="AQ8" s="739">
        <v>385.77504506101172</v>
      </c>
      <c r="AR8" s="740">
        <v>385.77504506101172</v>
      </c>
      <c r="AT8" s="735">
        <v>0</v>
      </c>
      <c r="AU8" s="739">
        <v>0</v>
      </c>
      <c r="AV8" s="739">
        <v>80.625653806200887</v>
      </c>
      <c r="AW8" s="739">
        <v>156.7913648382158</v>
      </c>
      <c r="AX8" s="739">
        <v>232.74662165629275</v>
      </c>
      <c r="AY8" s="739">
        <v>309.06791546571606</v>
      </c>
      <c r="AZ8" s="739">
        <v>385.77504506101172</v>
      </c>
      <c r="BA8" s="740">
        <v>385.77504506101172</v>
      </c>
      <c r="BC8" s="338" t="s">
        <v>2466</v>
      </c>
      <c r="BD8" s="338" t="s">
        <v>2467</v>
      </c>
      <c r="BF8" s="338" t="s">
        <v>25</v>
      </c>
    </row>
    <row r="9" spans="1:58" ht="15" customHeight="1" x14ac:dyDescent="0.2">
      <c r="B9" s="507" t="s">
        <v>2460</v>
      </c>
      <c r="C9" s="63" t="s">
        <v>2468</v>
      </c>
      <c r="D9" s="63" t="s">
        <v>2469</v>
      </c>
      <c r="E9" s="63"/>
      <c r="F9" s="63" t="s">
        <v>677</v>
      </c>
      <c r="G9" s="402" t="s">
        <v>149</v>
      </c>
      <c r="H9" s="337" t="s">
        <v>2464</v>
      </c>
      <c r="I9" s="337"/>
      <c r="K9" s="680"/>
      <c r="L9" s="681"/>
      <c r="M9" s="681">
        <v>45901</v>
      </c>
      <c r="N9" s="681">
        <v>45931</v>
      </c>
      <c r="O9" s="681">
        <v>46023</v>
      </c>
      <c r="P9" s="681">
        <v>46082</v>
      </c>
      <c r="Q9" s="681">
        <v>47542</v>
      </c>
      <c r="R9" s="681">
        <v>47542</v>
      </c>
      <c r="S9" s="682"/>
      <c r="T9" s="678"/>
      <c r="U9" s="680"/>
      <c r="V9" s="681">
        <v>45901</v>
      </c>
      <c r="W9" s="681">
        <v>45931</v>
      </c>
      <c r="X9" s="681">
        <v>46023</v>
      </c>
      <c r="Y9" s="681">
        <v>46082</v>
      </c>
      <c r="Z9" s="681">
        <v>47542</v>
      </c>
      <c r="AA9" s="681">
        <v>47542</v>
      </c>
      <c r="AB9" s="682"/>
      <c r="AC9" s="678"/>
      <c r="AD9" s="679"/>
      <c r="AF9" s="737">
        <v>0</v>
      </c>
      <c r="AG9" s="738">
        <v>3.1761694510999998</v>
      </c>
      <c r="AH9" s="508">
        <v>3.1761694510999998</v>
      </c>
      <c r="AI9" s="670">
        <v>0</v>
      </c>
      <c r="AK9" s="737">
        <v>0</v>
      </c>
      <c r="AL9" s="741">
        <v>0</v>
      </c>
      <c r="AM9" s="741">
        <v>0.51117677960000008</v>
      </c>
      <c r="AN9" s="741">
        <v>1.1774249048000001</v>
      </c>
      <c r="AO9" s="741">
        <v>1.8436727607000001</v>
      </c>
      <c r="AP9" s="741">
        <v>2.5099202412000001</v>
      </c>
      <c r="AQ9" s="741">
        <v>3.1761694510999998</v>
      </c>
      <c r="AR9" s="742">
        <v>3.1761694510999998</v>
      </c>
      <c r="AT9" s="737">
        <v>0</v>
      </c>
      <c r="AU9" s="741">
        <v>0</v>
      </c>
      <c r="AV9" s="741">
        <v>0.51117677960000008</v>
      </c>
      <c r="AW9" s="741">
        <v>1.1774249048000001</v>
      </c>
      <c r="AX9" s="741">
        <v>1.8436727607000001</v>
      </c>
      <c r="AY9" s="741">
        <v>2.5099202412000001</v>
      </c>
      <c r="AZ9" s="741">
        <v>3.1761694510999998</v>
      </c>
      <c r="BA9" s="742">
        <v>3.1761694510999998</v>
      </c>
      <c r="BC9" s="338" t="s">
        <v>2466</v>
      </c>
      <c r="BD9" s="338" t="s">
        <v>2467</v>
      </c>
      <c r="BF9" s="338" t="s">
        <v>25</v>
      </c>
    </row>
    <row r="10" spans="1:58" ht="15" x14ac:dyDescent="0.2">
      <c r="B10" s="507" t="s">
        <v>2460</v>
      </c>
      <c r="C10" s="63" t="s">
        <v>2470</v>
      </c>
      <c r="D10" s="63" t="s">
        <v>2471</v>
      </c>
      <c r="E10" s="63"/>
      <c r="F10" s="63" t="s">
        <v>677</v>
      </c>
      <c r="G10" s="402" t="s">
        <v>149</v>
      </c>
      <c r="H10" s="337" t="s">
        <v>2464</v>
      </c>
      <c r="I10" s="337"/>
      <c r="K10" s="680"/>
      <c r="L10" s="681"/>
      <c r="M10" s="681">
        <v>45881</v>
      </c>
      <c r="N10" s="681">
        <v>46176</v>
      </c>
      <c r="O10" s="681">
        <v>46567</v>
      </c>
      <c r="P10" s="681">
        <v>46801</v>
      </c>
      <c r="Q10" s="681">
        <v>47512</v>
      </c>
      <c r="R10" s="681">
        <v>47445</v>
      </c>
      <c r="S10" s="682"/>
      <c r="T10" s="678"/>
      <c r="U10" s="680"/>
      <c r="V10" s="681">
        <v>45881</v>
      </c>
      <c r="W10" s="681">
        <v>46176</v>
      </c>
      <c r="X10" s="681">
        <v>46567</v>
      </c>
      <c r="Y10" s="681">
        <v>46801</v>
      </c>
      <c r="Z10" s="681">
        <v>47512</v>
      </c>
      <c r="AA10" s="681">
        <v>47445</v>
      </c>
      <c r="AB10" s="682"/>
      <c r="AC10" s="678"/>
      <c r="AD10" s="679"/>
      <c r="AF10" s="737">
        <v>0</v>
      </c>
      <c r="AG10" s="738">
        <v>25.805160841099994</v>
      </c>
      <c r="AH10" s="508">
        <v>25.805160841099994</v>
      </c>
      <c r="AI10" s="670">
        <v>0</v>
      </c>
      <c r="AK10" s="737">
        <v>0</v>
      </c>
      <c r="AL10" s="741">
        <v>0</v>
      </c>
      <c r="AM10" s="741">
        <v>0.43070154589999998</v>
      </c>
      <c r="AN10" s="741">
        <v>3.2092054478999996</v>
      </c>
      <c r="AO10" s="741">
        <v>6.5668122860999993</v>
      </c>
      <c r="AP10" s="741">
        <v>18.102252050299995</v>
      </c>
      <c r="AQ10" s="741">
        <v>25.435325711299996</v>
      </c>
      <c r="AR10" s="742">
        <v>25.805160841099994</v>
      </c>
      <c r="AT10" s="737">
        <v>0</v>
      </c>
      <c r="AU10" s="741">
        <v>0</v>
      </c>
      <c r="AV10" s="741">
        <v>0.43070154589999998</v>
      </c>
      <c r="AW10" s="741">
        <v>3.2092054478999996</v>
      </c>
      <c r="AX10" s="741">
        <v>6.5668122860999993</v>
      </c>
      <c r="AY10" s="741">
        <v>18.102252050299995</v>
      </c>
      <c r="AZ10" s="741">
        <v>25.435325711299996</v>
      </c>
      <c r="BA10" s="742">
        <v>25.805160841099994</v>
      </c>
      <c r="BC10" s="338" t="s">
        <v>2466</v>
      </c>
      <c r="BD10" s="338" t="s">
        <v>2467</v>
      </c>
      <c r="BF10" s="338" t="s">
        <v>25</v>
      </c>
    </row>
    <row r="11" spans="1:58" ht="15" x14ac:dyDescent="0.2">
      <c r="B11" s="507" t="s">
        <v>2460</v>
      </c>
      <c r="C11" s="63" t="s">
        <v>2472</v>
      </c>
      <c r="D11" s="63" t="s">
        <v>2473</v>
      </c>
      <c r="E11" s="63" t="s">
        <v>2474</v>
      </c>
      <c r="F11" s="63" t="s">
        <v>94</v>
      </c>
      <c r="G11" s="402" t="s">
        <v>93</v>
      </c>
      <c r="H11" s="337" t="s">
        <v>2464</v>
      </c>
      <c r="I11" s="337"/>
      <c r="K11" s="680">
        <v>46507</v>
      </c>
      <c r="L11" s="681">
        <v>46507</v>
      </c>
      <c r="M11" s="681" t="s">
        <v>2463</v>
      </c>
      <c r="N11" s="681">
        <v>46377</v>
      </c>
      <c r="O11" s="681">
        <v>46377</v>
      </c>
      <c r="P11" s="681">
        <v>46377</v>
      </c>
      <c r="Q11" s="681">
        <v>46377</v>
      </c>
      <c r="R11" s="681">
        <v>46377</v>
      </c>
      <c r="S11" s="682"/>
      <c r="T11" s="678"/>
      <c r="U11" s="680"/>
      <c r="V11" s="681" t="s">
        <v>2463</v>
      </c>
      <c r="W11" s="681">
        <v>46377</v>
      </c>
      <c r="X11" s="681">
        <v>46377</v>
      </c>
      <c r="Y11" s="681">
        <v>46377</v>
      </c>
      <c r="Z11" s="681">
        <v>46377</v>
      </c>
      <c r="AA11" s="681">
        <v>46377</v>
      </c>
      <c r="AB11" s="682"/>
      <c r="AC11" s="678"/>
      <c r="AD11" s="679"/>
      <c r="AF11" s="737">
        <v>0</v>
      </c>
      <c r="AG11" s="738">
        <v>0.27126312720000001</v>
      </c>
      <c r="AH11" s="508">
        <v>0.27126312720000001</v>
      </c>
      <c r="AI11" s="670">
        <v>0</v>
      </c>
      <c r="AK11" s="737">
        <v>0</v>
      </c>
      <c r="AL11" s="741">
        <v>0</v>
      </c>
      <c r="AM11" s="741">
        <v>5.4255230600000003E-2</v>
      </c>
      <c r="AN11" s="741">
        <v>0.1085056623</v>
      </c>
      <c r="AO11" s="741">
        <v>0.16275603049999998</v>
      </c>
      <c r="AP11" s="741">
        <v>0.21700867299999999</v>
      </c>
      <c r="AQ11" s="741">
        <v>0.27126312720000001</v>
      </c>
      <c r="AR11" s="742">
        <v>0.27126312720000001</v>
      </c>
      <c r="AT11" s="737">
        <v>0</v>
      </c>
      <c r="AU11" s="741">
        <v>0</v>
      </c>
      <c r="AV11" s="741">
        <v>5.4255230600000003E-2</v>
      </c>
      <c r="AW11" s="741">
        <v>0.1085056623</v>
      </c>
      <c r="AX11" s="741">
        <v>0.16275603049999998</v>
      </c>
      <c r="AY11" s="741">
        <v>0.21700867299999999</v>
      </c>
      <c r="AZ11" s="741">
        <v>0.27126312720000001</v>
      </c>
      <c r="BA11" s="742">
        <v>0.27126312720000001</v>
      </c>
      <c r="BC11" s="338" t="s">
        <v>2466</v>
      </c>
      <c r="BD11" s="338" t="s">
        <v>2467</v>
      </c>
      <c r="BF11" s="338" t="s">
        <v>25</v>
      </c>
    </row>
    <row r="12" spans="1:58" ht="15" x14ac:dyDescent="0.2">
      <c r="B12" s="507" t="s">
        <v>2460</v>
      </c>
      <c r="C12" s="63" t="s">
        <v>2475</v>
      </c>
      <c r="D12" s="63" t="s">
        <v>2476</v>
      </c>
      <c r="E12" s="63" t="s">
        <v>2477</v>
      </c>
      <c r="F12" s="63" t="s">
        <v>85</v>
      </c>
      <c r="G12" s="402" t="s">
        <v>75</v>
      </c>
      <c r="H12" s="337" t="s">
        <v>2464</v>
      </c>
      <c r="I12" s="337"/>
      <c r="K12" s="680">
        <v>47573</v>
      </c>
      <c r="L12" s="681">
        <v>47573</v>
      </c>
      <c r="M12" s="681">
        <v>45462</v>
      </c>
      <c r="N12" s="681">
        <v>45848</v>
      </c>
      <c r="O12" s="681">
        <v>46231</v>
      </c>
      <c r="P12" s="681">
        <v>46374</v>
      </c>
      <c r="Q12" s="681">
        <v>47008</v>
      </c>
      <c r="R12" s="681">
        <v>47008</v>
      </c>
      <c r="S12" s="682"/>
      <c r="T12" s="678"/>
      <c r="U12" s="680"/>
      <c r="V12" s="681">
        <v>45462</v>
      </c>
      <c r="W12" s="681">
        <v>45848</v>
      </c>
      <c r="X12" s="681">
        <v>46231</v>
      </c>
      <c r="Y12" s="681">
        <v>46374</v>
      </c>
      <c r="Z12" s="681">
        <v>47008</v>
      </c>
      <c r="AA12" s="681">
        <v>47008</v>
      </c>
      <c r="AB12" s="682"/>
      <c r="AC12" s="678"/>
      <c r="AD12" s="679"/>
      <c r="AF12" s="737">
        <v>2.3901979999999998E-4</v>
      </c>
      <c r="AG12" s="738">
        <v>2.2463221002999996</v>
      </c>
      <c r="AH12" s="508">
        <v>2.2465611200999995</v>
      </c>
      <c r="AI12" s="670">
        <v>1.0639363330090955E-4</v>
      </c>
      <c r="AK12" s="737">
        <v>0</v>
      </c>
      <c r="AL12" s="741">
        <v>2.3901979999999998E-4</v>
      </c>
      <c r="AM12" s="741">
        <v>0.30938055059999997</v>
      </c>
      <c r="AN12" s="741">
        <v>0.60649038329999994</v>
      </c>
      <c r="AO12" s="741">
        <v>1.8282433734999999</v>
      </c>
      <c r="AP12" s="741">
        <v>2.2238912054999997</v>
      </c>
      <c r="AQ12" s="741">
        <v>2.2463221002999996</v>
      </c>
      <c r="AR12" s="742">
        <v>2.2463221002999996</v>
      </c>
      <c r="AT12" s="737">
        <v>0</v>
      </c>
      <c r="AU12" s="741">
        <v>2.3901979999999998E-4</v>
      </c>
      <c r="AV12" s="741">
        <v>0.30938055059999997</v>
      </c>
      <c r="AW12" s="741">
        <v>0.60649038329999994</v>
      </c>
      <c r="AX12" s="741">
        <v>1.8282433734999999</v>
      </c>
      <c r="AY12" s="741">
        <v>2.2238912054999997</v>
      </c>
      <c r="AZ12" s="741">
        <v>2.2463221002999996</v>
      </c>
      <c r="BA12" s="742">
        <v>2.2463221002999996</v>
      </c>
      <c r="BC12" s="338" t="s">
        <v>2466</v>
      </c>
      <c r="BD12" s="338" t="s">
        <v>2467</v>
      </c>
      <c r="BF12" s="338" t="s">
        <v>25</v>
      </c>
    </row>
    <row r="13" spans="1:58" ht="15" x14ac:dyDescent="0.2">
      <c r="B13" s="507" t="s">
        <v>2460</v>
      </c>
      <c r="C13" s="63" t="s">
        <v>2478</v>
      </c>
      <c r="D13" s="63" t="s">
        <v>2479</v>
      </c>
      <c r="E13" s="63" t="s">
        <v>2463</v>
      </c>
      <c r="F13" s="63" t="s">
        <v>103</v>
      </c>
      <c r="G13" s="402" t="s">
        <v>102</v>
      </c>
      <c r="H13" s="337" t="s">
        <v>2464</v>
      </c>
      <c r="I13" s="337"/>
      <c r="K13" s="683">
        <v>47573</v>
      </c>
      <c r="L13" s="684">
        <v>47573</v>
      </c>
      <c r="M13" s="684">
        <v>46007</v>
      </c>
      <c r="N13" s="684">
        <v>46310</v>
      </c>
      <c r="O13" s="684">
        <v>46310</v>
      </c>
      <c r="P13" s="684">
        <v>46447</v>
      </c>
      <c r="Q13" s="684">
        <v>46615</v>
      </c>
      <c r="R13" s="684">
        <v>46615</v>
      </c>
      <c r="S13" s="685"/>
      <c r="T13" s="678"/>
      <c r="U13" s="680"/>
      <c r="V13" s="681">
        <v>46007</v>
      </c>
      <c r="W13" s="681">
        <v>46310</v>
      </c>
      <c r="X13" s="681">
        <v>46310</v>
      </c>
      <c r="Y13" s="681">
        <v>46447</v>
      </c>
      <c r="Z13" s="681">
        <v>46615</v>
      </c>
      <c r="AA13" s="681">
        <v>46615</v>
      </c>
      <c r="AB13" s="682"/>
      <c r="AC13" s="678"/>
      <c r="AD13" s="679"/>
      <c r="AF13" s="737">
        <v>0</v>
      </c>
      <c r="AG13" s="738">
        <v>4.9109473477000005</v>
      </c>
      <c r="AH13" s="508">
        <v>4.9109473477000005</v>
      </c>
      <c r="AI13" s="670">
        <v>0</v>
      </c>
      <c r="AK13" s="737">
        <v>0</v>
      </c>
      <c r="AL13" s="741">
        <v>0</v>
      </c>
      <c r="AM13" s="741">
        <v>0.81153054819999992</v>
      </c>
      <c r="AN13" s="741">
        <v>4.7087603060000003</v>
      </c>
      <c r="AO13" s="741">
        <v>4.9109473477000005</v>
      </c>
      <c r="AP13" s="741">
        <v>4.9109473477000005</v>
      </c>
      <c r="AQ13" s="741">
        <v>4.9109473477000005</v>
      </c>
      <c r="AR13" s="742">
        <v>4.9109473477000005</v>
      </c>
      <c r="AT13" s="737">
        <v>0</v>
      </c>
      <c r="AU13" s="741">
        <v>0</v>
      </c>
      <c r="AV13" s="741">
        <v>0.81153054819999992</v>
      </c>
      <c r="AW13" s="741">
        <v>4.7087603060000003</v>
      </c>
      <c r="AX13" s="741">
        <v>4.9109473477000005</v>
      </c>
      <c r="AY13" s="741">
        <v>4.9109473477000005</v>
      </c>
      <c r="AZ13" s="741">
        <v>4.9109473477000005</v>
      </c>
      <c r="BA13" s="742">
        <v>4.9109473477000005</v>
      </c>
      <c r="BC13" s="338" t="s">
        <v>2466</v>
      </c>
      <c r="BD13" s="338" t="s">
        <v>2480</v>
      </c>
      <c r="BF13" s="338" t="s">
        <v>25</v>
      </c>
    </row>
    <row r="14" spans="1:58" ht="15" x14ac:dyDescent="0.2">
      <c r="B14" s="507" t="s">
        <v>2460</v>
      </c>
      <c r="C14" s="63" t="s">
        <v>2481</v>
      </c>
      <c r="D14" s="63" t="s">
        <v>2482</v>
      </c>
      <c r="E14" s="63" t="s">
        <v>2483</v>
      </c>
      <c r="F14" s="63" t="s">
        <v>94</v>
      </c>
      <c r="G14" s="402" t="s">
        <v>93</v>
      </c>
      <c r="H14" s="337" t="s">
        <v>2464</v>
      </c>
      <c r="I14" s="337"/>
      <c r="K14" s="680">
        <v>46507</v>
      </c>
      <c r="L14" s="681">
        <v>46507</v>
      </c>
      <c r="M14" s="681">
        <v>45748</v>
      </c>
      <c r="N14" s="681">
        <v>46507</v>
      </c>
      <c r="O14" s="681">
        <v>46507</v>
      </c>
      <c r="P14" s="681">
        <v>46507</v>
      </c>
      <c r="Q14" s="681">
        <v>46507</v>
      </c>
      <c r="R14" s="681">
        <v>46507</v>
      </c>
      <c r="S14" s="682"/>
      <c r="T14" s="678"/>
      <c r="U14" s="680"/>
      <c r="V14" s="681">
        <v>45748</v>
      </c>
      <c r="W14" s="681">
        <v>46507</v>
      </c>
      <c r="X14" s="681">
        <v>46507</v>
      </c>
      <c r="Y14" s="681">
        <v>46507</v>
      </c>
      <c r="Z14" s="681">
        <v>46507</v>
      </c>
      <c r="AA14" s="681">
        <v>46507</v>
      </c>
      <c r="AB14" s="682"/>
      <c r="AC14" s="678"/>
      <c r="AD14" s="679"/>
      <c r="AF14" s="737">
        <v>0</v>
      </c>
      <c r="AG14" s="738">
        <v>0.55051424710000008</v>
      </c>
      <c r="AH14" s="508">
        <v>0.55051424710000008</v>
      </c>
      <c r="AI14" s="670">
        <v>0</v>
      </c>
      <c r="AK14" s="737">
        <v>0</v>
      </c>
      <c r="AL14" s="741">
        <v>0</v>
      </c>
      <c r="AM14" s="741">
        <v>0.22020808690000007</v>
      </c>
      <c r="AN14" s="741">
        <v>0.44041308570000004</v>
      </c>
      <c r="AO14" s="741">
        <v>0.49546312100000006</v>
      </c>
      <c r="AP14" s="741">
        <v>0.52299010040000005</v>
      </c>
      <c r="AQ14" s="741">
        <v>0.55051424710000008</v>
      </c>
      <c r="AR14" s="742">
        <v>0.55051424710000008</v>
      </c>
      <c r="AT14" s="737">
        <v>0</v>
      </c>
      <c r="AU14" s="741">
        <v>0</v>
      </c>
      <c r="AV14" s="741">
        <v>0.22020808690000007</v>
      </c>
      <c r="AW14" s="741">
        <v>0.44041308570000004</v>
      </c>
      <c r="AX14" s="741">
        <v>0.49546312100000006</v>
      </c>
      <c r="AY14" s="741">
        <v>0.52299010040000005</v>
      </c>
      <c r="AZ14" s="741">
        <v>0.55051424710000008</v>
      </c>
      <c r="BA14" s="742">
        <v>0.55051424710000008</v>
      </c>
      <c r="BC14" s="338" t="s">
        <v>2466</v>
      </c>
      <c r="BD14" s="338" t="s">
        <v>2467</v>
      </c>
      <c r="BF14" s="338" t="s">
        <v>25</v>
      </c>
    </row>
    <row r="15" spans="1:58" ht="15" x14ac:dyDescent="0.2">
      <c r="B15" s="507" t="s">
        <v>2460</v>
      </c>
      <c r="C15" s="63" t="s">
        <v>2484</v>
      </c>
      <c r="D15" s="63" t="s">
        <v>2485</v>
      </c>
      <c r="E15" s="63" t="s">
        <v>2486</v>
      </c>
      <c r="F15" s="63" t="s">
        <v>94</v>
      </c>
      <c r="G15" s="402" t="s">
        <v>93</v>
      </c>
      <c r="H15" s="337" t="s">
        <v>2464</v>
      </c>
      <c r="I15" s="337"/>
      <c r="K15" s="680">
        <v>46507</v>
      </c>
      <c r="L15" s="681">
        <v>46507</v>
      </c>
      <c r="M15" s="681" t="s">
        <v>2463</v>
      </c>
      <c r="N15" s="681">
        <v>46377</v>
      </c>
      <c r="O15" s="681">
        <v>46377</v>
      </c>
      <c r="P15" s="681">
        <v>46377</v>
      </c>
      <c r="Q15" s="681">
        <v>46377</v>
      </c>
      <c r="R15" s="681">
        <v>46377</v>
      </c>
      <c r="S15" s="682"/>
      <c r="T15" s="678"/>
      <c r="U15" s="680"/>
      <c r="V15" s="681" t="s">
        <v>2463</v>
      </c>
      <c r="W15" s="681">
        <v>46377</v>
      </c>
      <c r="X15" s="681">
        <v>46377</v>
      </c>
      <c r="Y15" s="681">
        <v>46377</v>
      </c>
      <c r="Z15" s="681">
        <v>46377</v>
      </c>
      <c r="AA15" s="681">
        <v>46377</v>
      </c>
      <c r="AB15" s="682"/>
      <c r="AC15" s="678"/>
      <c r="AD15" s="679"/>
      <c r="AF15" s="737">
        <v>0</v>
      </c>
      <c r="AG15" s="738">
        <v>0.27126312720000001</v>
      </c>
      <c r="AH15" s="508">
        <v>0.27126312720000001</v>
      </c>
      <c r="AI15" s="670">
        <v>0</v>
      </c>
      <c r="AK15" s="737">
        <v>0</v>
      </c>
      <c r="AL15" s="741">
        <v>0</v>
      </c>
      <c r="AM15" s="741">
        <v>5.4255230600000003E-2</v>
      </c>
      <c r="AN15" s="741">
        <v>0.1085056623</v>
      </c>
      <c r="AO15" s="741">
        <v>0.16275603049999998</v>
      </c>
      <c r="AP15" s="741">
        <v>0.21700867299999999</v>
      </c>
      <c r="AQ15" s="741">
        <v>0.27126312720000001</v>
      </c>
      <c r="AR15" s="742">
        <v>0.27126312720000001</v>
      </c>
      <c r="AT15" s="737">
        <v>0</v>
      </c>
      <c r="AU15" s="741">
        <v>0</v>
      </c>
      <c r="AV15" s="741">
        <v>5.4255230600000003E-2</v>
      </c>
      <c r="AW15" s="741">
        <v>0.1085056623</v>
      </c>
      <c r="AX15" s="741">
        <v>0.16275603049999998</v>
      </c>
      <c r="AY15" s="741">
        <v>0.21700867299999999</v>
      </c>
      <c r="AZ15" s="741">
        <v>0.27126312720000001</v>
      </c>
      <c r="BA15" s="742">
        <v>0.27126312720000001</v>
      </c>
      <c r="BC15" s="338" t="s">
        <v>2466</v>
      </c>
      <c r="BD15" s="338" t="s">
        <v>2467</v>
      </c>
      <c r="BF15" s="338" t="s">
        <v>25</v>
      </c>
    </row>
    <row r="16" spans="1:58" ht="15" x14ac:dyDescent="0.2">
      <c r="B16" s="507" t="s">
        <v>2460</v>
      </c>
      <c r="C16" s="63" t="s">
        <v>2487</v>
      </c>
      <c r="D16" s="63" t="s">
        <v>2488</v>
      </c>
      <c r="E16" s="63" t="s">
        <v>2489</v>
      </c>
      <c r="F16" s="63" t="s">
        <v>85</v>
      </c>
      <c r="G16" s="402" t="s">
        <v>75</v>
      </c>
      <c r="H16" s="337" t="s">
        <v>2464</v>
      </c>
      <c r="I16" s="337"/>
      <c r="K16" s="680">
        <v>47573</v>
      </c>
      <c r="L16" s="681">
        <v>47573</v>
      </c>
      <c r="M16" s="681">
        <v>45457</v>
      </c>
      <c r="N16" s="681">
        <v>45854</v>
      </c>
      <c r="O16" s="681">
        <v>46226</v>
      </c>
      <c r="P16" s="681">
        <v>46405</v>
      </c>
      <c r="Q16" s="681">
        <v>47154</v>
      </c>
      <c r="R16" s="681">
        <v>47154</v>
      </c>
      <c r="S16" s="682"/>
      <c r="T16" s="678"/>
      <c r="U16" s="680"/>
      <c r="V16" s="681">
        <v>45457</v>
      </c>
      <c r="W16" s="681">
        <v>45854</v>
      </c>
      <c r="X16" s="681">
        <v>46226</v>
      </c>
      <c r="Y16" s="681">
        <v>46405</v>
      </c>
      <c r="Z16" s="681">
        <v>47154</v>
      </c>
      <c r="AA16" s="681">
        <v>47154</v>
      </c>
      <c r="AB16" s="682"/>
      <c r="AC16" s="678"/>
      <c r="AD16" s="679"/>
      <c r="AF16" s="737">
        <v>5.4923992100000006E-2</v>
      </c>
      <c r="AG16" s="738">
        <v>7.9316739711999995</v>
      </c>
      <c r="AH16" s="508">
        <v>7.9865979632999995</v>
      </c>
      <c r="AI16" s="670">
        <v>6.8770197714204014E-3</v>
      </c>
      <c r="AK16" s="737">
        <v>0</v>
      </c>
      <c r="AL16" s="741">
        <v>5.4923992100000006E-2</v>
      </c>
      <c r="AM16" s="741">
        <v>0.41271926020000005</v>
      </c>
      <c r="AN16" s="741">
        <v>0.95296734440000008</v>
      </c>
      <c r="AO16" s="741">
        <v>4.7676679411</v>
      </c>
      <c r="AP16" s="741">
        <v>7.8505905206</v>
      </c>
      <c r="AQ16" s="741">
        <v>7.9180388436999998</v>
      </c>
      <c r="AR16" s="742">
        <v>7.9316739711999995</v>
      </c>
      <c r="AT16" s="737">
        <v>0</v>
      </c>
      <c r="AU16" s="741">
        <v>5.4923992100000006E-2</v>
      </c>
      <c r="AV16" s="741">
        <v>0.41271926020000005</v>
      </c>
      <c r="AW16" s="741">
        <v>0.95296734440000008</v>
      </c>
      <c r="AX16" s="741">
        <v>4.7676679411</v>
      </c>
      <c r="AY16" s="741">
        <v>7.8505905206</v>
      </c>
      <c r="AZ16" s="741">
        <v>7.9180388436999998</v>
      </c>
      <c r="BA16" s="742">
        <v>7.9316739711999995</v>
      </c>
      <c r="BC16" s="338" t="s">
        <v>2466</v>
      </c>
      <c r="BD16" s="338" t="s">
        <v>2467</v>
      </c>
      <c r="BF16" s="338" t="s">
        <v>25</v>
      </c>
    </row>
    <row r="17" spans="2:58" ht="15" x14ac:dyDescent="0.2">
      <c r="B17" s="507" t="s">
        <v>2460</v>
      </c>
      <c r="C17" s="63" t="s">
        <v>2490</v>
      </c>
      <c r="D17" s="63" t="s">
        <v>2491</v>
      </c>
      <c r="E17" s="63" t="s">
        <v>2492</v>
      </c>
      <c r="F17" s="63" t="s">
        <v>94</v>
      </c>
      <c r="G17" s="402" t="s">
        <v>93</v>
      </c>
      <c r="H17" s="337" t="s">
        <v>2464</v>
      </c>
      <c r="I17" s="337"/>
      <c r="K17" s="680">
        <v>46507</v>
      </c>
      <c r="L17" s="681">
        <v>47573</v>
      </c>
      <c r="M17" s="681">
        <v>45748</v>
      </c>
      <c r="N17" s="681">
        <v>47573</v>
      </c>
      <c r="O17" s="681">
        <v>47573</v>
      </c>
      <c r="P17" s="681">
        <v>47573</v>
      </c>
      <c r="Q17" s="681">
        <v>47573</v>
      </c>
      <c r="R17" s="681">
        <v>47573</v>
      </c>
      <c r="S17" s="682"/>
      <c r="T17" s="678"/>
      <c r="U17" s="680"/>
      <c r="V17" s="681">
        <v>45748</v>
      </c>
      <c r="W17" s="681">
        <v>47573</v>
      </c>
      <c r="X17" s="681">
        <v>47573</v>
      </c>
      <c r="Y17" s="681">
        <v>47573</v>
      </c>
      <c r="Z17" s="681">
        <v>47573</v>
      </c>
      <c r="AA17" s="681">
        <v>47573</v>
      </c>
      <c r="AB17" s="682"/>
      <c r="AC17" s="678"/>
      <c r="AD17" s="679"/>
      <c r="AF17" s="737">
        <v>0</v>
      </c>
      <c r="AG17" s="738">
        <v>0.4</v>
      </c>
      <c r="AH17" s="508">
        <v>0.4</v>
      </c>
      <c r="AI17" s="670">
        <v>0</v>
      </c>
      <c r="AK17" s="737">
        <v>0</v>
      </c>
      <c r="AL17" s="741">
        <v>0</v>
      </c>
      <c r="AM17" s="741">
        <v>0.08</v>
      </c>
      <c r="AN17" s="741">
        <v>0.16</v>
      </c>
      <c r="AO17" s="741">
        <v>0.24</v>
      </c>
      <c r="AP17" s="741">
        <v>0.32</v>
      </c>
      <c r="AQ17" s="741">
        <v>0.4</v>
      </c>
      <c r="AR17" s="742">
        <v>0.4</v>
      </c>
      <c r="AT17" s="737">
        <v>0</v>
      </c>
      <c r="AU17" s="741">
        <v>0</v>
      </c>
      <c r="AV17" s="741">
        <v>0.08</v>
      </c>
      <c r="AW17" s="741">
        <v>0.16</v>
      </c>
      <c r="AX17" s="741">
        <v>0.24</v>
      </c>
      <c r="AY17" s="741">
        <v>0.32</v>
      </c>
      <c r="AZ17" s="741">
        <v>0.4</v>
      </c>
      <c r="BA17" s="742">
        <v>0.4</v>
      </c>
      <c r="BC17" s="338" t="s">
        <v>2466</v>
      </c>
      <c r="BD17" s="338" t="s">
        <v>2467</v>
      </c>
      <c r="BF17" s="338" t="s">
        <v>25</v>
      </c>
    </row>
    <row r="18" spans="2:58" ht="15" x14ac:dyDescent="0.2">
      <c r="B18" s="507" t="s">
        <v>2460</v>
      </c>
      <c r="C18" s="63" t="s">
        <v>2493</v>
      </c>
      <c r="D18" s="63" t="s">
        <v>2494</v>
      </c>
      <c r="E18" s="63" t="s">
        <v>2463</v>
      </c>
      <c r="F18" s="63" t="s">
        <v>103</v>
      </c>
      <c r="G18" s="402" t="s">
        <v>102</v>
      </c>
      <c r="H18" s="337" t="s">
        <v>2464</v>
      </c>
      <c r="I18" s="337"/>
      <c r="K18" s="680">
        <v>47573</v>
      </c>
      <c r="L18" s="681">
        <v>47573</v>
      </c>
      <c r="M18" s="681">
        <v>46007</v>
      </c>
      <c r="N18" s="681">
        <v>46310</v>
      </c>
      <c r="O18" s="681">
        <v>46310</v>
      </c>
      <c r="P18" s="681">
        <v>46447</v>
      </c>
      <c r="Q18" s="681">
        <v>46615</v>
      </c>
      <c r="R18" s="681">
        <v>46615</v>
      </c>
      <c r="S18" s="682"/>
      <c r="T18" s="678"/>
      <c r="U18" s="680"/>
      <c r="V18" s="681">
        <v>46007</v>
      </c>
      <c r="W18" s="681">
        <v>46310</v>
      </c>
      <c r="X18" s="681">
        <v>46310</v>
      </c>
      <c r="Y18" s="681">
        <v>46447</v>
      </c>
      <c r="Z18" s="681">
        <v>46615</v>
      </c>
      <c r="AA18" s="681">
        <v>46615</v>
      </c>
      <c r="AB18" s="682"/>
      <c r="AC18" s="678"/>
      <c r="AD18" s="679"/>
      <c r="AF18" s="737">
        <v>0</v>
      </c>
      <c r="AG18" s="738">
        <v>2.1834458658</v>
      </c>
      <c r="AH18" s="508">
        <v>2.1834458658</v>
      </c>
      <c r="AI18" s="670">
        <v>0</v>
      </c>
      <c r="AK18" s="737">
        <v>0</v>
      </c>
      <c r="AL18" s="741">
        <v>0</v>
      </c>
      <c r="AM18" s="741">
        <v>0.379284226</v>
      </c>
      <c r="AN18" s="741">
        <v>2.0944631811000001</v>
      </c>
      <c r="AO18" s="741">
        <v>2.1834458658</v>
      </c>
      <c r="AP18" s="741">
        <v>2.1834458658</v>
      </c>
      <c r="AQ18" s="741">
        <v>2.1834458658</v>
      </c>
      <c r="AR18" s="742">
        <v>2.1834458658</v>
      </c>
      <c r="AT18" s="737">
        <v>0</v>
      </c>
      <c r="AU18" s="741">
        <v>0</v>
      </c>
      <c r="AV18" s="741">
        <v>0.379284226</v>
      </c>
      <c r="AW18" s="741">
        <v>2.0944631811000001</v>
      </c>
      <c r="AX18" s="741">
        <v>2.1834458658</v>
      </c>
      <c r="AY18" s="741">
        <v>2.1834458658</v>
      </c>
      <c r="AZ18" s="741">
        <v>2.1834458658</v>
      </c>
      <c r="BA18" s="742">
        <v>2.1834458658</v>
      </c>
      <c r="BC18" s="338" t="s">
        <v>2466</v>
      </c>
      <c r="BD18" s="338" t="s">
        <v>2480</v>
      </c>
      <c r="BF18" s="338" t="s">
        <v>25</v>
      </c>
    </row>
    <row r="19" spans="2:58" ht="15" x14ac:dyDescent="0.2">
      <c r="B19" s="507" t="s">
        <v>2460</v>
      </c>
      <c r="C19" s="63" t="s">
        <v>2495</v>
      </c>
      <c r="D19" s="63" t="s">
        <v>2495</v>
      </c>
      <c r="E19" s="63" t="s">
        <v>2463</v>
      </c>
      <c r="F19" s="63" t="s">
        <v>103</v>
      </c>
      <c r="G19" s="402" t="s">
        <v>102</v>
      </c>
      <c r="H19" s="337" t="s">
        <v>2464</v>
      </c>
      <c r="I19" s="337"/>
      <c r="K19" s="680">
        <v>47968</v>
      </c>
      <c r="L19" s="681">
        <v>47968</v>
      </c>
      <c r="M19" s="681">
        <v>45748</v>
      </c>
      <c r="N19" s="681">
        <v>47573</v>
      </c>
      <c r="O19" s="681">
        <v>47573</v>
      </c>
      <c r="P19" s="681">
        <v>47573</v>
      </c>
      <c r="Q19" s="681">
        <v>47573</v>
      </c>
      <c r="R19" s="681">
        <v>47573</v>
      </c>
      <c r="S19" s="682"/>
      <c r="T19" s="678"/>
      <c r="U19" s="680"/>
      <c r="V19" s="681">
        <v>45748</v>
      </c>
      <c r="W19" s="681">
        <v>47573</v>
      </c>
      <c r="X19" s="681">
        <v>47573</v>
      </c>
      <c r="Y19" s="681">
        <v>47573</v>
      </c>
      <c r="Z19" s="681">
        <v>47573</v>
      </c>
      <c r="AA19" s="681">
        <v>47573</v>
      </c>
      <c r="AB19" s="682"/>
      <c r="AC19" s="678"/>
      <c r="AD19" s="679"/>
      <c r="AF19" s="737">
        <v>0</v>
      </c>
      <c r="AG19" s="738">
        <v>0.2</v>
      </c>
      <c r="AH19" s="508">
        <v>0.2</v>
      </c>
      <c r="AI19" s="670">
        <v>0</v>
      </c>
      <c r="AK19" s="737">
        <v>0</v>
      </c>
      <c r="AL19" s="741">
        <v>0</v>
      </c>
      <c r="AM19" s="741">
        <v>0</v>
      </c>
      <c r="AN19" s="741">
        <v>0.05</v>
      </c>
      <c r="AO19" s="741">
        <v>0.1</v>
      </c>
      <c r="AP19" s="741">
        <v>0.15000000000000002</v>
      </c>
      <c r="AQ19" s="741">
        <v>0.2</v>
      </c>
      <c r="AR19" s="742">
        <v>0.2</v>
      </c>
      <c r="AT19" s="737">
        <v>0</v>
      </c>
      <c r="AU19" s="741">
        <v>0</v>
      </c>
      <c r="AV19" s="741">
        <v>0</v>
      </c>
      <c r="AW19" s="741">
        <v>0.05</v>
      </c>
      <c r="AX19" s="741">
        <v>0.1</v>
      </c>
      <c r="AY19" s="741">
        <v>0.15000000000000002</v>
      </c>
      <c r="AZ19" s="741">
        <v>0.2</v>
      </c>
      <c r="BA19" s="742">
        <v>0.2</v>
      </c>
      <c r="BC19" s="338" t="s">
        <v>2466</v>
      </c>
      <c r="BD19" s="338" t="s">
        <v>2467</v>
      </c>
      <c r="BF19" s="338" t="s">
        <v>25</v>
      </c>
    </row>
    <row r="20" spans="2:58" ht="15" x14ac:dyDescent="0.2">
      <c r="B20" s="507" t="s">
        <v>2460</v>
      </c>
      <c r="C20" s="63" t="s">
        <v>2496</v>
      </c>
      <c r="D20" s="63" t="s">
        <v>2497</v>
      </c>
      <c r="E20" s="63" t="s">
        <v>2498</v>
      </c>
      <c r="F20" s="63" t="s">
        <v>94</v>
      </c>
      <c r="G20" s="402" t="s">
        <v>93</v>
      </c>
      <c r="H20" s="337" t="s">
        <v>2464</v>
      </c>
      <c r="I20" s="337"/>
      <c r="K20" s="680">
        <v>46387</v>
      </c>
      <c r="L20" s="681">
        <v>46387</v>
      </c>
      <c r="M20" s="681">
        <v>45748</v>
      </c>
      <c r="N20" s="681">
        <v>46387</v>
      </c>
      <c r="O20" s="681">
        <v>46387</v>
      </c>
      <c r="P20" s="681">
        <v>46387</v>
      </c>
      <c r="Q20" s="681">
        <v>46387</v>
      </c>
      <c r="R20" s="681">
        <v>46387</v>
      </c>
      <c r="S20" s="682"/>
      <c r="T20" s="678"/>
      <c r="U20" s="680"/>
      <c r="V20" s="681">
        <v>45748</v>
      </c>
      <c r="W20" s="681">
        <v>46387</v>
      </c>
      <c r="X20" s="681">
        <v>46387</v>
      </c>
      <c r="Y20" s="681">
        <v>46387</v>
      </c>
      <c r="Z20" s="681">
        <v>46387</v>
      </c>
      <c r="AA20" s="681">
        <v>46387</v>
      </c>
      <c r="AB20" s="682"/>
      <c r="AC20" s="678"/>
      <c r="AD20" s="679"/>
      <c r="AF20" s="737">
        <v>0</v>
      </c>
      <c r="AG20" s="738">
        <v>4.9912173710999994</v>
      </c>
      <c r="AH20" s="508">
        <v>4.9912173710999994</v>
      </c>
      <c r="AI20" s="670">
        <v>0</v>
      </c>
      <c r="AK20" s="737">
        <v>0</v>
      </c>
      <c r="AL20" s="741">
        <v>0</v>
      </c>
      <c r="AM20" s="741">
        <v>2.4956080699999998</v>
      </c>
      <c r="AN20" s="741">
        <v>4.9912173710999994</v>
      </c>
      <c r="AO20" s="741">
        <v>4.9912173710999994</v>
      </c>
      <c r="AP20" s="741">
        <v>4.9912173710999994</v>
      </c>
      <c r="AQ20" s="741">
        <v>4.9912173710999994</v>
      </c>
      <c r="AR20" s="742">
        <v>4.9912173710999994</v>
      </c>
      <c r="AT20" s="737">
        <v>0</v>
      </c>
      <c r="AU20" s="741">
        <v>0</v>
      </c>
      <c r="AV20" s="741">
        <v>2.4956080699999998</v>
      </c>
      <c r="AW20" s="741">
        <v>4.9912173710999994</v>
      </c>
      <c r="AX20" s="741">
        <v>4.9912173710999994</v>
      </c>
      <c r="AY20" s="741">
        <v>4.9912173710999994</v>
      </c>
      <c r="AZ20" s="741">
        <v>4.9912173710999994</v>
      </c>
      <c r="BA20" s="742">
        <v>4.9912173710999994</v>
      </c>
      <c r="BC20" s="338" t="s">
        <v>2466</v>
      </c>
      <c r="BD20" s="338" t="s">
        <v>2467</v>
      </c>
      <c r="BF20" s="338" t="s">
        <v>25</v>
      </c>
    </row>
    <row r="21" spans="2:58" ht="15" x14ac:dyDescent="0.2">
      <c r="B21" s="507" t="s">
        <v>2460</v>
      </c>
      <c r="C21" s="63" t="s">
        <v>2499</v>
      </c>
      <c r="D21" s="63" t="s">
        <v>2500</v>
      </c>
      <c r="E21" s="63" t="s">
        <v>2501</v>
      </c>
      <c r="F21" s="63" t="s">
        <v>76</v>
      </c>
      <c r="G21" s="402" t="s">
        <v>75</v>
      </c>
      <c r="H21" s="337" t="s">
        <v>2464</v>
      </c>
      <c r="I21" s="337"/>
      <c r="K21" s="680">
        <v>47573</v>
      </c>
      <c r="L21" s="681">
        <v>47573</v>
      </c>
      <c r="M21" s="681">
        <v>43980</v>
      </c>
      <c r="N21" s="681">
        <v>44279</v>
      </c>
      <c r="O21" s="681">
        <v>45197</v>
      </c>
      <c r="P21" s="681">
        <v>45369</v>
      </c>
      <c r="Q21" s="681">
        <v>46373</v>
      </c>
      <c r="R21" s="681">
        <v>46373</v>
      </c>
      <c r="S21" s="682"/>
      <c r="T21" s="678"/>
      <c r="U21" s="680"/>
      <c r="V21" s="681">
        <v>43980</v>
      </c>
      <c r="W21" s="681">
        <v>44279</v>
      </c>
      <c r="X21" s="681">
        <v>45197</v>
      </c>
      <c r="Y21" s="681">
        <v>45369</v>
      </c>
      <c r="Z21" s="681">
        <v>46373</v>
      </c>
      <c r="AA21" s="681">
        <v>46373</v>
      </c>
      <c r="AB21" s="682"/>
      <c r="AC21" s="678"/>
      <c r="AD21" s="679"/>
      <c r="AF21" s="737">
        <v>0</v>
      </c>
      <c r="AG21" s="738">
        <v>15.487827781300002</v>
      </c>
      <c r="AH21" s="508">
        <v>15.487827781300002</v>
      </c>
      <c r="AI21" s="670">
        <v>0</v>
      </c>
      <c r="AK21" s="737">
        <v>0</v>
      </c>
      <c r="AL21" s="741">
        <v>0</v>
      </c>
      <c r="AM21" s="741">
        <v>0</v>
      </c>
      <c r="AN21" s="741">
        <v>0.17748652150000002</v>
      </c>
      <c r="AO21" s="741">
        <v>3.5539919269000002</v>
      </c>
      <c r="AP21" s="741">
        <v>8.6187537096</v>
      </c>
      <c r="AQ21" s="741">
        <v>15.319001750400002</v>
      </c>
      <c r="AR21" s="742">
        <v>15.487827781300002</v>
      </c>
      <c r="AT21" s="737">
        <v>0</v>
      </c>
      <c r="AU21" s="741">
        <v>0</v>
      </c>
      <c r="AV21" s="741">
        <v>0</v>
      </c>
      <c r="AW21" s="741">
        <v>0.17748652150000002</v>
      </c>
      <c r="AX21" s="741">
        <v>3.5539919269000002</v>
      </c>
      <c r="AY21" s="741">
        <v>8.6187537096</v>
      </c>
      <c r="AZ21" s="741">
        <v>15.319001750400002</v>
      </c>
      <c r="BA21" s="742">
        <v>15.487827781300002</v>
      </c>
      <c r="BC21" s="338" t="s">
        <v>2466</v>
      </c>
      <c r="BD21" s="338" t="s">
        <v>2467</v>
      </c>
      <c r="BF21" s="338" t="s">
        <v>25</v>
      </c>
    </row>
    <row r="22" spans="2:58" ht="15" x14ac:dyDescent="0.2">
      <c r="B22" s="507" t="s">
        <v>2460</v>
      </c>
      <c r="C22" s="63" t="s">
        <v>2502</v>
      </c>
      <c r="D22" s="63" t="s">
        <v>2503</v>
      </c>
      <c r="E22" s="63" t="s">
        <v>2463</v>
      </c>
      <c r="F22" s="63" t="s">
        <v>212</v>
      </c>
      <c r="G22" s="402" t="s">
        <v>211</v>
      </c>
      <c r="H22" s="337" t="s">
        <v>2464</v>
      </c>
      <c r="I22" s="337"/>
      <c r="K22" s="680" t="s">
        <v>2463</v>
      </c>
      <c r="L22" s="681" t="s">
        <v>2463</v>
      </c>
      <c r="M22" s="681" t="s">
        <v>2463</v>
      </c>
      <c r="N22" s="681">
        <v>47491</v>
      </c>
      <c r="O22" s="681">
        <v>47491</v>
      </c>
      <c r="P22" s="681">
        <v>47491</v>
      </c>
      <c r="Q22" s="681">
        <v>47491</v>
      </c>
      <c r="R22" s="681">
        <v>47491</v>
      </c>
      <c r="S22" s="682"/>
      <c r="T22" s="678"/>
      <c r="U22" s="680"/>
      <c r="V22" s="681" t="s">
        <v>2463</v>
      </c>
      <c r="W22" s="681">
        <v>47491</v>
      </c>
      <c r="X22" s="681">
        <v>47491</v>
      </c>
      <c r="Y22" s="681">
        <v>47491</v>
      </c>
      <c r="Z22" s="681">
        <v>47491</v>
      </c>
      <c r="AA22" s="681">
        <v>47491</v>
      </c>
      <c r="AB22" s="682"/>
      <c r="AC22" s="678"/>
      <c r="AD22" s="679"/>
      <c r="AF22" s="737">
        <v>0</v>
      </c>
      <c r="AG22" s="738">
        <v>51.576857019000002</v>
      </c>
      <c r="AH22" s="508">
        <v>51.576857019000002</v>
      </c>
      <c r="AI22" s="670">
        <v>0</v>
      </c>
      <c r="AK22" s="737">
        <v>0</v>
      </c>
      <c r="AL22" s="741">
        <v>0</v>
      </c>
      <c r="AM22" s="741">
        <v>0.66233560439999994</v>
      </c>
      <c r="AN22" s="741">
        <v>7.6636455132000005</v>
      </c>
      <c r="AO22" s="741">
        <v>23.232344591</v>
      </c>
      <c r="AP22" s="741">
        <v>40.943987829100003</v>
      </c>
      <c r="AQ22" s="741">
        <v>51.576857019000002</v>
      </c>
      <c r="AR22" s="742">
        <v>51.576857019000002</v>
      </c>
      <c r="AT22" s="737">
        <v>0</v>
      </c>
      <c r="AU22" s="741">
        <v>0</v>
      </c>
      <c r="AV22" s="741">
        <v>0.66233560439999994</v>
      </c>
      <c r="AW22" s="741">
        <v>7.6636455132000005</v>
      </c>
      <c r="AX22" s="741">
        <v>23.232344591</v>
      </c>
      <c r="AY22" s="741">
        <v>40.943987829100003</v>
      </c>
      <c r="AZ22" s="741">
        <v>51.576857019000002</v>
      </c>
      <c r="BA22" s="742">
        <v>51.576857019000002</v>
      </c>
      <c r="BC22" s="338" t="s">
        <v>2466</v>
      </c>
      <c r="BD22" s="338" t="s">
        <v>2467</v>
      </c>
      <c r="BF22" s="338" t="s">
        <v>25</v>
      </c>
    </row>
    <row r="23" spans="2:58" ht="15" x14ac:dyDescent="0.2">
      <c r="B23" s="507" t="s">
        <v>2460</v>
      </c>
      <c r="C23" s="63" t="s">
        <v>2504</v>
      </c>
      <c r="D23" s="63" t="s">
        <v>2504</v>
      </c>
      <c r="E23" s="63" t="s">
        <v>2463</v>
      </c>
      <c r="F23" s="63" t="s">
        <v>103</v>
      </c>
      <c r="G23" s="402" t="s">
        <v>102</v>
      </c>
      <c r="H23" s="337" t="s">
        <v>2464</v>
      </c>
      <c r="I23" s="337"/>
      <c r="K23" s="680">
        <v>47968</v>
      </c>
      <c r="L23" s="681">
        <v>47968</v>
      </c>
      <c r="M23" s="681">
        <v>45748</v>
      </c>
      <c r="N23" s="681">
        <v>47573</v>
      </c>
      <c r="O23" s="681">
        <v>47573</v>
      </c>
      <c r="P23" s="681">
        <v>47573</v>
      </c>
      <c r="Q23" s="681">
        <v>47573</v>
      </c>
      <c r="R23" s="681">
        <v>47573</v>
      </c>
      <c r="S23" s="682"/>
      <c r="T23" s="678"/>
      <c r="U23" s="680"/>
      <c r="V23" s="681">
        <v>45748</v>
      </c>
      <c r="W23" s="681">
        <v>47573</v>
      </c>
      <c r="X23" s="681">
        <v>47573</v>
      </c>
      <c r="Y23" s="681">
        <v>47573</v>
      </c>
      <c r="Z23" s="681">
        <v>47573</v>
      </c>
      <c r="AA23" s="681">
        <v>47573</v>
      </c>
      <c r="AB23" s="682"/>
      <c r="AC23" s="678"/>
      <c r="AD23" s="679"/>
      <c r="AF23" s="737">
        <v>0</v>
      </c>
      <c r="AG23" s="738">
        <v>0.2</v>
      </c>
      <c r="AH23" s="508">
        <v>0.2</v>
      </c>
      <c r="AI23" s="670">
        <v>0</v>
      </c>
      <c r="AK23" s="737">
        <v>0</v>
      </c>
      <c r="AL23" s="741">
        <v>0</v>
      </c>
      <c r="AM23" s="741">
        <v>0</v>
      </c>
      <c r="AN23" s="741">
        <v>0.05</v>
      </c>
      <c r="AO23" s="741">
        <v>0.1</v>
      </c>
      <c r="AP23" s="741">
        <v>0.15000000000000002</v>
      </c>
      <c r="AQ23" s="741">
        <v>0.2</v>
      </c>
      <c r="AR23" s="742">
        <v>0.2</v>
      </c>
      <c r="AT23" s="737">
        <v>0</v>
      </c>
      <c r="AU23" s="741">
        <v>0</v>
      </c>
      <c r="AV23" s="741">
        <v>0</v>
      </c>
      <c r="AW23" s="741">
        <v>0.05</v>
      </c>
      <c r="AX23" s="741">
        <v>0.1</v>
      </c>
      <c r="AY23" s="741">
        <v>0.15000000000000002</v>
      </c>
      <c r="AZ23" s="741">
        <v>0.2</v>
      </c>
      <c r="BA23" s="742">
        <v>0.2</v>
      </c>
      <c r="BC23" s="338" t="s">
        <v>2466</v>
      </c>
      <c r="BD23" s="338" t="s">
        <v>2467</v>
      </c>
      <c r="BF23" s="338" t="s">
        <v>25</v>
      </c>
    </row>
    <row r="24" spans="2:58" ht="15" x14ac:dyDescent="0.2">
      <c r="B24" s="507" t="s">
        <v>2460</v>
      </c>
      <c r="C24" s="63" t="s">
        <v>2505</v>
      </c>
      <c r="D24" s="63" t="s">
        <v>2506</v>
      </c>
      <c r="E24" s="63" t="s">
        <v>2463</v>
      </c>
      <c r="F24" s="63" t="s">
        <v>360</v>
      </c>
      <c r="G24" s="402" t="s">
        <v>359</v>
      </c>
      <c r="H24" s="337" t="s">
        <v>2464</v>
      </c>
      <c r="I24" s="337"/>
      <c r="K24" s="680">
        <v>47603</v>
      </c>
      <c r="L24" s="681">
        <v>47603</v>
      </c>
      <c r="M24" s="681">
        <v>0</v>
      </c>
      <c r="N24" s="681">
        <v>0</v>
      </c>
      <c r="O24" s="681">
        <v>0</v>
      </c>
      <c r="P24" s="681">
        <v>0</v>
      </c>
      <c r="Q24" s="681">
        <v>0</v>
      </c>
      <c r="R24" s="681">
        <v>0</v>
      </c>
      <c r="S24" s="682"/>
      <c r="T24" s="678"/>
      <c r="U24" s="680"/>
      <c r="V24" s="681">
        <v>0</v>
      </c>
      <c r="W24" s="681">
        <v>0</v>
      </c>
      <c r="X24" s="681">
        <v>0</v>
      </c>
      <c r="Y24" s="681">
        <v>0</v>
      </c>
      <c r="Z24" s="681">
        <v>0</v>
      </c>
      <c r="AA24" s="681">
        <v>0</v>
      </c>
      <c r="AB24" s="682"/>
      <c r="AC24" s="678"/>
      <c r="AD24" s="679"/>
      <c r="AF24" s="737">
        <v>0</v>
      </c>
      <c r="AG24" s="738">
        <v>102.194709367</v>
      </c>
      <c r="AH24" s="508">
        <v>102.194709367</v>
      </c>
      <c r="AI24" s="670">
        <v>0</v>
      </c>
      <c r="AK24" s="737">
        <v>0</v>
      </c>
      <c r="AL24" s="741">
        <v>0</v>
      </c>
      <c r="AM24" s="741">
        <v>19.070496398699998</v>
      </c>
      <c r="AN24" s="741">
        <v>48.088261971199998</v>
      </c>
      <c r="AO24" s="741">
        <v>72.844836803800007</v>
      </c>
      <c r="AP24" s="741">
        <v>86.658086228200006</v>
      </c>
      <c r="AQ24" s="741">
        <v>102.194709367</v>
      </c>
      <c r="AR24" s="742">
        <v>102.194709367</v>
      </c>
      <c r="AT24" s="737">
        <v>0</v>
      </c>
      <c r="AU24" s="741">
        <v>0</v>
      </c>
      <c r="AV24" s="741">
        <v>19.070496398699998</v>
      </c>
      <c r="AW24" s="741">
        <v>48.088261971199998</v>
      </c>
      <c r="AX24" s="741">
        <v>72.844836803800007</v>
      </c>
      <c r="AY24" s="741">
        <v>86.658086228200006</v>
      </c>
      <c r="AZ24" s="741">
        <v>102.194709367</v>
      </c>
      <c r="BA24" s="742">
        <v>102.194709367</v>
      </c>
      <c r="BC24" s="338" t="s">
        <v>2466</v>
      </c>
      <c r="BD24" s="338" t="s">
        <v>2467</v>
      </c>
      <c r="BF24" s="338" t="s">
        <v>25</v>
      </c>
    </row>
    <row r="25" spans="2:58" ht="15" x14ac:dyDescent="0.2">
      <c r="B25" s="507" t="s">
        <v>2460</v>
      </c>
      <c r="C25" s="63" t="s">
        <v>2507</v>
      </c>
      <c r="D25" s="63" t="s">
        <v>2508</v>
      </c>
      <c r="E25" s="63" t="s">
        <v>2463</v>
      </c>
      <c r="F25" s="63" t="s">
        <v>2509</v>
      </c>
      <c r="G25" s="402" t="s">
        <v>2509</v>
      </c>
      <c r="H25" s="337" t="s">
        <v>2464</v>
      </c>
      <c r="I25" s="337"/>
      <c r="K25" s="680">
        <v>49399</v>
      </c>
      <c r="L25" s="681">
        <v>49399</v>
      </c>
      <c r="M25" s="681">
        <v>45749</v>
      </c>
      <c r="N25" s="681">
        <v>46190</v>
      </c>
      <c r="O25" s="681">
        <v>46534</v>
      </c>
      <c r="P25" s="681">
        <v>46741</v>
      </c>
      <c r="Q25" s="681">
        <v>48201</v>
      </c>
      <c r="R25" s="681">
        <v>48201</v>
      </c>
      <c r="S25" s="682"/>
      <c r="T25" s="678"/>
      <c r="U25" s="680"/>
      <c r="V25" s="681">
        <v>45749</v>
      </c>
      <c r="W25" s="681">
        <v>46190</v>
      </c>
      <c r="X25" s="681">
        <v>46534</v>
      </c>
      <c r="Y25" s="681">
        <v>46741</v>
      </c>
      <c r="Z25" s="681">
        <v>48201</v>
      </c>
      <c r="AA25" s="681">
        <v>48201</v>
      </c>
      <c r="AB25" s="682"/>
      <c r="AC25" s="678"/>
      <c r="AD25" s="679"/>
      <c r="AF25" s="737">
        <v>0</v>
      </c>
      <c r="AG25" s="738">
        <v>27.970780134400002</v>
      </c>
      <c r="AH25" s="508">
        <v>27.970780134400002</v>
      </c>
      <c r="AI25" s="670">
        <v>0</v>
      </c>
      <c r="AK25" s="737">
        <v>0</v>
      </c>
      <c r="AL25" s="741">
        <v>0</v>
      </c>
      <c r="AM25" s="741">
        <v>1.3554995703000001</v>
      </c>
      <c r="AN25" s="741">
        <v>4.1129213300000007</v>
      </c>
      <c r="AO25" s="741">
        <v>7.5336280700000007</v>
      </c>
      <c r="AP25" s="741">
        <v>11.168770146300002</v>
      </c>
      <c r="AQ25" s="741">
        <v>15.334141783700002</v>
      </c>
      <c r="AR25" s="742">
        <v>27.970780134400002</v>
      </c>
      <c r="AT25" s="737">
        <v>0</v>
      </c>
      <c r="AU25" s="741">
        <v>0</v>
      </c>
      <c r="AV25" s="741">
        <v>1.3554995703000001</v>
      </c>
      <c r="AW25" s="741">
        <v>4.1129213300000007</v>
      </c>
      <c r="AX25" s="741">
        <v>7.5336280700000007</v>
      </c>
      <c r="AY25" s="741">
        <v>11.168770146300002</v>
      </c>
      <c r="AZ25" s="741">
        <v>15.334141783700002</v>
      </c>
      <c r="BA25" s="742">
        <v>27.970780134400002</v>
      </c>
      <c r="BC25" s="338" t="s">
        <v>2466</v>
      </c>
      <c r="BD25" s="338" t="s">
        <v>2480</v>
      </c>
      <c r="BF25" s="338" t="s">
        <v>25</v>
      </c>
    </row>
    <row r="26" spans="2:58" ht="15" x14ac:dyDescent="0.2">
      <c r="B26" s="507" t="s">
        <v>2460</v>
      </c>
      <c r="C26" s="63" t="s">
        <v>2510</v>
      </c>
      <c r="D26" s="63" t="s">
        <v>2511</v>
      </c>
      <c r="E26" s="63" t="s">
        <v>2463</v>
      </c>
      <c r="F26" s="63" t="s">
        <v>2509</v>
      </c>
      <c r="G26" s="402" t="s">
        <v>2509</v>
      </c>
      <c r="H26" s="337" t="s">
        <v>2464</v>
      </c>
      <c r="I26" s="337"/>
      <c r="K26" s="680" t="s">
        <v>2463</v>
      </c>
      <c r="L26" s="681" t="s">
        <v>2463</v>
      </c>
      <c r="M26" s="681">
        <v>45748</v>
      </c>
      <c r="N26" s="681">
        <v>46406</v>
      </c>
      <c r="O26" s="681">
        <v>46699</v>
      </c>
      <c r="P26" s="681">
        <v>46961</v>
      </c>
      <c r="Q26" s="681">
        <v>47224</v>
      </c>
      <c r="R26" s="681">
        <v>47224</v>
      </c>
      <c r="S26" s="682"/>
      <c r="T26" s="678"/>
      <c r="U26" s="680"/>
      <c r="V26" s="681">
        <v>45748</v>
      </c>
      <c r="W26" s="681">
        <v>46406</v>
      </c>
      <c r="X26" s="681">
        <v>46699</v>
      </c>
      <c r="Y26" s="681">
        <v>46961</v>
      </c>
      <c r="Z26" s="681">
        <v>47224</v>
      </c>
      <c r="AA26" s="681">
        <v>47224</v>
      </c>
      <c r="AB26" s="682"/>
      <c r="AC26" s="678"/>
      <c r="AD26" s="679"/>
      <c r="AF26" s="737">
        <v>0</v>
      </c>
      <c r="AG26" s="738">
        <v>3.4018432171999997</v>
      </c>
      <c r="AH26" s="508">
        <v>3.4018432171999997</v>
      </c>
      <c r="AI26" s="670">
        <v>0</v>
      </c>
      <c r="AK26" s="737">
        <v>0</v>
      </c>
      <c r="AL26" s="741">
        <v>0</v>
      </c>
      <c r="AM26" s="741">
        <v>0.68052545750000004</v>
      </c>
      <c r="AN26" s="741">
        <v>1.3610493195</v>
      </c>
      <c r="AO26" s="741">
        <v>2.0415762072999999</v>
      </c>
      <c r="AP26" s="741">
        <v>2.7221003898</v>
      </c>
      <c r="AQ26" s="741">
        <v>3.4018432171999997</v>
      </c>
      <c r="AR26" s="742">
        <v>3.4018432171999997</v>
      </c>
      <c r="AT26" s="737">
        <v>0</v>
      </c>
      <c r="AU26" s="741">
        <v>0</v>
      </c>
      <c r="AV26" s="741">
        <v>0.68052545750000004</v>
      </c>
      <c r="AW26" s="741">
        <v>1.3610493195</v>
      </c>
      <c r="AX26" s="741">
        <v>2.0415762072999999</v>
      </c>
      <c r="AY26" s="741">
        <v>2.7221003898</v>
      </c>
      <c r="AZ26" s="741">
        <v>3.4018432171999997</v>
      </c>
      <c r="BA26" s="742">
        <v>3.4018432171999997</v>
      </c>
      <c r="BC26" s="338" t="s">
        <v>2466</v>
      </c>
      <c r="BD26" s="338" t="s">
        <v>2480</v>
      </c>
      <c r="BF26" s="338" t="s">
        <v>25</v>
      </c>
    </row>
    <row r="27" spans="2:58" ht="15" x14ac:dyDescent="0.2">
      <c r="B27" s="507" t="s">
        <v>2460</v>
      </c>
      <c r="C27" s="63" t="s">
        <v>2512</v>
      </c>
      <c r="D27" s="63" t="s">
        <v>2513</v>
      </c>
      <c r="E27" s="63" t="s">
        <v>2489</v>
      </c>
      <c r="F27" s="63" t="s">
        <v>94</v>
      </c>
      <c r="G27" s="402" t="s">
        <v>93</v>
      </c>
      <c r="H27" s="337" t="s">
        <v>2464</v>
      </c>
      <c r="I27" s="337"/>
      <c r="K27" s="680">
        <v>47573</v>
      </c>
      <c r="L27" s="681">
        <v>47573</v>
      </c>
      <c r="M27" s="681">
        <v>45901</v>
      </c>
      <c r="N27" s="681">
        <v>46391</v>
      </c>
      <c r="O27" s="681">
        <v>46391</v>
      </c>
      <c r="P27" s="681">
        <v>46391</v>
      </c>
      <c r="Q27" s="681">
        <v>46391</v>
      </c>
      <c r="R27" s="681">
        <v>46391</v>
      </c>
      <c r="S27" s="682"/>
      <c r="T27" s="678"/>
      <c r="U27" s="680"/>
      <c r="V27" s="681">
        <v>45901</v>
      </c>
      <c r="W27" s="681">
        <v>46391</v>
      </c>
      <c r="X27" s="681">
        <v>46391</v>
      </c>
      <c r="Y27" s="681">
        <v>46391</v>
      </c>
      <c r="Z27" s="681">
        <v>46391</v>
      </c>
      <c r="AA27" s="681">
        <v>46391</v>
      </c>
      <c r="AB27" s="682"/>
      <c r="AC27" s="678"/>
      <c r="AD27" s="679"/>
      <c r="AF27" s="737">
        <v>0</v>
      </c>
      <c r="AG27" s="738">
        <v>1.0060880001000001</v>
      </c>
      <c r="AH27" s="508">
        <v>1.0060880001000001</v>
      </c>
      <c r="AI27" s="670">
        <v>0</v>
      </c>
      <c r="AK27" s="737">
        <v>0</v>
      </c>
      <c r="AL27" s="741">
        <v>0</v>
      </c>
      <c r="AM27" s="741">
        <v>0.50304364430000004</v>
      </c>
      <c r="AN27" s="741">
        <v>1.0060880001000001</v>
      </c>
      <c r="AO27" s="741">
        <v>1.0060880001000001</v>
      </c>
      <c r="AP27" s="741">
        <v>1.0060880001000001</v>
      </c>
      <c r="AQ27" s="741">
        <v>1.0060880001000001</v>
      </c>
      <c r="AR27" s="742">
        <v>1.0060880001000001</v>
      </c>
      <c r="AT27" s="737">
        <v>0</v>
      </c>
      <c r="AU27" s="741">
        <v>0</v>
      </c>
      <c r="AV27" s="741">
        <v>0.50304364430000004</v>
      </c>
      <c r="AW27" s="741">
        <v>1.0060880001000001</v>
      </c>
      <c r="AX27" s="741">
        <v>1.0060880001000001</v>
      </c>
      <c r="AY27" s="741">
        <v>1.0060880001000001</v>
      </c>
      <c r="AZ27" s="741">
        <v>1.0060880001000001</v>
      </c>
      <c r="BA27" s="742">
        <v>1.0060880001000001</v>
      </c>
      <c r="BC27" s="338" t="s">
        <v>2466</v>
      </c>
      <c r="BD27" s="338" t="s">
        <v>2467</v>
      </c>
      <c r="BF27" s="338" t="s">
        <v>25</v>
      </c>
    </row>
    <row r="28" spans="2:58" ht="15" x14ac:dyDescent="0.2">
      <c r="B28" s="507" t="s">
        <v>2460</v>
      </c>
      <c r="C28" s="63" t="s">
        <v>2514</v>
      </c>
      <c r="D28" s="63" t="s">
        <v>2515</v>
      </c>
      <c r="E28" s="63" t="s">
        <v>2516</v>
      </c>
      <c r="F28" s="63" t="s">
        <v>94</v>
      </c>
      <c r="G28" s="402" t="s">
        <v>93</v>
      </c>
      <c r="H28" s="337" t="s">
        <v>2464</v>
      </c>
      <c r="I28" s="337"/>
      <c r="K28" s="680">
        <v>46507</v>
      </c>
      <c r="L28" s="681">
        <v>46507</v>
      </c>
      <c r="M28" s="681" t="s">
        <v>2463</v>
      </c>
      <c r="N28" s="681">
        <v>46377</v>
      </c>
      <c r="O28" s="681">
        <v>46377</v>
      </c>
      <c r="P28" s="681">
        <v>46377</v>
      </c>
      <c r="Q28" s="681">
        <v>46377</v>
      </c>
      <c r="R28" s="681">
        <v>46377</v>
      </c>
      <c r="S28" s="682"/>
      <c r="T28" s="678"/>
      <c r="U28" s="680"/>
      <c r="V28" s="681" t="s">
        <v>2463</v>
      </c>
      <c r="W28" s="681">
        <v>46377</v>
      </c>
      <c r="X28" s="681">
        <v>46377</v>
      </c>
      <c r="Y28" s="681">
        <v>46377</v>
      </c>
      <c r="Z28" s="681">
        <v>46377</v>
      </c>
      <c r="AA28" s="681">
        <v>46377</v>
      </c>
      <c r="AB28" s="682"/>
      <c r="AC28" s="678"/>
      <c r="AD28" s="679"/>
      <c r="AF28" s="737">
        <v>0</v>
      </c>
      <c r="AG28" s="738">
        <v>0.2170113028</v>
      </c>
      <c r="AH28" s="508">
        <v>0.2170113028</v>
      </c>
      <c r="AI28" s="670">
        <v>0</v>
      </c>
      <c r="AK28" s="737">
        <v>0</v>
      </c>
      <c r="AL28" s="741">
        <v>0</v>
      </c>
      <c r="AM28" s="741">
        <v>4.3401497900000002E-2</v>
      </c>
      <c r="AN28" s="741">
        <v>8.6804824700000005E-2</v>
      </c>
      <c r="AO28" s="741">
        <v>0.13020992410000001</v>
      </c>
      <c r="AP28" s="741">
        <v>0.1736111981</v>
      </c>
      <c r="AQ28" s="741">
        <v>0.2170113028</v>
      </c>
      <c r="AR28" s="742">
        <v>0.2170113028</v>
      </c>
      <c r="AT28" s="737">
        <v>0</v>
      </c>
      <c r="AU28" s="741">
        <v>0</v>
      </c>
      <c r="AV28" s="741">
        <v>4.3401497900000002E-2</v>
      </c>
      <c r="AW28" s="741">
        <v>8.6804824700000005E-2</v>
      </c>
      <c r="AX28" s="741">
        <v>0.13020992410000001</v>
      </c>
      <c r="AY28" s="741">
        <v>0.1736111981</v>
      </c>
      <c r="AZ28" s="741">
        <v>0.2170113028</v>
      </c>
      <c r="BA28" s="742">
        <v>0.2170113028</v>
      </c>
      <c r="BC28" s="338" t="s">
        <v>2466</v>
      </c>
      <c r="BD28" s="338" t="s">
        <v>2467</v>
      </c>
      <c r="BF28" s="338" t="s">
        <v>25</v>
      </c>
    </row>
    <row r="29" spans="2:58" ht="15" x14ac:dyDescent="0.2">
      <c r="B29" s="507" t="s">
        <v>2460</v>
      </c>
      <c r="C29" s="63" t="s">
        <v>2517</v>
      </c>
      <c r="D29" s="63" t="s">
        <v>2518</v>
      </c>
      <c r="E29" s="63" t="s">
        <v>2519</v>
      </c>
      <c r="F29" s="63" t="s">
        <v>94</v>
      </c>
      <c r="G29" s="402" t="s">
        <v>93</v>
      </c>
      <c r="H29" s="337" t="s">
        <v>2464</v>
      </c>
      <c r="I29" s="337"/>
      <c r="K29" s="680">
        <v>46507</v>
      </c>
      <c r="L29" s="681">
        <v>46507</v>
      </c>
      <c r="M29" s="681" t="s">
        <v>2463</v>
      </c>
      <c r="N29" s="681">
        <v>46377</v>
      </c>
      <c r="O29" s="681">
        <v>46377</v>
      </c>
      <c r="P29" s="681">
        <v>46377</v>
      </c>
      <c r="Q29" s="681">
        <v>46377</v>
      </c>
      <c r="R29" s="681">
        <v>46377</v>
      </c>
      <c r="S29" s="682"/>
      <c r="T29" s="678"/>
      <c r="U29" s="680"/>
      <c r="V29" s="681" t="s">
        <v>2463</v>
      </c>
      <c r="W29" s="681">
        <v>46377</v>
      </c>
      <c r="X29" s="681">
        <v>46377</v>
      </c>
      <c r="Y29" s="681">
        <v>46377</v>
      </c>
      <c r="Z29" s="681">
        <v>46377</v>
      </c>
      <c r="AA29" s="681">
        <v>46377</v>
      </c>
      <c r="AB29" s="682"/>
      <c r="AC29" s="678"/>
      <c r="AD29" s="679"/>
      <c r="AF29" s="737">
        <v>0</v>
      </c>
      <c r="AG29" s="738">
        <v>0.1410548777</v>
      </c>
      <c r="AH29" s="508">
        <v>0.1410548777</v>
      </c>
      <c r="AI29" s="670">
        <v>0</v>
      </c>
      <c r="AK29" s="737">
        <v>0</v>
      </c>
      <c r="AL29" s="741">
        <v>0</v>
      </c>
      <c r="AM29" s="741">
        <v>2.7125376499999999E-2</v>
      </c>
      <c r="AN29" s="741">
        <v>5.4251030800000002E-2</v>
      </c>
      <c r="AO29" s="741">
        <v>8.1375356900000001E-2</v>
      </c>
      <c r="AP29" s="741">
        <v>0.1085033581</v>
      </c>
      <c r="AQ29" s="741">
        <v>0.1410548777</v>
      </c>
      <c r="AR29" s="742">
        <v>0.1410548777</v>
      </c>
      <c r="AT29" s="737">
        <v>0</v>
      </c>
      <c r="AU29" s="741">
        <v>0</v>
      </c>
      <c r="AV29" s="741">
        <v>2.7125376499999999E-2</v>
      </c>
      <c r="AW29" s="741">
        <v>5.4251030800000002E-2</v>
      </c>
      <c r="AX29" s="741">
        <v>8.1375356900000001E-2</v>
      </c>
      <c r="AY29" s="741">
        <v>0.1085033581</v>
      </c>
      <c r="AZ29" s="741">
        <v>0.1410548777</v>
      </c>
      <c r="BA29" s="742">
        <v>0.1410548777</v>
      </c>
      <c r="BC29" s="338" t="s">
        <v>2466</v>
      </c>
      <c r="BD29" s="338" t="s">
        <v>2467</v>
      </c>
      <c r="BF29" s="338" t="s">
        <v>25</v>
      </c>
    </row>
    <row r="30" spans="2:58" ht="15" x14ac:dyDescent="0.2">
      <c r="B30" s="507" t="s">
        <v>2460</v>
      </c>
      <c r="C30" s="63" t="s">
        <v>2520</v>
      </c>
      <c r="D30" s="63" t="s">
        <v>2521</v>
      </c>
      <c r="E30" s="63" t="s">
        <v>2522</v>
      </c>
      <c r="F30" s="63" t="s">
        <v>94</v>
      </c>
      <c r="G30" s="402" t="s">
        <v>93</v>
      </c>
      <c r="H30" s="337" t="s">
        <v>2464</v>
      </c>
      <c r="I30" s="337"/>
      <c r="K30" s="680">
        <v>46507</v>
      </c>
      <c r="L30" s="681">
        <v>46507</v>
      </c>
      <c r="M30" s="681">
        <v>45748</v>
      </c>
      <c r="N30" s="681">
        <v>46507</v>
      </c>
      <c r="O30" s="681">
        <v>46507</v>
      </c>
      <c r="P30" s="681">
        <v>46507</v>
      </c>
      <c r="Q30" s="681">
        <v>46507</v>
      </c>
      <c r="R30" s="681">
        <v>46507</v>
      </c>
      <c r="S30" s="682"/>
      <c r="T30" s="678"/>
      <c r="U30" s="680"/>
      <c r="V30" s="681">
        <v>45748</v>
      </c>
      <c r="W30" s="681">
        <v>46507</v>
      </c>
      <c r="X30" s="681">
        <v>46507</v>
      </c>
      <c r="Y30" s="681">
        <v>46507</v>
      </c>
      <c r="Z30" s="681">
        <v>46507</v>
      </c>
      <c r="AA30" s="681">
        <v>46507</v>
      </c>
      <c r="AB30" s="682"/>
      <c r="AC30" s="678"/>
      <c r="AD30" s="679"/>
      <c r="AF30" s="737">
        <v>0</v>
      </c>
      <c r="AG30" s="738">
        <v>0.2170103172</v>
      </c>
      <c r="AH30" s="508">
        <v>0.2170103172</v>
      </c>
      <c r="AI30" s="670">
        <v>0</v>
      </c>
      <c r="AK30" s="737">
        <v>0</v>
      </c>
      <c r="AL30" s="741">
        <v>0</v>
      </c>
      <c r="AM30" s="741">
        <v>0.1085041925</v>
      </c>
      <c r="AN30" s="741">
        <v>0.2170103172</v>
      </c>
      <c r="AO30" s="741">
        <v>0.2170103172</v>
      </c>
      <c r="AP30" s="741">
        <v>0.2170103172</v>
      </c>
      <c r="AQ30" s="741">
        <v>0.2170103172</v>
      </c>
      <c r="AR30" s="742">
        <v>0.2170103172</v>
      </c>
      <c r="AT30" s="737">
        <v>0</v>
      </c>
      <c r="AU30" s="741">
        <v>0</v>
      </c>
      <c r="AV30" s="741">
        <v>0.1085041925</v>
      </c>
      <c r="AW30" s="741">
        <v>0.2170103172</v>
      </c>
      <c r="AX30" s="741">
        <v>0.2170103172</v>
      </c>
      <c r="AY30" s="741">
        <v>0.2170103172</v>
      </c>
      <c r="AZ30" s="741">
        <v>0.2170103172</v>
      </c>
      <c r="BA30" s="742">
        <v>0.2170103172</v>
      </c>
      <c r="BC30" s="338" t="s">
        <v>2466</v>
      </c>
      <c r="BD30" s="338" t="s">
        <v>2467</v>
      </c>
      <c r="BF30" s="338" t="s">
        <v>25</v>
      </c>
    </row>
    <row r="31" spans="2:58" ht="15" x14ac:dyDescent="0.2">
      <c r="B31" s="507" t="s">
        <v>2460</v>
      </c>
      <c r="C31" s="63" t="s">
        <v>2523</v>
      </c>
      <c r="D31" s="63" t="s">
        <v>2524</v>
      </c>
      <c r="E31" s="63" t="s">
        <v>2525</v>
      </c>
      <c r="F31" s="63" t="s">
        <v>94</v>
      </c>
      <c r="G31" s="402" t="s">
        <v>93</v>
      </c>
      <c r="H31" s="337" t="s">
        <v>2464</v>
      </c>
      <c r="I31" s="337"/>
      <c r="K31" s="680">
        <v>46387</v>
      </c>
      <c r="L31" s="681">
        <v>46387</v>
      </c>
      <c r="M31" s="681">
        <v>45748</v>
      </c>
      <c r="N31" s="681">
        <v>46387</v>
      </c>
      <c r="O31" s="681">
        <v>46387</v>
      </c>
      <c r="P31" s="681">
        <v>46387</v>
      </c>
      <c r="Q31" s="681">
        <v>46387</v>
      </c>
      <c r="R31" s="681">
        <v>46387</v>
      </c>
      <c r="S31" s="682"/>
      <c r="T31" s="678"/>
      <c r="U31" s="680"/>
      <c r="V31" s="681">
        <v>45748</v>
      </c>
      <c r="W31" s="681">
        <v>46387</v>
      </c>
      <c r="X31" s="681">
        <v>46387</v>
      </c>
      <c r="Y31" s="681">
        <v>46387</v>
      </c>
      <c r="Z31" s="681">
        <v>46387</v>
      </c>
      <c r="AA31" s="681">
        <v>46387</v>
      </c>
      <c r="AB31" s="682"/>
      <c r="AC31" s="678"/>
      <c r="AD31" s="679"/>
      <c r="AF31" s="737">
        <v>0</v>
      </c>
      <c r="AG31" s="738">
        <v>0.1509139521</v>
      </c>
      <c r="AH31" s="508">
        <v>0.1509139521</v>
      </c>
      <c r="AI31" s="670">
        <v>0</v>
      </c>
      <c r="AK31" s="737">
        <v>0</v>
      </c>
      <c r="AL31" s="741">
        <v>0</v>
      </c>
      <c r="AM31" s="741">
        <v>5.03050809E-2</v>
      </c>
      <c r="AN31" s="741">
        <v>0.1509139521</v>
      </c>
      <c r="AO31" s="741">
        <v>0.1509139521</v>
      </c>
      <c r="AP31" s="741">
        <v>0.1509139521</v>
      </c>
      <c r="AQ31" s="741">
        <v>0.1509139521</v>
      </c>
      <c r="AR31" s="742">
        <v>0.1509139521</v>
      </c>
      <c r="AT31" s="737">
        <v>0</v>
      </c>
      <c r="AU31" s="741">
        <v>0</v>
      </c>
      <c r="AV31" s="741">
        <v>5.03050809E-2</v>
      </c>
      <c r="AW31" s="741">
        <v>0.1509139521</v>
      </c>
      <c r="AX31" s="741">
        <v>0.1509139521</v>
      </c>
      <c r="AY31" s="741">
        <v>0.1509139521</v>
      </c>
      <c r="AZ31" s="741">
        <v>0.1509139521</v>
      </c>
      <c r="BA31" s="742">
        <v>0.1509139521</v>
      </c>
      <c r="BC31" s="338" t="s">
        <v>2466</v>
      </c>
      <c r="BD31" s="338" t="s">
        <v>2467</v>
      </c>
      <c r="BF31" s="338" t="s">
        <v>25</v>
      </c>
    </row>
    <row r="32" spans="2:58" ht="15" x14ac:dyDescent="0.2">
      <c r="B32" s="507" t="s">
        <v>2460</v>
      </c>
      <c r="C32" s="63" t="s">
        <v>2526</v>
      </c>
      <c r="D32" s="63" t="s">
        <v>2527</v>
      </c>
      <c r="E32" s="63" t="s">
        <v>2528</v>
      </c>
      <c r="F32" s="63" t="s">
        <v>94</v>
      </c>
      <c r="G32" s="402" t="s">
        <v>93</v>
      </c>
      <c r="H32" s="337" t="s">
        <v>2464</v>
      </c>
      <c r="I32" s="337"/>
      <c r="K32" s="680">
        <v>46387</v>
      </c>
      <c r="L32" s="681">
        <v>46387</v>
      </c>
      <c r="M32" s="681">
        <v>45748</v>
      </c>
      <c r="N32" s="681">
        <v>46387</v>
      </c>
      <c r="O32" s="681">
        <v>46387</v>
      </c>
      <c r="P32" s="681">
        <v>46387</v>
      </c>
      <c r="Q32" s="681">
        <v>46387</v>
      </c>
      <c r="R32" s="681">
        <v>46387</v>
      </c>
      <c r="S32" s="682"/>
      <c r="T32" s="678"/>
      <c r="U32" s="680"/>
      <c r="V32" s="681">
        <v>45748</v>
      </c>
      <c r="W32" s="681">
        <v>46387</v>
      </c>
      <c r="X32" s="681">
        <v>46387</v>
      </c>
      <c r="Y32" s="681">
        <v>46387</v>
      </c>
      <c r="Z32" s="681">
        <v>46387</v>
      </c>
      <c r="AA32" s="681">
        <v>46387</v>
      </c>
      <c r="AB32" s="682"/>
      <c r="AC32" s="678"/>
      <c r="AD32" s="679"/>
      <c r="AF32" s="737">
        <v>0</v>
      </c>
      <c r="AG32" s="738">
        <v>4.8827144432000003</v>
      </c>
      <c r="AH32" s="508">
        <v>4.8827144432000003</v>
      </c>
      <c r="AI32" s="670">
        <v>0</v>
      </c>
      <c r="AK32" s="737">
        <v>0</v>
      </c>
      <c r="AL32" s="741">
        <v>0</v>
      </c>
      <c r="AM32" s="741">
        <v>0.97654579240000006</v>
      </c>
      <c r="AN32" s="741">
        <v>1.9530886386000001</v>
      </c>
      <c r="AO32" s="741">
        <v>2.9296313030000003</v>
      </c>
      <c r="AP32" s="741">
        <v>3.9061721484000005</v>
      </c>
      <c r="AQ32" s="741">
        <v>4.8827144432000003</v>
      </c>
      <c r="AR32" s="742">
        <v>4.8827144432000003</v>
      </c>
      <c r="AT32" s="737">
        <v>0</v>
      </c>
      <c r="AU32" s="741">
        <v>0</v>
      </c>
      <c r="AV32" s="741">
        <v>0.97654579240000006</v>
      </c>
      <c r="AW32" s="741">
        <v>1.9530886386000001</v>
      </c>
      <c r="AX32" s="741">
        <v>2.9296313030000003</v>
      </c>
      <c r="AY32" s="741">
        <v>3.9061721484000005</v>
      </c>
      <c r="AZ32" s="741">
        <v>4.8827144432000003</v>
      </c>
      <c r="BA32" s="742">
        <v>4.8827144432000003</v>
      </c>
      <c r="BC32" s="338" t="s">
        <v>2466</v>
      </c>
      <c r="BD32" s="338" t="s">
        <v>2467</v>
      </c>
      <c r="BF32" s="338" t="s">
        <v>25</v>
      </c>
    </row>
    <row r="33" spans="2:58" ht="15" x14ac:dyDescent="0.2">
      <c r="B33" s="507" t="s">
        <v>2460</v>
      </c>
      <c r="C33" s="63" t="s">
        <v>2529</v>
      </c>
      <c r="D33" s="63" t="s">
        <v>2530</v>
      </c>
      <c r="E33" s="63" t="s">
        <v>2463</v>
      </c>
      <c r="F33" s="63" t="s">
        <v>112</v>
      </c>
      <c r="G33" s="402" t="s">
        <v>111</v>
      </c>
      <c r="H33" s="337" t="s">
        <v>2464</v>
      </c>
      <c r="I33" s="337"/>
      <c r="K33" s="680">
        <v>47573</v>
      </c>
      <c r="L33" s="681">
        <v>47573</v>
      </c>
      <c r="M33" s="681">
        <v>0</v>
      </c>
      <c r="N33" s="681">
        <v>0</v>
      </c>
      <c r="O33" s="681">
        <v>0</v>
      </c>
      <c r="P33" s="681">
        <v>0</v>
      </c>
      <c r="Q33" s="681">
        <v>0</v>
      </c>
      <c r="R33" s="681">
        <v>0</v>
      </c>
      <c r="S33" s="682"/>
      <c r="T33" s="678"/>
      <c r="U33" s="680"/>
      <c r="V33" s="681">
        <v>0</v>
      </c>
      <c r="W33" s="681">
        <v>0</v>
      </c>
      <c r="X33" s="681">
        <v>0</v>
      </c>
      <c r="Y33" s="681">
        <v>0</v>
      </c>
      <c r="Z33" s="681">
        <v>0</v>
      </c>
      <c r="AA33" s="681">
        <v>0</v>
      </c>
      <c r="AB33" s="682"/>
      <c r="AC33" s="678"/>
      <c r="AD33" s="679"/>
      <c r="AF33" s="737">
        <v>0</v>
      </c>
      <c r="AG33" s="738">
        <v>70.901120245900003</v>
      </c>
      <c r="AH33" s="508">
        <v>70.901120245900003</v>
      </c>
      <c r="AI33" s="670">
        <v>0</v>
      </c>
      <c r="AK33" s="737">
        <v>0</v>
      </c>
      <c r="AL33" s="741">
        <v>0</v>
      </c>
      <c r="AM33" s="741">
        <v>10.5780523535</v>
      </c>
      <c r="AN33" s="741">
        <v>25.739386751399998</v>
      </c>
      <c r="AO33" s="741">
        <v>40.794746825300003</v>
      </c>
      <c r="AP33" s="741">
        <v>55.858277341099999</v>
      </c>
      <c r="AQ33" s="741">
        <v>70.901120245900003</v>
      </c>
      <c r="AR33" s="742">
        <v>70.901120245900003</v>
      </c>
      <c r="AT33" s="737">
        <v>0</v>
      </c>
      <c r="AU33" s="741">
        <v>0</v>
      </c>
      <c r="AV33" s="741">
        <v>10.5780523535</v>
      </c>
      <c r="AW33" s="741">
        <v>25.739386751399998</v>
      </c>
      <c r="AX33" s="741">
        <v>40.794746825300003</v>
      </c>
      <c r="AY33" s="741">
        <v>55.858277341099999</v>
      </c>
      <c r="AZ33" s="741">
        <v>70.901120245900003</v>
      </c>
      <c r="BA33" s="742">
        <v>70.901120245900003</v>
      </c>
      <c r="BC33" s="338" t="s">
        <v>2466</v>
      </c>
      <c r="BD33" s="338" t="s">
        <v>2467</v>
      </c>
      <c r="BF33" s="338" t="s">
        <v>25</v>
      </c>
    </row>
    <row r="34" spans="2:58" ht="15" x14ac:dyDescent="0.2">
      <c r="B34" s="507" t="s">
        <v>2460</v>
      </c>
      <c r="C34" s="63" t="s">
        <v>2531</v>
      </c>
      <c r="D34" s="63" t="s">
        <v>2532</v>
      </c>
      <c r="E34" s="63" t="s">
        <v>2533</v>
      </c>
      <c r="F34" s="63" t="s">
        <v>85</v>
      </c>
      <c r="G34" s="402" t="s">
        <v>75</v>
      </c>
      <c r="H34" s="337" t="s">
        <v>2464</v>
      </c>
      <c r="I34" s="337"/>
      <c r="K34" s="680">
        <v>47573</v>
      </c>
      <c r="L34" s="681">
        <v>47573</v>
      </c>
      <c r="M34" s="681">
        <v>45553</v>
      </c>
      <c r="N34" s="681">
        <v>45945</v>
      </c>
      <c r="O34" s="681">
        <v>46392</v>
      </c>
      <c r="P34" s="681">
        <v>46512</v>
      </c>
      <c r="Q34" s="681">
        <v>47130</v>
      </c>
      <c r="R34" s="681">
        <v>47130</v>
      </c>
      <c r="S34" s="682"/>
      <c r="T34" s="678"/>
      <c r="U34" s="680"/>
      <c r="V34" s="681">
        <v>45553</v>
      </c>
      <c r="W34" s="681">
        <v>45945</v>
      </c>
      <c r="X34" s="681">
        <v>46392</v>
      </c>
      <c r="Y34" s="681">
        <v>46512</v>
      </c>
      <c r="Z34" s="681">
        <v>47130</v>
      </c>
      <c r="AA34" s="681">
        <v>47130</v>
      </c>
      <c r="AB34" s="682"/>
      <c r="AC34" s="678"/>
      <c r="AD34" s="679"/>
      <c r="AF34" s="737">
        <v>0</v>
      </c>
      <c r="AG34" s="738">
        <v>6.5118895682</v>
      </c>
      <c r="AH34" s="508">
        <v>6.5118895682</v>
      </c>
      <c r="AI34" s="670">
        <v>0</v>
      </c>
      <c r="AK34" s="737">
        <v>0</v>
      </c>
      <c r="AL34" s="741">
        <v>0</v>
      </c>
      <c r="AM34" s="741">
        <v>0.35944302950000001</v>
      </c>
      <c r="AN34" s="741">
        <v>0.83963919080000005</v>
      </c>
      <c r="AO34" s="741">
        <v>3.7092063598999996</v>
      </c>
      <c r="AP34" s="741">
        <v>6.4504364060999997</v>
      </c>
      <c r="AQ34" s="741">
        <v>6.5075154122000001</v>
      </c>
      <c r="AR34" s="742">
        <v>6.5118895682</v>
      </c>
      <c r="AT34" s="737">
        <v>0</v>
      </c>
      <c r="AU34" s="741">
        <v>0</v>
      </c>
      <c r="AV34" s="741">
        <v>0.35944302950000001</v>
      </c>
      <c r="AW34" s="741">
        <v>0.83963919080000005</v>
      </c>
      <c r="AX34" s="741">
        <v>3.7092063598999996</v>
      </c>
      <c r="AY34" s="741">
        <v>6.4504364060999997</v>
      </c>
      <c r="AZ34" s="741">
        <v>6.5075154122000001</v>
      </c>
      <c r="BA34" s="742">
        <v>6.5118895682</v>
      </c>
      <c r="BC34" s="338" t="s">
        <v>2466</v>
      </c>
      <c r="BD34" s="338" t="s">
        <v>2467</v>
      </c>
      <c r="BF34" s="338" t="s">
        <v>25</v>
      </c>
    </row>
    <row r="35" spans="2:58" ht="15" x14ac:dyDescent="0.2">
      <c r="B35" s="507" t="s">
        <v>2460</v>
      </c>
      <c r="C35" s="63" t="s">
        <v>2534</v>
      </c>
      <c r="D35" s="63" t="s">
        <v>2535</v>
      </c>
      <c r="E35" s="63" t="s">
        <v>2536</v>
      </c>
      <c r="F35" s="63" t="s">
        <v>85</v>
      </c>
      <c r="G35" s="402" t="s">
        <v>75</v>
      </c>
      <c r="H35" s="337" t="s">
        <v>2464</v>
      </c>
      <c r="I35" s="337"/>
      <c r="K35" s="680">
        <v>47573</v>
      </c>
      <c r="L35" s="681">
        <v>47573</v>
      </c>
      <c r="M35" s="681">
        <v>45553</v>
      </c>
      <c r="N35" s="681">
        <v>46262</v>
      </c>
      <c r="O35" s="681">
        <v>46392</v>
      </c>
      <c r="P35" s="681">
        <v>46512</v>
      </c>
      <c r="Q35" s="681">
        <v>47130</v>
      </c>
      <c r="R35" s="681">
        <v>47130</v>
      </c>
      <c r="S35" s="682"/>
      <c r="T35" s="678"/>
      <c r="U35" s="680"/>
      <c r="V35" s="681">
        <v>45553</v>
      </c>
      <c r="W35" s="681">
        <v>46262</v>
      </c>
      <c r="X35" s="681">
        <v>46392</v>
      </c>
      <c r="Y35" s="681">
        <v>46512</v>
      </c>
      <c r="Z35" s="681">
        <v>47130</v>
      </c>
      <c r="AA35" s="681">
        <v>47130</v>
      </c>
      <c r="AB35" s="682"/>
      <c r="AC35" s="678"/>
      <c r="AD35" s="679"/>
      <c r="AF35" s="737">
        <v>0</v>
      </c>
      <c r="AG35" s="738">
        <v>3.1725819127208599</v>
      </c>
      <c r="AH35" s="508">
        <v>3.1725819127208599</v>
      </c>
      <c r="AI35" s="670">
        <v>0</v>
      </c>
      <c r="AK35" s="737">
        <v>0</v>
      </c>
      <c r="AL35" s="741">
        <v>0</v>
      </c>
      <c r="AM35" s="741">
        <v>0.47667616617297004</v>
      </c>
      <c r="AN35" s="741">
        <v>0.81060098310153994</v>
      </c>
      <c r="AO35" s="741">
        <v>2.0109584583436502</v>
      </c>
      <c r="AP35" s="741">
        <v>3.1470270517505297</v>
      </c>
      <c r="AQ35" s="741">
        <v>3.1708699895487298</v>
      </c>
      <c r="AR35" s="742">
        <v>3.1725819127208599</v>
      </c>
      <c r="AT35" s="737">
        <v>0</v>
      </c>
      <c r="AU35" s="741">
        <v>0</v>
      </c>
      <c r="AV35" s="741">
        <v>0.47667616617297004</v>
      </c>
      <c r="AW35" s="741">
        <v>0.81060098310153994</v>
      </c>
      <c r="AX35" s="741">
        <v>2.0109584583436502</v>
      </c>
      <c r="AY35" s="741">
        <v>3.1470270517505297</v>
      </c>
      <c r="AZ35" s="741">
        <v>3.1708699895487298</v>
      </c>
      <c r="BA35" s="742">
        <v>3.1725819127208599</v>
      </c>
      <c r="BC35" s="338" t="s">
        <v>2466</v>
      </c>
      <c r="BD35" s="338" t="s">
        <v>2467</v>
      </c>
      <c r="BF35" s="338" t="s">
        <v>25</v>
      </c>
    </row>
    <row r="36" spans="2:58" ht="15" x14ac:dyDescent="0.2">
      <c r="B36" s="507" t="s">
        <v>2460</v>
      </c>
      <c r="C36" s="63" t="s">
        <v>2534</v>
      </c>
      <c r="D36" s="63" t="s">
        <v>2535</v>
      </c>
      <c r="E36" s="63" t="s">
        <v>2537</v>
      </c>
      <c r="F36" s="63" t="s">
        <v>94</v>
      </c>
      <c r="G36" s="402" t="s">
        <v>93</v>
      </c>
      <c r="H36" s="337" t="s">
        <v>2464</v>
      </c>
      <c r="I36" s="337"/>
      <c r="K36" s="680">
        <v>46507</v>
      </c>
      <c r="L36" s="681">
        <v>46507</v>
      </c>
      <c r="M36" s="681">
        <v>45553</v>
      </c>
      <c r="N36" s="681">
        <v>46262</v>
      </c>
      <c r="O36" s="681">
        <v>46392</v>
      </c>
      <c r="P36" s="681">
        <v>46512</v>
      </c>
      <c r="Q36" s="681">
        <v>47130</v>
      </c>
      <c r="R36" s="681">
        <v>47130</v>
      </c>
      <c r="S36" s="682"/>
      <c r="T36" s="678"/>
      <c r="U36" s="680"/>
      <c r="V36" s="681">
        <v>45553</v>
      </c>
      <c r="W36" s="681">
        <v>46262</v>
      </c>
      <c r="X36" s="681">
        <v>46392</v>
      </c>
      <c r="Y36" s="681">
        <v>46512</v>
      </c>
      <c r="Z36" s="681">
        <v>47130</v>
      </c>
      <c r="AA36" s="681">
        <v>47130</v>
      </c>
      <c r="AB36" s="682"/>
      <c r="AC36" s="678"/>
      <c r="AD36" s="679"/>
      <c r="AF36" s="737">
        <v>0</v>
      </c>
      <c r="AG36" s="738">
        <v>1.0384491921530643</v>
      </c>
      <c r="AH36" s="508">
        <v>1.0384491921530643</v>
      </c>
      <c r="AI36" s="670">
        <v>0</v>
      </c>
      <c r="AK36" s="737">
        <v>0</v>
      </c>
      <c r="AL36" s="741">
        <v>0</v>
      </c>
      <c r="AM36" s="741">
        <v>0.14964052858925656</v>
      </c>
      <c r="AN36" s="741">
        <v>0.99514586084028145</v>
      </c>
      <c r="AO36" s="741">
        <v>1.0384491921530643</v>
      </c>
      <c r="AP36" s="741">
        <v>1.0384491921530643</v>
      </c>
      <c r="AQ36" s="741">
        <v>1.0384491921530643</v>
      </c>
      <c r="AR36" s="742">
        <v>1.0384491921530643</v>
      </c>
      <c r="AT36" s="737">
        <v>0</v>
      </c>
      <c r="AU36" s="741">
        <v>0</v>
      </c>
      <c r="AV36" s="741">
        <v>0.14964052858925656</v>
      </c>
      <c r="AW36" s="741">
        <v>0.99514586084028145</v>
      </c>
      <c r="AX36" s="741">
        <v>1.0384491921530643</v>
      </c>
      <c r="AY36" s="741">
        <v>1.0384491921530643</v>
      </c>
      <c r="AZ36" s="741">
        <v>1.0384491921530643</v>
      </c>
      <c r="BA36" s="742">
        <v>1.0384491921530643</v>
      </c>
      <c r="BC36" s="338" t="s">
        <v>2466</v>
      </c>
      <c r="BD36" s="338" t="s">
        <v>2467</v>
      </c>
      <c r="BF36" s="338" t="s">
        <v>25</v>
      </c>
    </row>
    <row r="37" spans="2:58" ht="15" x14ac:dyDescent="0.2">
      <c r="B37" s="507" t="s">
        <v>2460</v>
      </c>
      <c r="C37" s="63" t="s">
        <v>2538</v>
      </c>
      <c r="D37" s="63" t="s">
        <v>2539</v>
      </c>
      <c r="E37" s="63" t="s">
        <v>2463</v>
      </c>
      <c r="F37" s="63" t="s">
        <v>2509</v>
      </c>
      <c r="G37" s="402" t="s">
        <v>2509</v>
      </c>
      <c r="H37" s="337" t="s">
        <v>2464</v>
      </c>
      <c r="I37" s="337"/>
      <c r="K37" s="680">
        <v>49399</v>
      </c>
      <c r="L37" s="681">
        <v>49399</v>
      </c>
      <c r="M37" s="681">
        <v>45433</v>
      </c>
      <c r="N37" s="681">
        <v>46253</v>
      </c>
      <c r="O37" s="681">
        <v>46574</v>
      </c>
      <c r="P37" s="681">
        <v>46793</v>
      </c>
      <c r="Q37" s="681">
        <v>48600</v>
      </c>
      <c r="R37" s="681">
        <v>48600</v>
      </c>
      <c r="S37" s="682"/>
      <c r="T37" s="678"/>
      <c r="U37" s="680"/>
      <c r="V37" s="681">
        <v>45433</v>
      </c>
      <c r="W37" s="681">
        <v>46253</v>
      </c>
      <c r="X37" s="681">
        <v>46574</v>
      </c>
      <c r="Y37" s="681">
        <v>46793</v>
      </c>
      <c r="Z37" s="681">
        <v>48600</v>
      </c>
      <c r="AA37" s="681">
        <v>48600</v>
      </c>
      <c r="AB37" s="682"/>
      <c r="AC37" s="678"/>
      <c r="AD37" s="679"/>
      <c r="AF37" s="737">
        <v>0.21674315429999999</v>
      </c>
      <c r="AG37" s="738">
        <v>307.82511576799993</v>
      </c>
      <c r="AH37" s="508">
        <v>308.04185892229992</v>
      </c>
      <c r="AI37" s="670">
        <v>7.0361591459773326E-4</v>
      </c>
      <c r="AK37" s="737">
        <v>0</v>
      </c>
      <c r="AL37" s="741">
        <v>0.21674315429999999</v>
      </c>
      <c r="AM37" s="741">
        <v>4.1002427391999996</v>
      </c>
      <c r="AN37" s="741">
        <v>15.0663562742</v>
      </c>
      <c r="AO37" s="741">
        <v>81.108774934400003</v>
      </c>
      <c r="AP37" s="741">
        <v>124.16793143359999</v>
      </c>
      <c r="AQ37" s="741">
        <v>190.29395832659998</v>
      </c>
      <c r="AR37" s="742">
        <v>307.82511576799993</v>
      </c>
      <c r="AT37" s="737">
        <v>0</v>
      </c>
      <c r="AU37" s="741">
        <v>0.21674315429999999</v>
      </c>
      <c r="AV37" s="741">
        <v>4.1002427391999996</v>
      </c>
      <c r="AW37" s="741">
        <v>15.0663562742</v>
      </c>
      <c r="AX37" s="741">
        <v>81.108774934400003</v>
      </c>
      <c r="AY37" s="741">
        <v>124.16793143359999</v>
      </c>
      <c r="AZ37" s="741">
        <v>190.29395832659998</v>
      </c>
      <c r="BA37" s="742">
        <v>307.82511576799993</v>
      </c>
      <c r="BC37" s="338" t="s">
        <v>2466</v>
      </c>
      <c r="BD37" s="338" t="s">
        <v>2480</v>
      </c>
      <c r="BF37" s="338" t="s">
        <v>25</v>
      </c>
    </row>
    <row r="38" spans="2:58" ht="15" x14ac:dyDescent="0.2">
      <c r="B38" s="507" t="s">
        <v>2460</v>
      </c>
      <c r="C38" s="63" t="s">
        <v>2540</v>
      </c>
      <c r="D38" s="63" t="s">
        <v>2541</v>
      </c>
      <c r="E38" s="63" t="s">
        <v>2463</v>
      </c>
      <c r="F38" s="63" t="s">
        <v>368</v>
      </c>
      <c r="G38" s="402" t="s">
        <v>367</v>
      </c>
      <c r="H38" s="337" t="s">
        <v>2464</v>
      </c>
      <c r="I38" s="337"/>
      <c r="K38" s="680">
        <v>47756</v>
      </c>
      <c r="L38" s="681">
        <v>47756</v>
      </c>
      <c r="M38" s="681" t="s">
        <v>2463</v>
      </c>
      <c r="N38" s="681" t="s">
        <v>2463</v>
      </c>
      <c r="O38" s="681" t="s">
        <v>2463</v>
      </c>
      <c r="P38" s="681" t="s">
        <v>2463</v>
      </c>
      <c r="Q38" s="681" t="s">
        <v>2463</v>
      </c>
      <c r="R38" s="681" t="s">
        <v>2463</v>
      </c>
      <c r="S38" s="682"/>
      <c r="T38" s="678"/>
      <c r="U38" s="680"/>
      <c r="V38" s="681" t="s">
        <v>2463</v>
      </c>
      <c r="W38" s="681" t="s">
        <v>2463</v>
      </c>
      <c r="X38" s="681" t="s">
        <v>2463</v>
      </c>
      <c r="Y38" s="681" t="s">
        <v>2463</v>
      </c>
      <c r="Z38" s="681" t="s">
        <v>2463</v>
      </c>
      <c r="AA38" s="681" t="s">
        <v>2463</v>
      </c>
      <c r="AB38" s="682"/>
      <c r="AC38" s="678"/>
      <c r="AD38" s="679"/>
      <c r="AF38" s="737">
        <v>0</v>
      </c>
      <c r="AG38" s="738">
        <v>28.226005605599763</v>
      </c>
      <c r="AH38" s="508">
        <v>28.226005605599763</v>
      </c>
      <c r="AI38" s="670">
        <v>0</v>
      </c>
      <c r="AK38" s="737">
        <v>0</v>
      </c>
      <c r="AL38" s="741">
        <v>0</v>
      </c>
      <c r="AM38" s="741">
        <v>7.3725644943384863</v>
      </c>
      <c r="AN38" s="741">
        <v>12.60088309708307</v>
      </c>
      <c r="AO38" s="741">
        <v>17.819366455050236</v>
      </c>
      <c r="AP38" s="741">
        <v>23.025155709812037</v>
      </c>
      <c r="AQ38" s="741">
        <v>28.226005605599763</v>
      </c>
      <c r="AR38" s="742">
        <v>28.226005605599763</v>
      </c>
      <c r="AT38" s="737">
        <v>0</v>
      </c>
      <c r="AU38" s="741">
        <v>0</v>
      </c>
      <c r="AV38" s="741">
        <v>7.3725644943384863</v>
      </c>
      <c r="AW38" s="741">
        <v>12.60088309708307</v>
      </c>
      <c r="AX38" s="741">
        <v>17.819366455050236</v>
      </c>
      <c r="AY38" s="741">
        <v>23.025155709812037</v>
      </c>
      <c r="AZ38" s="741">
        <v>28.226005605599763</v>
      </c>
      <c r="BA38" s="742">
        <v>28.226005605599763</v>
      </c>
      <c r="BC38" s="338" t="s">
        <v>2466</v>
      </c>
      <c r="BD38" s="338" t="s">
        <v>2467</v>
      </c>
      <c r="BF38" s="338" t="s">
        <v>25</v>
      </c>
    </row>
    <row r="39" spans="2:58" ht="15" x14ac:dyDescent="0.2">
      <c r="B39" s="507" t="s">
        <v>2460</v>
      </c>
      <c r="C39" s="63" t="s">
        <v>2542</v>
      </c>
      <c r="D39" s="63" t="s">
        <v>2543</v>
      </c>
      <c r="E39" s="63" t="s">
        <v>2463</v>
      </c>
      <c r="F39" s="63" t="s">
        <v>2509</v>
      </c>
      <c r="G39" s="402" t="s">
        <v>2509</v>
      </c>
      <c r="H39" s="337" t="s">
        <v>2464</v>
      </c>
      <c r="I39" s="337"/>
      <c r="K39" s="680">
        <v>46758</v>
      </c>
      <c r="L39" s="681">
        <v>46758</v>
      </c>
      <c r="M39" s="681">
        <v>45434</v>
      </c>
      <c r="N39" s="681">
        <v>45680</v>
      </c>
      <c r="O39" s="681">
        <v>45980</v>
      </c>
      <c r="P39" s="681">
        <v>46630</v>
      </c>
      <c r="Q39" s="681">
        <v>47036</v>
      </c>
      <c r="R39" s="681">
        <v>47036</v>
      </c>
      <c r="S39" s="682"/>
      <c r="T39" s="678"/>
      <c r="U39" s="680"/>
      <c r="V39" s="681">
        <v>45434</v>
      </c>
      <c r="W39" s="681">
        <v>45680</v>
      </c>
      <c r="X39" s="681">
        <v>45980</v>
      </c>
      <c r="Y39" s="681">
        <v>46630</v>
      </c>
      <c r="Z39" s="681">
        <v>47036</v>
      </c>
      <c r="AA39" s="681">
        <v>47036</v>
      </c>
      <c r="AB39" s="682"/>
      <c r="AC39" s="678"/>
      <c r="AD39" s="679"/>
      <c r="AF39" s="737">
        <v>0.22510517010000003</v>
      </c>
      <c r="AG39" s="738">
        <v>37.956043417399997</v>
      </c>
      <c r="AH39" s="508">
        <v>38.181148587499997</v>
      </c>
      <c r="AI39" s="670">
        <v>5.8957149909758472E-3</v>
      </c>
      <c r="AK39" s="737">
        <v>0</v>
      </c>
      <c r="AL39" s="741">
        <v>0.22510517010000003</v>
      </c>
      <c r="AM39" s="741">
        <v>1.2926835110999999</v>
      </c>
      <c r="AN39" s="741">
        <v>11.6688785163</v>
      </c>
      <c r="AO39" s="741">
        <v>31.183297446099999</v>
      </c>
      <c r="AP39" s="741">
        <v>37.575601819799999</v>
      </c>
      <c r="AQ39" s="741">
        <v>37.915733042799999</v>
      </c>
      <c r="AR39" s="742">
        <v>37.956043417399997</v>
      </c>
      <c r="AT39" s="737">
        <v>0</v>
      </c>
      <c r="AU39" s="741">
        <v>0.22510517010000003</v>
      </c>
      <c r="AV39" s="741">
        <v>1.2926835110999999</v>
      </c>
      <c r="AW39" s="741">
        <v>11.6688785163</v>
      </c>
      <c r="AX39" s="741">
        <v>31.183297446099999</v>
      </c>
      <c r="AY39" s="741">
        <v>37.575601819799999</v>
      </c>
      <c r="AZ39" s="741">
        <v>37.915733042799999</v>
      </c>
      <c r="BA39" s="742">
        <v>37.956043417399997</v>
      </c>
      <c r="BC39" s="338" t="s">
        <v>2466</v>
      </c>
      <c r="BD39" s="338" t="s">
        <v>2480</v>
      </c>
      <c r="BF39" s="338" t="s">
        <v>25</v>
      </c>
    </row>
    <row r="40" spans="2:58" ht="15" x14ac:dyDescent="0.2">
      <c r="B40" s="507" t="s">
        <v>2460</v>
      </c>
      <c r="C40" s="63" t="s">
        <v>2544</v>
      </c>
      <c r="D40" s="63" t="s">
        <v>2545</v>
      </c>
      <c r="E40" s="63" t="s">
        <v>2463</v>
      </c>
      <c r="F40" s="63" t="s">
        <v>2509</v>
      </c>
      <c r="G40" s="402" t="s">
        <v>2509</v>
      </c>
      <c r="H40" s="337" t="s">
        <v>2464</v>
      </c>
      <c r="I40" s="337"/>
      <c r="K40" s="680">
        <v>49399</v>
      </c>
      <c r="L40" s="681">
        <v>49399</v>
      </c>
      <c r="M40" s="681">
        <v>45770</v>
      </c>
      <c r="N40" s="681">
        <v>46188</v>
      </c>
      <c r="O40" s="681">
        <v>46534</v>
      </c>
      <c r="P40" s="681">
        <v>46756</v>
      </c>
      <c r="Q40" s="681">
        <v>48570</v>
      </c>
      <c r="R40" s="681">
        <v>48570</v>
      </c>
      <c r="S40" s="682"/>
      <c r="T40" s="678"/>
      <c r="U40" s="680"/>
      <c r="V40" s="681">
        <v>45770</v>
      </c>
      <c r="W40" s="681">
        <v>46188</v>
      </c>
      <c r="X40" s="681">
        <v>46534</v>
      </c>
      <c r="Y40" s="681">
        <v>46756</v>
      </c>
      <c r="Z40" s="681">
        <v>48570</v>
      </c>
      <c r="AA40" s="681">
        <v>48570</v>
      </c>
      <c r="AB40" s="682"/>
      <c r="AC40" s="678"/>
      <c r="AD40" s="679"/>
      <c r="AF40" s="737">
        <v>0</v>
      </c>
      <c r="AG40" s="738">
        <v>1.4012397540999999</v>
      </c>
      <c r="AH40" s="508">
        <v>1.4012397540999999</v>
      </c>
      <c r="AI40" s="670">
        <v>0</v>
      </c>
      <c r="AK40" s="737">
        <v>0</v>
      </c>
      <c r="AL40" s="741">
        <v>0</v>
      </c>
      <c r="AM40" s="741">
        <v>6.7856426299999995E-2</v>
      </c>
      <c r="AN40" s="741">
        <v>0.20605661029999997</v>
      </c>
      <c r="AO40" s="741">
        <v>0.36474846129999994</v>
      </c>
      <c r="AP40" s="741">
        <v>0.51331788199999995</v>
      </c>
      <c r="AQ40" s="741">
        <v>0.66014928949999996</v>
      </c>
      <c r="AR40" s="742">
        <v>1.4012397540999999</v>
      </c>
      <c r="AT40" s="737">
        <v>0</v>
      </c>
      <c r="AU40" s="741">
        <v>0</v>
      </c>
      <c r="AV40" s="741">
        <v>6.7856426299999995E-2</v>
      </c>
      <c r="AW40" s="741">
        <v>0.20605661029999997</v>
      </c>
      <c r="AX40" s="741">
        <v>0.36474846129999994</v>
      </c>
      <c r="AY40" s="741">
        <v>0.51331788199999995</v>
      </c>
      <c r="AZ40" s="741">
        <v>0.66014928949999996</v>
      </c>
      <c r="BA40" s="742">
        <v>1.4012397540999999</v>
      </c>
      <c r="BC40" s="338" t="s">
        <v>2466</v>
      </c>
      <c r="BD40" s="338" t="s">
        <v>2480</v>
      </c>
      <c r="BF40" s="338" t="s">
        <v>25</v>
      </c>
    </row>
    <row r="41" spans="2:58" ht="15" x14ac:dyDescent="0.2">
      <c r="B41" s="507" t="s">
        <v>2460</v>
      </c>
      <c r="C41" s="63" t="s">
        <v>2546</v>
      </c>
      <c r="D41" s="63" t="s">
        <v>2547</v>
      </c>
      <c r="E41" s="63" t="s">
        <v>2548</v>
      </c>
      <c r="F41" s="63" t="s">
        <v>94</v>
      </c>
      <c r="G41" s="402" t="s">
        <v>93</v>
      </c>
      <c r="H41" s="337" t="s">
        <v>2464</v>
      </c>
      <c r="I41" s="337"/>
      <c r="K41" s="680">
        <v>46507</v>
      </c>
      <c r="L41" s="681">
        <v>46507</v>
      </c>
      <c r="M41" s="681">
        <v>45748</v>
      </c>
      <c r="N41" s="681">
        <v>45993</v>
      </c>
      <c r="O41" s="681">
        <v>46321</v>
      </c>
      <c r="P41" s="681">
        <v>46478</v>
      </c>
      <c r="Q41" s="681">
        <v>47352</v>
      </c>
      <c r="R41" s="681">
        <v>47352</v>
      </c>
      <c r="S41" s="682"/>
      <c r="T41" s="678"/>
      <c r="U41" s="680"/>
      <c r="V41" s="681">
        <v>45748</v>
      </c>
      <c r="W41" s="681">
        <v>45993</v>
      </c>
      <c r="X41" s="681">
        <v>46321</v>
      </c>
      <c r="Y41" s="681">
        <v>46478</v>
      </c>
      <c r="Z41" s="681">
        <v>47352</v>
      </c>
      <c r="AA41" s="681">
        <v>47352</v>
      </c>
      <c r="AB41" s="682"/>
      <c r="AC41" s="678"/>
      <c r="AD41" s="679"/>
      <c r="AF41" s="737">
        <v>5.9479158000000001E-3</v>
      </c>
      <c r="AG41" s="738">
        <v>0.27290194829999997</v>
      </c>
      <c r="AH41" s="508">
        <v>0.27884986409999996</v>
      </c>
      <c r="AI41" s="670">
        <v>2.1330172848379025E-2</v>
      </c>
      <c r="AK41" s="737">
        <v>0</v>
      </c>
      <c r="AL41" s="741">
        <v>5.9479158000000001E-3</v>
      </c>
      <c r="AM41" s="741">
        <v>1.9387021900000002E-2</v>
      </c>
      <c r="AN41" s="741">
        <v>6.3418200499999994E-2</v>
      </c>
      <c r="AO41" s="741">
        <v>0.13504673909999998</v>
      </c>
      <c r="AP41" s="741">
        <v>0.24733013819999999</v>
      </c>
      <c r="AQ41" s="741">
        <v>0.27027406389999997</v>
      </c>
      <c r="AR41" s="742">
        <v>0.27290194829999997</v>
      </c>
      <c r="AT41" s="737">
        <v>0</v>
      </c>
      <c r="AU41" s="741">
        <v>5.9479158000000001E-3</v>
      </c>
      <c r="AV41" s="741">
        <v>1.9387021900000002E-2</v>
      </c>
      <c r="AW41" s="741">
        <v>6.3418200499999994E-2</v>
      </c>
      <c r="AX41" s="741">
        <v>0.13504673909999998</v>
      </c>
      <c r="AY41" s="741">
        <v>0.24733013819999999</v>
      </c>
      <c r="AZ41" s="741">
        <v>0.27027406389999997</v>
      </c>
      <c r="BA41" s="742">
        <v>0.27290194829999997</v>
      </c>
      <c r="BC41" s="338" t="s">
        <v>2466</v>
      </c>
      <c r="BD41" s="338" t="s">
        <v>2467</v>
      </c>
      <c r="BF41" s="338" t="s">
        <v>25</v>
      </c>
    </row>
    <row r="42" spans="2:58" ht="15" x14ac:dyDescent="0.2">
      <c r="B42" s="507" t="s">
        <v>2460</v>
      </c>
      <c r="C42" s="63" t="s">
        <v>2549</v>
      </c>
      <c r="D42" s="63" t="s">
        <v>2550</v>
      </c>
      <c r="E42" s="63" t="s">
        <v>2551</v>
      </c>
      <c r="F42" s="63" t="s">
        <v>85</v>
      </c>
      <c r="G42" s="402" t="s">
        <v>75</v>
      </c>
      <c r="H42" s="337" t="s">
        <v>2464</v>
      </c>
      <c r="I42" s="337"/>
      <c r="K42" s="680">
        <v>47573</v>
      </c>
      <c r="L42" s="681">
        <v>47573</v>
      </c>
      <c r="M42" s="681">
        <v>45462</v>
      </c>
      <c r="N42" s="681">
        <v>46127</v>
      </c>
      <c r="O42" s="681">
        <v>46534</v>
      </c>
      <c r="P42" s="681">
        <v>46680</v>
      </c>
      <c r="Q42" s="681">
        <v>47311</v>
      </c>
      <c r="R42" s="681">
        <v>47311</v>
      </c>
      <c r="S42" s="682"/>
      <c r="T42" s="678"/>
      <c r="U42" s="680"/>
      <c r="V42" s="681">
        <v>45462</v>
      </c>
      <c r="W42" s="681">
        <v>46127</v>
      </c>
      <c r="X42" s="681">
        <v>46534</v>
      </c>
      <c r="Y42" s="681">
        <v>46680</v>
      </c>
      <c r="Z42" s="681">
        <v>47311</v>
      </c>
      <c r="AA42" s="681">
        <v>47311</v>
      </c>
      <c r="AB42" s="682"/>
      <c r="AC42" s="678"/>
      <c r="AD42" s="679"/>
      <c r="AF42" s="737">
        <v>0</v>
      </c>
      <c r="AG42" s="738">
        <v>2.5001495522999999</v>
      </c>
      <c r="AH42" s="508">
        <v>2.5001495522999999</v>
      </c>
      <c r="AI42" s="670">
        <v>0</v>
      </c>
      <c r="AK42" s="737">
        <v>0</v>
      </c>
      <c r="AL42" s="741">
        <v>0</v>
      </c>
      <c r="AM42" s="741">
        <v>0.12461732880000002</v>
      </c>
      <c r="AN42" s="741">
        <v>0.36962335169999999</v>
      </c>
      <c r="AO42" s="741">
        <v>0.83486307390000003</v>
      </c>
      <c r="AP42" s="741">
        <v>2.2297977111999998</v>
      </c>
      <c r="AQ42" s="741">
        <v>2.4779679471999998</v>
      </c>
      <c r="AR42" s="742">
        <v>2.5001495522999999</v>
      </c>
      <c r="AT42" s="737">
        <v>0</v>
      </c>
      <c r="AU42" s="741">
        <v>0</v>
      </c>
      <c r="AV42" s="741">
        <v>0.12461732880000002</v>
      </c>
      <c r="AW42" s="741">
        <v>0.36962335169999999</v>
      </c>
      <c r="AX42" s="741">
        <v>0.83486307390000003</v>
      </c>
      <c r="AY42" s="741">
        <v>2.2297977111999998</v>
      </c>
      <c r="AZ42" s="741">
        <v>2.4779679471999998</v>
      </c>
      <c r="BA42" s="742">
        <v>2.5001495522999999</v>
      </c>
      <c r="BC42" s="338" t="s">
        <v>2466</v>
      </c>
      <c r="BD42" s="338" t="s">
        <v>2467</v>
      </c>
      <c r="BF42" s="338" t="s">
        <v>25</v>
      </c>
    </row>
    <row r="43" spans="2:58" ht="15" x14ac:dyDescent="0.2">
      <c r="B43" s="507" t="s">
        <v>2460</v>
      </c>
      <c r="C43" s="63" t="s">
        <v>2552</v>
      </c>
      <c r="D43" s="63" t="s">
        <v>2553</v>
      </c>
      <c r="E43" s="63" t="s">
        <v>2554</v>
      </c>
      <c r="F43" s="63" t="s">
        <v>94</v>
      </c>
      <c r="G43" s="402" t="s">
        <v>93</v>
      </c>
      <c r="H43" s="337" t="s">
        <v>2464</v>
      </c>
      <c r="I43" s="337"/>
      <c r="K43" s="680">
        <v>46507</v>
      </c>
      <c r="L43" s="681">
        <v>46507</v>
      </c>
      <c r="M43" s="681">
        <v>45748</v>
      </c>
      <c r="N43" s="681">
        <v>46210</v>
      </c>
      <c r="O43" s="681">
        <v>46534</v>
      </c>
      <c r="P43" s="681">
        <v>46685</v>
      </c>
      <c r="Q43" s="681">
        <v>47563</v>
      </c>
      <c r="R43" s="681">
        <v>47563</v>
      </c>
      <c r="S43" s="682"/>
      <c r="T43" s="678"/>
      <c r="U43" s="680"/>
      <c r="V43" s="681">
        <v>45748</v>
      </c>
      <c r="W43" s="681">
        <v>46210</v>
      </c>
      <c r="X43" s="681">
        <v>46534</v>
      </c>
      <c r="Y43" s="681">
        <v>46685</v>
      </c>
      <c r="Z43" s="681">
        <v>47563</v>
      </c>
      <c r="AA43" s="681">
        <v>47563</v>
      </c>
      <c r="AB43" s="682"/>
      <c r="AC43" s="678"/>
      <c r="AD43" s="679"/>
      <c r="AF43" s="737">
        <v>2.1548553999999999E-3</v>
      </c>
      <c r="AG43" s="738">
        <v>0.27335628980000004</v>
      </c>
      <c r="AH43" s="508">
        <v>0.27551114520000003</v>
      </c>
      <c r="AI43" s="670">
        <v>7.8213002905408412E-3</v>
      </c>
      <c r="AK43" s="737">
        <v>0</v>
      </c>
      <c r="AL43" s="741">
        <v>2.1548553999999999E-3</v>
      </c>
      <c r="AM43" s="741">
        <v>1.3370379200000001E-2</v>
      </c>
      <c r="AN43" s="741">
        <v>4.0108449000000004E-2</v>
      </c>
      <c r="AO43" s="741">
        <v>7.8189585400000011E-2</v>
      </c>
      <c r="AP43" s="741">
        <v>0.18550717520000001</v>
      </c>
      <c r="AQ43" s="741">
        <v>0.26781774700000005</v>
      </c>
      <c r="AR43" s="742">
        <v>0.27335628980000004</v>
      </c>
      <c r="AT43" s="737">
        <v>0</v>
      </c>
      <c r="AU43" s="741">
        <v>2.1548553999999999E-3</v>
      </c>
      <c r="AV43" s="741">
        <v>1.3370379200000001E-2</v>
      </c>
      <c r="AW43" s="741">
        <v>4.0108449000000004E-2</v>
      </c>
      <c r="AX43" s="741">
        <v>7.8189585400000011E-2</v>
      </c>
      <c r="AY43" s="741">
        <v>0.18550717520000001</v>
      </c>
      <c r="AZ43" s="741">
        <v>0.26781774700000005</v>
      </c>
      <c r="BA43" s="742">
        <v>0.27335628980000004</v>
      </c>
      <c r="BC43" s="338" t="s">
        <v>2466</v>
      </c>
      <c r="BD43" s="338" t="s">
        <v>2467</v>
      </c>
      <c r="BF43" s="338" t="s">
        <v>25</v>
      </c>
    </row>
    <row r="44" spans="2:58" ht="15" x14ac:dyDescent="0.2">
      <c r="B44" s="507" t="s">
        <v>2460</v>
      </c>
      <c r="C44" s="63" t="s">
        <v>2555</v>
      </c>
      <c r="D44" s="63" t="s">
        <v>2556</v>
      </c>
      <c r="E44" s="63" t="s">
        <v>2557</v>
      </c>
      <c r="F44" s="63" t="s">
        <v>94</v>
      </c>
      <c r="G44" s="402" t="s">
        <v>93</v>
      </c>
      <c r="H44" s="337" t="s">
        <v>2464</v>
      </c>
      <c r="I44" s="337"/>
      <c r="K44" s="680">
        <v>46387</v>
      </c>
      <c r="L44" s="681">
        <v>46387</v>
      </c>
      <c r="M44" s="681">
        <v>45748</v>
      </c>
      <c r="N44" s="681">
        <v>46387</v>
      </c>
      <c r="O44" s="681">
        <v>46387</v>
      </c>
      <c r="P44" s="681">
        <v>46387</v>
      </c>
      <c r="Q44" s="681">
        <v>46387</v>
      </c>
      <c r="R44" s="681">
        <v>46387</v>
      </c>
      <c r="S44" s="682"/>
      <c r="T44" s="678"/>
      <c r="U44" s="680"/>
      <c r="V44" s="681">
        <v>45748</v>
      </c>
      <c r="W44" s="681">
        <v>46387</v>
      </c>
      <c r="X44" s="681">
        <v>46387</v>
      </c>
      <c r="Y44" s="681">
        <v>46387</v>
      </c>
      <c r="Z44" s="681">
        <v>46387</v>
      </c>
      <c r="AA44" s="681">
        <v>46387</v>
      </c>
      <c r="AB44" s="682"/>
      <c r="AC44" s="678"/>
      <c r="AD44" s="679"/>
      <c r="AF44" s="737">
        <v>0</v>
      </c>
      <c r="AG44" s="738">
        <v>0.1464785394</v>
      </c>
      <c r="AH44" s="508">
        <v>0.1464785394</v>
      </c>
      <c r="AI44" s="670">
        <v>0</v>
      </c>
      <c r="AK44" s="737">
        <v>0</v>
      </c>
      <c r="AL44" s="741">
        <v>0</v>
      </c>
      <c r="AM44" s="741">
        <v>2.9296123E-2</v>
      </c>
      <c r="AN44" s="741">
        <v>5.8592075199999996E-2</v>
      </c>
      <c r="AO44" s="741">
        <v>8.7887171E-2</v>
      </c>
      <c r="AP44" s="741">
        <v>0.117182254</v>
      </c>
      <c r="AQ44" s="741">
        <v>0.1464785394</v>
      </c>
      <c r="AR44" s="742">
        <v>0.1464785394</v>
      </c>
      <c r="AT44" s="737">
        <v>0</v>
      </c>
      <c r="AU44" s="741">
        <v>0</v>
      </c>
      <c r="AV44" s="741">
        <v>2.9296123E-2</v>
      </c>
      <c r="AW44" s="741">
        <v>5.8592075199999996E-2</v>
      </c>
      <c r="AX44" s="741">
        <v>8.7887171E-2</v>
      </c>
      <c r="AY44" s="741">
        <v>0.117182254</v>
      </c>
      <c r="AZ44" s="741">
        <v>0.1464785394</v>
      </c>
      <c r="BA44" s="742">
        <v>0.1464785394</v>
      </c>
      <c r="BC44" s="338" t="s">
        <v>2466</v>
      </c>
      <c r="BD44" s="338" t="s">
        <v>2467</v>
      </c>
      <c r="BF44" s="338" t="s">
        <v>25</v>
      </c>
    </row>
    <row r="45" spans="2:58" ht="15" x14ac:dyDescent="0.2">
      <c r="B45" s="507" t="s">
        <v>2460</v>
      </c>
      <c r="C45" s="63" t="s">
        <v>2558</v>
      </c>
      <c r="D45" s="63" t="s">
        <v>2559</v>
      </c>
      <c r="E45" s="63" t="s">
        <v>2560</v>
      </c>
      <c r="F45" s="63" t="s">
        <v>94</v>
      </c>
      <c r="G45" s="402" t="s">
        <v>93</v>
      </c>
      <c r="H45" s="337" t="s">
        <v>2464</v>
      </c>
      <c r="I45" s="337"/>
      <c r="K45" s="680">
        <v>46387</v>
      </c>
      <c r="L45" s="681">
        <v>46387</v>
      </c>
      <c r="M45" s="681">
        <v>45748</v>
      </c>
      <c r="N45" s="681">
        <v>46387</v>
      </c>
      <c r="O45" s="681">
        <v>46387</v>
      </c>
      <c r="P45" s="681">
        <v>46387</v>
      </c>
      <c r="Q45" s="681">
        <v>46387</v>
      </c>
      <c r="R45" s="681">
        <v>46387</v>
      </c>
      <c r="S45" s="682"/>
      <c r="T45" s="678"/>
      <c r="U45" s="680"/>
      <c r="V45" s="681">
        <v>45748</v>
      </c>
      <c r="W45" s="681">
        <v>46387</v>
      </c>
      <c r="X45" s="681">
        <v>46387</v>
      </c>
      <c r="Y45" s="681">
        <v>46387</v>
      </c>
      <c r="Z45" s="681">
        <v>46387</v>
      </c>
      <c r="AA45" s="681">
        <v>46387</v>
      </c>
      <c r="AB45" s="682"/>
      <c r="AC45" s="678"/>
      <c r="AD45" s="679"/>
      <c r="AF45" s="737">
        <v>0</v>
      </c>
      <c r="AG45" s="738">
        <v>0.1464785394</v>
      </c>
      <c r="AH45" s="508">
        <v>0.1464785394</v>
      </c>
      <c r="AI45" s="670">
        <v>0</v>
      </c>
      <c r="AK45" s="737">
        <v>0</v>
      </c>
      <c r="AL45" s="741">
        <v>0</v>
      </c>
      <c r="AM45" s="741">
        <v>2.9296123E-2</v>
      </c>
      <c r="AN45" s="741">
        <v>5.8592075199999996E-2</v>
      </c>
      <c r="AO45" s="741">
        <v>8.7887171E-2</v>
      </c>
      <c r="AP45" s="741">
        <v>0.117182254</v>
      </c>
      <c r="AQ45" s="741">
        <v>0.1464785394</v>
      </c>
      <c r="AR45" s="742">
        <v>0.1464785394</v>
      </c>
      <c r="AT45" s="737">
        <v>0</v>
      </c>
      <c r="AU45" s="741">
        <v>0</v>
      </c>
      <c r="AV45" s="741">
        <v>2.9296123E-2</v>
      </c>
      <c r="AW45" s="741">
        <v>5.8592075199999996E-2</v>
      </c>
      <c r="AX45" s="741">
        <v>8.7887171E-2</v>
      </c>
      <c r="AY45" s="741">
        <v>0.117182254</v>
      </c>
      <c r="AZ45" s="741">
        <v>0.1464785394</v>
      </c>
      <c r="BA45" s="742">
        <v>0.1464785394</v>
      </c>
      <c r="BC45" s="338" t="s">
        <v>2466</v>
      </c>
      <c r="BD45" s="338" t="s">
        <v>2467</v>
      </c>
      <c r="BF45" s="338" t="s">
        <v>25</v>
      </c>
    </row>
    <row r="46" spans="2:58" ht="15" x14ac:dyDescent="0.2">
      <c r="B46" s="507" t="s">
        <v>2460</v>
      </c>
      <c r="C46" s="63" t="s">
        <v>2561</v>
      </c>
      <c r="D46" s="63" t="s">
        <v>2562</v>
      </c>
      <c r="E46" s="63" t="s">
        <v>2563</v>
      </c>
      <c r="F46" s="63" t="s">
        <v>94</v>
      </c>
      <c r="G46" s="402" t="s">
        <v>93</v>
      </c>
      <c r="H46" s="337" t="s">
        <v>2464</v>
      </c>
      <c r="I46" s="337"/>
      <c r="K46" s="680">
        <v>46387</v>
      </c>
      <c r="L46" s="681">
        <v>46387</v>
      </c>
      <c r="M46" s="681">
        <v>45748</v>
      </c>
      <c r="N46" s="681">
        <v>46387</v>
      </c>
      <c r="O46" s="681">
        <v>46387</v>
      </c>
      <c r="P46" s="681">
        <v>46387</v>
      </c>
      <c r="Q46" s="681">
        <v>46387</v>
      </c>
      <c r="R46" s="681">
        <v>46387</v>
      </c>
      <c r="S46" s="682"/>
      <c r="T46" s="678"/>
      <c r="U46" s="680"/>
      <c r="V46" s="681">
        <v>45748</v>
      </c>
      <c r="W46" s="681">
        <v>46387</v>
      </c>
      <c r="X46" s="681">
        <v>46387</v>
      </c>
      <c r="Y46" s="681">
        <v>46387</v>
      </c>
      <c r="Z46" s="681">
        <v>46387</v>
      </c>
      <c r="AA46" s="681">
        <v>46387</v>
      </c>
      <c r="AB46" s="682"/>
      <c r="AC46" s="678"/>
      <c r="AD46" s="679"/>
      <c r="AF46" s="737">
        <v>0</v>
      </c>
      <c r="AG46" s="738">
        <v>0.27126312720000001</v>
      </c>
      <c r="AH46" s="508">
        <v>0.27126312720000001</v>
      </c>
      <c r="AI46" s="670">
        <v>0</v>
      </c>
      <c r="AK46" s="737">
        <v>0</v>
      </c>
      <c r="AL46" s="741">
        <v>0</v>
      </c>
      <c r="AM46" s="741">
        <v>5.4255230600000003E-2</v>
      </c>
      <c r="AN46" s="741">
        <v>0.1085056623</v>
      </c>
      <c r="AO46" s="741">
        <v>0.16275603049999998</v>
      </c>
      <c r="AP46" s="741">
        <v>0.21700867299999999</v>
      </c>
      <c r="AQ46" s="741">
        <v>0.27126312720000001</v>
      </c>
      <c r="AR46" s="742">
        <v>0.27126312720000001</v>
      </c>
      <c r="AT46" s="737">
        <v>0</v>
      </c>
      <c r="AU46" s="741">
        <v>0</v>
      </c>
      <c r="AV46" s="741">
        <v>5.4255230600000003E-2</v>
      </c>
      <c r="AW46" s="741">
        <v>0.1085056623</v>
      </c>
      <c r="AX46" s="741">
        <v>0.16275603049999998</v>
      </c>
      <c r="AY46" s="741">
        <v>0.21700867299999999</v>
      </c>
      <c r="AZ46" s="741">
        <v>0.27126312720000001</v>
      </c>
      <c r="BA46" s="742">
        <v>0.27126312720000001</v>
      </c>
      <c r="BC46" s="338" t="s">
        <v>2466</v>
      </c>
      <c r="BD46" s="338" t="s">
        <v>2467</v>
      </c>
      <c r="BF46" s="338" t="s">
        <v>25</v>
      </c>
    </row>
    <row r="47" spans="2:58" ht="15" x14ac:dyDescent="0.2">
      <c r="B47" s="507" t="s">
        <v>2460</v>
      </c>
      <c r="C47" s="63" t="s">
        <v>2564</v>
      </c>
      <c r="D47" s="63" t="s">
        <v>2565</v>
      </c>
      <c r="E47" s="63" t="s">
        <v>2566</v>
      </c>
      <c r="F47" s="63" t="s">
        <v>94</v>
      </c>
      <c r="G47" s="402" t="s">
        <v>93</v>
      </c>
      <c r="H47" s="337" t="s">
        <v>2464</v>
      </c>
      <c r="I47" s="337"/>
      <c r="K47" s="680">
        <v>46387</v>
      </c>
      <c r="L47" s="681">
        <v>46387</v>
      </c>
      <c r="M47" s="681">
        <v>45748</v>
      </c>
      <c r="N47" s="681">
        <v>46387</v>
      </c>
      <c r="O47" s="681">
        <v>46387</v>
      </c>
      <c r="P47" s="681">
        <v>46387</v>
      </c>
      <c r="Q47" s="681">
        <v>46387</v>
      </c>
      <c r="R47" s="681">
        <v>46387</v>
      </c>
      <c r="S47" s="682"/>
      <c r="T47" s="678"/>
      <c r="U47" s="680"/>
      <c r="V47" s="681">
        <v>45748</v>
      </c>
      <c r="W47" s="681">
        <v>46387</v>
      </c>
      <c r="X47" s="681">
        <v>46387</v>
      </c>
      <c r="Y47" s="681">
        <v>46387</v>
      </c>
      <c r="Z47" s="681">
        <v>46387</v>
      </c>
      <c r="AA47" s="681">
        <v>46387</v>
      </c>
      <c r="AB47" s="682"/>
      <c r="AC47" s="678"/>
      <c r="AD47" s="679"/>
      <c r="AF47" s="737">
        <v>0</v>
      </c>
      <c r="AG47" s="738">
        <v>0.27126312720000001</v>
      </c>
      <c r="AH47" s="508">
        <v>0.27126312720000001</v>
      </c>
      <c r="AI47" s="670">
        <v>0</v>
      </c>
      <c r="AK47" s="737">
        <v>0</v>
      </c>
      <c r="AL47" s="741">
        <v>0</v>
      </c>
      <c r="AM47" s="741">
        <v>5.4255230600000003E-2</v>
      </c>
      <c r="AN47" s="741">
        <v>0.1085056623</v>
      </c>
      <c r="AO47" s="741">
        <v>0.16275603049999998</v>
      </c>
      <c r="AP47" s="741">
        <v>0.21700867299999999</v>
      </c>
      <c r="AQ47" s="741">
        <v>0.27126312720000001</v>
      </c>
      <c r="AR47" s="742">
        <v>0.27126312720000001</v>
      </c>
      <c r="AT47" s="737">
        <v>0</v>
      </c>
      <c r="AU47" s="741">
        <v>0</v>
      </c>
      <c r="AV47" s="741">
        <v>5.4255230600000003E-2</v>
      </c>
      <c r="AW47" s="741">
        <v>0.1085056623</v>
      </c>
      <c r="AX47" s="741">
        <v>0.16275603049999998</v>
      </c>
      <c r="AY47" s="741">
        <v>0.21700867299999999</v>
      </c>
      <c r="AZ47" s="741">
        <v>0.27126312720000001</v>
      </c>
      <c r="BA47" s="742">
        <v>0.27126312720000001</v>
      </c>
      <c r="BC47" s="338" t="s">
        <v>2466</v>
      </c>
      <c r="BD47" s="338" t="s">
        <v>2467</v>
      </c>
      <c r="BF47" s="338" t="s">
        <v>25</v>
      </c>
    </row>
    <row r="48" spans="2:58" ht="15" x14ac:dyDescent="0.2">
      <c r="B48" s="507" t="s">
        <v>2460</v>
      </c>
      <c r="C48" s="63" t="s">
        <v>2567</v>
      </c>
      <c r="D48" s="63" t="s">
        <v>2568</v>
      </c>
      <c r="E48" s="63" t="s">
        <v>2569</v>
      </c>
      <c r="F48" s="63" t="s">
        <v>94</v>
      </c>
      <c r="G48" s="402" t="s">
        <v>93</v>
      </c>
      <c r="H48" s="337" t="s">
        <v>2464</v>
      </c>
      <c r="I48" s="337"/>
      <c r="K48" s="680">
        <v>46387</v>
      </c>
      <c r="L48" s="681">
        <v>46387</v>
      </c>
      <c r="M48" s="681">
        <v>45748</v>
      </c>
      <c r="N48" s="681">
        <v>46391</v>
      </c>
      <c r="O48" s="681">
        <v>46391</v>
      </c>
      <c r="P48" s="681">
        <v>46391</v>
      </c>
      <c r="Q48" s="681">
        <v>46391</v>
      </c>
      <c r="R48" s="681">
        <v>46391</v>
      </c>
      <c r="S48" s="682"/>
      <c r="T48" s="678"/>
      <c r="U48" s="680"/>
      <c r="V48" s="681">
        <v>45748</v>
      </c>
      <c r="W48" s="681">
        <v>46391</v>
      </c>
      <c r="X48" s="681">
        <v>46391</v>
      </c>
      <c r="Y48" s="681">
        <v>46391</v>
      </c>
      <c r="Z48" s="681">
        <v>46391</v>
      </c>
      <c r="AA48" s="681">
        <v>46391</v>
      </c>
      <c r="AB48" s="682"/>
      <c r="AC48" s="678"/>
      <c r="AD48" s="679"/>
      <c r="AF48" s="737">
        <v>0</v>
      </c>
      <c r="AG48" s="738">
        <v>0.50304806400000002</v>
      </c>
      <c r="AH48" s="508">
        <v>0.50304806400000002</v>
      </c>
      <c r="AI48" s="670">
        <v>0</v>
      </c>
      <c r="AK48" s="737">
        <v>0</v>
      </c>
      <c r="AL48" s="741">
        <v>0</v>
      </c>
      <c r="AM48" s="741">
        <v>0.15091613810000001</v>
      </c>
      <c r="AN48" s="741">
        <v>0.50304806400000002</v>
      </c>
      <c r="AO48" s="741">
        <v>0.50304806400000002</v>
      </c>
      <c r="AP48" s="741">
        <v>0.50304806400000002</v>
      </c>
      <c r="AQ48" s="741">
        <v>0.50304806400000002</v>
      </c>
      <c r="AR48" s="742">
        <v>0.50304806400000002</v>
      </c>
      <c r="AT48" s="737">
        <v>0</v>
      </c>
      <c r="AU48" s="741">
        <v>0</v>
      </c>
      <c r="AV48" s="741">
        <v>0.15091613810000001</v>
      </c>
      <c r="AW48" s="741">
        <v>0.50304806400000002</v>
      </c>
      <c r="AX48" s="741">
        <v>0.50304806400000002</v>
      </c>
      <c r="AY48" s="741">
        <v>0.50304806400000002</v>
      </c>
      <c r="AZ48" s="741">
        <v>0.50304806400000002</v>
      </c>
      <c r="BA48" s="742">
        <v>0.50304806400000002</v>
      </c>
      <c r="BC48" s="338" t="s">
        <v>2466</v>
      </c>
      <c r="BD48" s="338" t="s">
        <v>2467</v>
      </c>
      <c r="BF48" s="338" t="s">
        <v>25</v>
      </c>
    </row>
    <row r="49" spans="2:58" ht="15" x14ac:dyDescent="0.2">
      <c r="B49" s="507" t="s">
        <v>2460</v>
      </c>
      <c r="C49" s="63" t="s">
        <v>2570</v>
      </c>
      <c r="D49" s="63" t="s">
        <v>2571</v>
      </c>
      <c r="E49" s="63" t="s">
        <v>2572</v>
      </c>
      <c r="F49" s="63" t="s">
        <v>94</v>
      </c>
      <c r="G49" s="402" t="s">
        <v>93</v>
      </c>
      <c r="H49" s="337" t="s">
        <v>2464</v>
      </c>
      <c r="I49" s="337"/>
      <c r="K49" s="680">
        <v>46387</v>
      </c>
      <c r="L49" s="681">
        <v>46387</v>
      </c>
      <c r="M49" s="681">
        <v>45748</v>
      </c>
      <c r="N49" s="681">
        <v>46387</v>
      </c>
      <c r="O49" s="681">
        <v>46387</v>
      </c>
      <c r="P49" s="681">
        <v>46387</v>
      </c>
      <c r="Q49" s="681">
        <v>46387</v>
      </c>
      <c r="R49" s="681">
        <v>46387</v>
      </c>
      <c r="S49" s="682"/>
      <c r="T49" s="678"/>
      <c r="U49" s="680"/>
      <c r="V49" s="681">
        <v>45748</v>
      </c>
      <c r="W49" s="681">
        <v>46387</v>
      </c>
      <c r="X49" s="681">
        <v>46387</v>
      </c>
      <c r="Y49" s="681">
        <v>46387</v>
      </c>
      <c r="Z49" s="681">
        <v>46387</v>
      </c>
      <c r="AA49" s="681">
        <v>46387</v>
      </c>
      <c r="AB49" s="682"/>
      <c r="AC49" s="678"/>
      <c r="AD49" s="679"/>
      <c r="AF49" s="737">
        <v>0</v>
      </c>
      <c r="AG49" s="738">
        <v>0.1509139521</v>
      </c>
      <c r="AH49" s="508">
        <v>0.1509139521</v>
      </c>
      <c r="AI49" s="670">
        <v>0</v>
      </c>
      <c r="AK49" s="737">
        <v>0</v>
      </c>
      <c r="AL49" s="741">
        <v>0</v>
      </c>
      <c r="AM49" s="741">
        <v>5.03050809E-2</v>
      </c>
      <c r="AN49" s="741">
        <v>0.1509139521</v>
      </c>
      <c r="AO49" s="741">
        <v>0.1509139521</v>
      </c>
      <c r="AP49" s="741">
        <v>0.1509139521</v>
      </c>
      <c r="AQ49" s="741">
        <v>0.1509139521</v>
      </c>
      <c r="AR49" s="742">
        <v>0.1509139521</v>
      </c>
      <c r="AT49" s="737">
        <v>0</v>
      </c>
      <c r="AU49" s="741">
        <v>0</v>
      </c>
      <c r="AV49" s="741">
        <v>5.03050809E-2</v>
      </c>
      <c r="AW49" s="741">
        <v>0.1509139521</v>
      </c>
      <c r="AX49" s="741">
        <v>0.1509139521</v>
      </c>
      <c r="AY49" s="741">
        <v>0.1509139521</v>
      </c>
      <c r="AZ49" s="741">
        <v>0.1509139521</v>
      </c>
      <c r="BA49" s="742">
        <v>0.1509139521</v>
      </c>
      <c r="BC49" s="338" t="s">
        <v>2466</v>
      </c>
      <c r="BD49" s="338" t="s">
        <v>2467</v>
      </c>
      <c r="BF49" s="338" t="s">
        <v>25</v>
      </c>
    </row>
    <row r="50" spans="2:58" ht="15" x14ac:dyDescent="0.2">
      <c r="B50" s="507" t="s">
        <v>2460</v>
      </c>
      <c r="C50" s="63" t="s">
        <v>2573</v>
      </c>
      <c r="D50" s="63" t="s">
        <v>2574</v>
      </c>
      <c r="E50" s="63" t="s">
        <v>2575</v>
      </c>
      <c r="F50" s="63" t="s">
        <v>94</v>
      </c>
      <c r="G50" s="402" t="s">
        <v>93</v>
      </c>
      <c r="H50" s="337" t="s">
        <v>2464</v>
      </c>
      <c r="I50" s="337"/>
      <c r="K50" s="680">
        <v>46387</v>
      </c>
      <c r="L50" s="681">
        <v>46387</v>
      </c>
      <c r="M50" s="681">
        <v>45748</v>
      </c>
      <c r="N50" s="681">
        <v>46387</v>
      </c>
      <c r="O50" s="681">
        <v>46387</v>
      </c>
      <c r="P50" s="681">
        <v>46387</v>
      </c>
      <c r="Q50" s="681">
        <v>46387</v>
      </c>
      <c r="R50" s="681">
        <v>46387</v>
      </c>
      <c r="S50" s="682"/>
      <c r="T50" s="678"/>
      <c r="U50" s="680"/>
      <c r="V50" s="681">
        <v>45748</v>
      </c>
      <c r="W50" s="681">
        <v>46387</v>
      </c>
      <c r="X50" s="681">
        <v>46387</v>
      </c>
      <c r="Y50" s="681">
        <v>46387</v>
      </c>
      <c r="Z50" s="681">
        <v>46387</v>
      </c>
      <c r="AA50" s="681">
        <v>46387</v>
      </c>
      <c r="AB50" s="682"/>
      <c r="AC50" s="678"/>
      <c r="AD50" s="679"/>
      <c r="AF50" s="737">
        <v>0</v>
      </c>
      <c r="AG50" s="738">
        <v>0.16901924190000001</v>
      </c>
      <c r="AH50" s="508">
        <v>0.16901924190000001</v>
      </c>
      <c r="AI50" s="670">
        <v>0</v>
      </c>
      <c r="AK50" s="737">
        <v>0</v>
      </c>
      <c r="AL50" s="741">
        <v>0</v>
      </c>
      <c r="AM50" s="741">
        <v>5.6340006999999998E-2</v>
      </c>
      <c r="AN50" s="741">
        <v>0.16901924190000001</v>
      </c>
      <c r="AO50" s="741">
        <v>0.16901924190000001</v>
      </c>
      <c r="AP50" s="741">
        <v>0.16901924190000001</v>
      </c>
      <c r="AQ50" s="741">
        <v>0.16901924190000001</v>
      </c>
      <c r="AR50" s="742">
        <v>0.16901924190000001</v>
      </c>
      <c r="AT50" s="737">
        <v>0</v>
      </c>
      <c r="AU50" s="741">
        <v>0</v>
      </c>
      <c r="AV50" s="741">
        <v>5.6340006999999998E-2</v>
      </c>
      <c r="AW50" s="741">
        <v>0.16901924190000001</v>
      </c>
      <c r="AX50" s="741">
        <v>0.16901924190000001</v>
      </c>
      <c r="AY50" s="741">
        <v>0.16901924190000001</v>
      </c>
      <c r="AZ50" s="741">
        <v>0.16901924190000001</v>
      </c>
      <c r="BA50" s="742">
        <v>0.16901924190000001</v>
      </c>
      <c r="BC50" s="338" t="s">
        <v>2466</v>
      </c>
      <c r="BD50" s="338" t="s">
        <v>2467</v>
      </c>
      <c r="BF50" s="338" t="s">
        <v>25</v>
      </c>
    </row>
    <row r="51" spans="2:58" ht="15" x14ac:dyDescent="0.2">
      <c r="B51" s="507" t="s">
        <v>2460</v>
      </c>
      <c r="C51" s="63" t="s">
        <v>2576</v>
      </c>
      <c r="D51" s="63" t="s">
        <v>2577</v>
      </c>
      <c r="E51" s="63" t="s">
        <v>2578</v>
      </c>
      <c r="F51" s="63" t="s">
        <v>94</v>
      </c>
      <c r="G51" s="402" t="s">
        <v>93</v>
      </c>
      <c r="H51" s="337" t="s">
        <v>2464</v>
      </c>
      <c r="I51" s="337"/>
      <c r="K51" s="680">
        <v>46387</v>
      </c>
      <c r="L51" s="681">
        <v>46387</v>
      </c>
      <c r="M51" s="681">
        <v>45748</v>
      </c>
      <c r="N51" s="681">
        <v>46387</v>
      </c>
      <c r="O51" s="681">
        <v>46387</v>
      </c>
      <c r="P51" s="681">
        <v>46387</v>
      </c>
      <c r="Q51" s="681">
        <v>46387</v>
      </c>
      <c r="R51" s="681">
        <v>46387</v>
      </c>
      <c r="S51" s="682"/>
      <c r="T51" s="678"/>
      <c r="U51" s="680"/>
      <c r="V51" s="681">
        <v>45748</v>
      </c>
      <c r="W51" s="681">
        <v>46387</v>
      </c>
      <c r="X51" s="681">
        <v>46387</v>
      </c>
      <c r="Y51" s="681">
        <v>46387</v>
      </c>
      <c r="Z51" s="681">
        <v>46387</v>
      </c>
      <c r="AA51" s="681">
        <v>46387</v>
      </c>
      <c r="AB51" s="682"/>
      <c r="AC51" s="678"/>
      <c r="AD51" s="679"/>
      <c r="AF51" s="737">
        <v>0</v>
      </c>
      <c r="AG51" s="738">
        <v>0.16901924190000001</v>
      </c>
      <c r="AH51" s="508">
        <v>0.16901924190000001</v>
      </c>
      <c r="AI51" s="670">
        <v>0</v>
      </c>
      <c r="AK51" s="737">
        <v>0</v>
      </c>
      <c r="AL51" s="741">
        <v>0</v>
      </c>
      <c r="AM51" s="741">
        <v>5.6340006999999998E-2</v>
      </c>
      <c r="AN51" s="741">
        <v>0.16901924190000001</v>
      </c>
      <c r="AO51" s="741">
        <v>0.16901924190000001</v>
      </c>
      <c r="AP51" s="741">
        <v>0.16901924190000001</v>
      </c>
      <c r="AQ51" s="741">
        <v>0.16901924190000001</v>
      </c>
      <c r="AR51" s="742">
        <v>0.16901924190000001</v>
      </c>
      <c r="AT51" s="737">
        <v>0</v>
      </c>
      <c r="AU51" s="741">
        <v>0</v>
      </c>
      <c r="AV51" s="741">
        <v>5.6340006999999998E-2</v>
      </c>
      <c r="AW51" s="741">
        <v>0.16901924190000001</v>
      </c>
      <c r="AX51" s="741">
        <v>0.16901924190000001</v>
      </c>
      <c r="AY51" s="741">
        <v>0.16901924190000001</v>
      </c>
      <c r="AZ51" s="741">
        <v>0.16901924190000001</v>
      </c>
      <c r="BA51" s="742">
        <v>0.16901924190000001</v>
      </c>
      <c r="BC51" s="338" t="s">
        <v>2466</v>
      </c>
      <c r="BD51" s="338" t="s">
        <v>2467</v>
      </c>
      <c r="BF51" s="338" t="s">
        <v>25</v>
      </c>
    </row>
    <row r="52" spans="2:58" ht="15" x14ac:dyDescent="0.2">
      <c r="B52" s="507" t="s">
        <v>2460</v>
      </c>
      <c r="C52" s="63" t="s">
        <v>2579</v>
      </c>
      <c r="D52" s="63" t="s">
        <v>2580</v>
      </c>
      <c r="E52" s="63" t="s">
        <v>2581</v>
      </c>
      <c r="F52" s="63" t="s">
        <v>85</v>
      </c>
      <c r="G52" s="402" t="s">
        <v>75</v>
      </c>
      <c r="H52" s="337" t="s">
        <v>2464</v>
      </c>
      <c r="I52" s="337"/>
      <c r="K52" s="680">
        <v>47573</v>
      </c>
      <c r="L52" s="681">
        <v>47573</v>
      </c>
      <c r="M52" s="681">
        <v>45748</v>
      </c>
      <c r="N52" s="681">
        <v>45821</v>
      </c>
      <c r="O52" s="681">
        <v>45894</v>
      </c>
      <c r="P52" s="681">
        <v>45967</v>
      </c>
      <c r="Q52" s="681">
        <v>46041</v>
      </c>
      <c r="R52" s="681">
        <v>46041</v>
      </c>
      <c r="S52" s="682"/>
      <c r="T52" s="678"/>
      <c r="U52" s="680"/>
      <c r="V52" s="681">
        <v>45748</v>
      </c>
      <c r="W52" s="681">
        <v>45821</v>
      </c>
      <c r="X52" s="681">
        <v>45894</v>
      </c>
      <c r="Y52" s="681">
        <v>45967</v>
      </c>
      <c r="Z52" s="681">
        <v>46041</v>
      </c>
      <c r="AA52" s="681">
        <v>46041</v>
      </c>
      <c r="AB52" s="682"/>
      <c r="AC52" s="678"/>
      <c r="AD52" s="679"/>
      <c r="AF52" s="737">
        <v>0</v>
      </c>
      <c r="AG52" s="738">
        <v>4.0244781000000002E-3</v>
      </c>
      <c r="AH52" s="508">
        <v>4.0244781000000002E-3</v>
      </c>
      <c r="AI52" s="670">
        <v>0</v>
      </c>
      <c r="AK52" s="737">
        <v>0</v>
      </c>
      <c r="AL52" s="741">
        <v>0</v>
      </c>
      <c r="AM52" s="741">
        <v>4.0244781000000002E-3</v>
      </c>
      <c r="AN52" s="741">
        <v>4.0244781000000002E-3</v>
      </c>
      <c r="AO52" s="741">
        <v>4.0244781000000002E-3</v>
      </c>
      <c r="AP52" s="741">
        <v>4.0244781000000002E-3</v>
      </c>
      <c r="AQ52" s="741">
        <v>4.0244781000000002E-3</v>
      </c>
      <c r="AR52" s="742">
        <v>4.0244781000000002E-3</v>
      </c>
      <c r="AT52" s="737">
        <v>0</v>
      </c>
      <c r="AU52" s="741">
        <v>0</v>
      </c>
      <c r="AV52" s="741">
        <v>4.0244781000000002E-3</v>
      </c>
      <c r="AW52" s="741">
        <v>4.0244781000000002E-3</v>
      </c>
      <c r="AX52" s="741">
        <v>4.0244781000000002E-3</v>
      </c>
      <c r="AY52" s="741">
        <v>4.0244781000000002E-3</v>
      </c>
      <c r="AZ52" s="741">
        <v>4.0244781000000002E-3</v>
      </c>
      <c r="BA52" s="742">
        <v>4.0244781000000002E-3</v>
      </c>
      <c r="BC52" s="338" t="s">
        <v>2466</v>
      </c>
      <c r="BD52" s="338" t="s">
        <v>2467</v>
      </c>
      <c r="BF52" s="338" t="s">
        <v>25</v>
      </c>
    </row>
    <row r="53" spans="2:58" ht="15" x14ac:dyDescent="0.2">
      <c r="B53" s="507" t="s">
        <v>2460</v>
      </c>
      <c r="C53" s="63" t="s">
        <v>2582</v>
      </c>
      <c r="D53" s="63" t="s">
        <v>2583</v>
      </c>
      <c r="E53" s="63" t="s">
        <v>2584</v>
      </c>
      <c r="F53" s="63" t="s">
        <v>94</v>
      </c>
      <c r="G53" s="402" t="s">
        <v>93</v>
      </c>
      <c r="H53" s="337" t="s">
        <v>2464</v>
      </c>
      <c r="I53" s="337"/>
      <c r="K53" s="680">
        <v>46507</v>
      </c>
      <c r="L53" s="681">
        <v>46507</v>
      </c>
      <c r="M53" s="681" t="s">
        <v>2463</v>
      </c>
      <c r="N53" s="681">
        <v>46377</v>
      </c>
      <c r="O53" s="681">
        <v>46377</v>
      </c>
      <c r="P53" s="681">
        <v>46377</v>
      </c>
      <c r="Q53" s="681">
        <v>46377</v>
      </c>
      <c r="R53" s="681">
        <v>46377</v>
      </c>
      <c r="S53" s="682"/>
      <c r="T53" s="678"/>
      <c r="U53" s="680"/>
      <c r="V53" s="681" t="s">
        <v>2463</v>
      </c>
      <c r="W53" s="681">
        <v>46377</v>
      </c>
      <c r="X53" s="681">
        <v>46377</v>
      </c>
      <c r="Y53" s="681">
        <v>46377</v>
      </c>
      <c r="Z53" s="681">
        <v>46377</v>
      </c>
      <c r="AA53" s="681">
        <v>46377</v>
      </c>
      <c r="AB53" s="682"/>
      <c r="AC53" s="678"/>
      <c r="AD53" s="679"/>
      <c r="AF53" s="737">
        <v>0</v>
      </c>
      <c r="AG53" s="738">
        <v>0.18445753989999999</v>
      </c>
      <c r="AH53" s="508">
        <v>0.18445753989999999</v>
      </c>
      <c r="AI53" s="670">
        <v>0</v>
      </c>
      <c r="AK53" s="737">
        <v>0</v>
      </c>
      <c r="AL53" s="741">
        <v>0</v>
      </c>
      <c r="AM53" s="741">
        <v>3.6891944900000001E-2</v>
      </c>
      <c r="AN53" s="741">
        <v>7.378350119999999E-2</v>
      </c>
      <c r="AO53" s="741">
        <v>0.11067629129999998</v>
      </c>
      <c r="AP53" s="741">
        <v>0.14756708029999999</v>
      </c>
      <c r="AQ53" s="741">
        <v>0.18445753989999999</v>
      </c>
      <c r="AR53" s="742">
        <v>0.18445753989999999</v>
      </c>
      <c r="AT53" s="737">
        <v>0</v>
      </c>
      <c r="AU53" s="741">
        <v>0</v>
      </c>
      <c r="AV53" s="741">
        <v>3.6891944900000001E-2</v>
      </c>
      <c r="AW53" s="741">
        <v>7.378350119999999E-2</v>
      </c>
      <c r="AX53" s="741">
        <v>0.11067629129999998</v>
      </c>
      <c r="AY53" s="741">
        <v>0.14756708029999999</v>
      </c>
      <c r="AZ53" s="741">
        <v>0.18445753989999999</v>
      </c>
      <c r="BA53" s="742">
        <v>0.18445753989999999</v>
      </c>
      <c r="BC53" s="338" t="s">
        <v>2466</v>
      </c>
      <c r="BD53" s="338" t="s">
        <v>2467</v>
      </c>
      <c r="BF53" s="338" t="s">
        <v>25</v>
      </c>
    </row>
    <row r="54" spans="2:58" ht="15" x14ac:dyDescent="0.2">
      <c r="B54" s="507" t="s">
        <v>2460</v>
      </c>
      <c r="C54" s="63" t="s">
        <v>2585</v>
      </c>
      <c r="D54" s="63" t="s">
        <v>2586</v>
      </c>
      <c r="E54" s="63" t="s">
        <v>2587</v>
      </c>
      <c r="F54" s="63" t="s">
        <v>94</v>
      </c>
      <c r="G54" s="402" t="s">
        <v>93</v>
      </c>
      <c r="H54" s="337" t="s">
        <v>2464</v>
      </c>
      <c r="I54" s="337"/>
      <c r="K54" s="680">
        <v>46387</v>
      </c>
      <c r="L54" s="681">
        <v>46387</v>
      </c>
      <c r="M54" s="681">
        <v>45748</v>
      </c>
      <c r="N54" s="681">
        <v>46387</v>
      </c>
      <c r="O54" s="681">
        <v>46387</v>
      </c>
      <c r="P54" s="681">
        <v>46387</v>
      </c>
      <c r="Q54" s="681">
        <v>46387</v>
      </c>
      <c r="R54" s="681">
        <v>46387</v>
      </c>
      <c r="S54" s="682"/>
      <c r="T54" s="678"/>
      <c r="U54" s="680"/>
      <c r="V54" s="681">
        <v>45748</v>
      </c>
      <c r="W54" s="681">
        <v>46387</v>
      </c>
      <c r="X54" s="681">
        <v>46387</v>
      </c>
      <c r="Y54" s="681">
        <v>46387</v>
      </c>
      <c r="Z54" s="681">
        <v>46387</v>
      </c>
      <c r="AA54" s="681">
        <v>46387</v>
      </c>
      <c r="AB54" s="682"/>
      <c r="AC54" s="678"/>
      <c r="AD54" s="679"/>
      <c r="AF54" s="737">
        <v>0</v>
      </c>
      <c r="AG54" s="738">
        <v>0.2170103172</v>
      </c>
      <c r="AH54" s="508">
        <v>0.2170103172</v>
      </c>
      <c r="AI54" s="670">
        <v>0</v>
      </c>
      <c r="AK54" s="737">
        <v>0</v>
      </c>
      <c r="AL54" s="741">
        <v>0</v>
      </c>
      <c r="AM54" s="741">
        <v>0.1085041925</v>
      </c>
      <c r="AN54" s="741">
        <v>0.2170103172</v>
      </c>
      <c r="AO54" s="741">
        <v>0.2170103172</v>
      </c>
      <c r="AP54" s="741">
        <v>0.2170103172</v>
      </c>
      <c r="AQ54" s="741">
        <v>0.2170103172</v>
      </c>
      <c r="AR54" s="742">
        <v>0.2170103172</v>
      </c>
      <c r="AT54" s="737">
        <v>0</v>
      </c>
      <c r="AU54" s="741">
        <v>0</v>
      </c>
      <c r="AV54" s="741">
        <v>0.1085041925</v>
      </c>
      <c r="AW54" s="741">
        <v>0.2170103172</v>
      </c>
      <c r="AX54" s="741">
        <v>0.2170103172</v>
      </c>
      <c r="AY54" s="741">
        <v>0.2170103172</v>
      </c>
      <c r="AZ54" s="741">
        <v>0.2170103172</v>
      </c>
      <c r="BA54" s="742">
        <v>0.2170103172</v>
      </c>
      <c r="BC54" s="338" t="s">
        <v>2466</v>
      </c>
      <c r="BD54" s="338" t="s">
        <v>2467</v>
      </c>
      <c r="BF54" s="338" t="s">
        <v>25</v>
      </c>
    </row>
    <row r="55" spans="2:58" ht="15" x14ac:dyDescent="0.2">
      <c r="B55" s="507" t="s">
        <v>2460</v>
      </c>
      <c r="C55" s="63" t="s">
        <v>2588</v>
      </c>
      <c r="D55" s="63" t="s">
        <v>2589</v>
      </c>
      <c r="E55" s="63" t="s">
        <v>2590</v>
      </c>
      <c r="F55" s="63" t="s">
        <v>94</v>
      </c>
      <c r="G55" s="402" t="s">
        <v>93</v>
      </c>
      <c r="H55" s="337" t="s">
        <v>2464</v>
      </c>
      <c r="I55" s="337"/>
      <c r="K55" s="680">
        <v>46387</v>
      </c>
      <c r="L55" s="681">
        <v>46387</v>
      </c>
      <c r="M55" s="681">
        <v>45677</v>
      </c>
      <c r="N55" s="681">
        <v>45776</v>
      </c>
      <c r="O55" s="681">
        <v>46387</v>
      </c>
      <c r="P55" s="681">
        <v>46387</v>
      </c>
      <c r="Q55" s="681">
        <v>46387</v>
      </c>
      <c r="R55" s="681">
        <v>46387</v>
      </c>
      <c r="S55" s="682"/>
      <c r="T55" s="678"/>
      <c r="U55" s="680"/>
      <c r="V55" s="681">
        <v>45677</v>
      </c>
      <c r="W55" s="681">
        <v>45776</v>
      </c>
      <c r="X55" s="681">
        <v>46387</v>
      </c>
      <c r="Y55" s="681">
        <v>46387</v>
      </c>
      <c r="Z55" s="681">
        <v>46387</v>
      </c>
      <c r="AA55" s="681">
        <v>46387</v>
      </c>
      <c r="AB55" s="682"/>
      <c r="AC55" s="678"/>
      <c r="AD55" s="679"/>
      <c r="AF55" s="737">
        <v>0</v>
      </c>
      <c r="AG55" s="738">
        <v>0.30837918129999997</v>
      </c>
      <c r="AH55" s="508">
        <v>0.30837918129999997</v>
      </c>
      <c r="AI55" s="670">
        <v>0</v>
      </c>
      <c r="AK55" s="737">
        <v>0</v>
      </c>
      <c r="AL55" s="741">
        <v>0</v>
      </c>
      <c r="AM55" s="741">
        <v>0.17577613334099998</v>
      </c>
      <c r="AN55" s="741">
        <v>0.30837918129999997</v>
      </c>
      <c r="AO55" s="741">
        <v>0.30837918129999997</v>
      </c>
      <c r="AP55" s="741">
        <v>0.30837918129999997</v>
      </c>
      <c r="AQ55" s="741">
        <v>0.30837918129999997</v>
      </c>
      <c r="AR55" s="742">
        <v>0.30837918129999997</v>
      </c>
      <c r="AT55" s="737">
        <v>0</v>
      </c>
      <c r="AU55" s="741">
        <v>0</v>
      </c>
      <c r="AV55" s="741">
        <v>0.17577613334099998</v>
      </c>
      <c r="AW55" s="741">
        <v>0.30837918129999997</v>
      </c>
      <c r="AX55" s="741">
        <v>0.30837918129999997</v>
      </c>
      <c r="AY55" s="741">
        <v>0.30837918129999997</v>
      </c>
      <c r="AZ55" s="741">
        <v>0.30837918129999997</v>
      </c>
      <c r="BA55" s="742">
        <v>0.30837918129999997</v>
      </c>
      <c r="BC55" s="338" t="s">
        <v>2466</v>
      </c>
      <c r="BD55" s="338" t="s">
        <v>2467</v>
      </c>
      <c r="BF55" s="338" t="s">
        <v>25</v>
      </c>
    </row>
    <row r="56" spans="2:58" ht="15" x14ac:dyDescent="0.2">
      <c r="B56" s="507" t="s">
        <v>2460</v>
      </c>
      <c r="C56" s="63" t="s">
        <v>2591</v>
      </c>
      <c r="D56" s="63" t="s">
        <v>2592</v>
      </c>
      <c r="E56" s="63" t="s">
        <v>2463</v>
      </c>
      <c r="F56" s="63" t="s">
        <v>212</v>
      </c>
      <c r="G56" s="402" t="s">
        <v>211</v>
      </c>
      <c r="H56" s="337" t="s">
        <v>2464</v>
      </c>
      <c r="I56" s="337"/>
      <c r="K56" s="680" t="s">
        <v>2463</v>
      </c>
      <c r="L56" s="681" t="s">
        <v>2463</v>
      </c>
      <c r="M56" s="681" t="s">
        <v>2463</v>
      </c>
      <c r="N56" s="681">
        <v>46112</v>
      </c>
      <c r="O56" s="681">
        <v>46112</v>
      </c>
      <c r="P56" s="681">
        <v>46112</v>
      </c>
      <c r="Q56" s="681">
        <v>46112</v>
      </c>
      <c r="R56" s="681">
        <v>46112</v>
      </c>
      <c r="S56" s="682"/>
      <c r="T56" s="678"/>
      <c r="U56" s="680"/>
      <c r="V56" s="681" t="s">
        <v>2463</v>
      </c>
      <c r="W56" s="681">
        <v>46112</v>
      </c>
      <c r="X56" s="681">
        <v>46112</v>
      </c>
      <c r="Y56" s="681">
        <v>46112</v>
      </c>
      <c r="Z56" s="681">
        <v>46112</v>
      </c>
      <c r="AA56" s="681">
        <v>46112</v>
      </c>
      <c r="AB56" s="682"/>
      <c r="AC56" s="678"/>
      <c r="AD56" s="679"/>
      <c r="AF56" s="737">
        <v>4.418536592610895</v>
      </c>
      <c r="AG56" s="738">
        <v>18.589750179797342</v>
      </c>
      <c r="AH56" s="508">
        <v>23.008286772408237</v>
      </c>
      <c r="AI56" s="670">
        <v>0.19204109529396371</v>
      </c>
      <c r="AK56" s="737">
        <v>2.2321956292062435</v>
      </c>
      <c r="AL56" s="741">
        <v>4.418536592610895</v>
      </c>
      <c r="AM56" s="741">
        <v>7.2605587354174457</v>
      </c>
      <c r="AN56" s="741">
        <v>10.099100372367547</v>
      </c>
      <c r="AO56" s="741">
        <v>12.932087133143266</v>
      </c>
      <c r="AP56" s="741">
        <v>15.760918656443362</v>
      </c>
      <c r="AQ56" s="741">
        <v>18.589750179797342</v>
      </c>
      <c r="AR56" s="742">
        <v>18.589750179797342</v>
      </c>
      <c r="AT56" s="737">
        <v>2.2321956292062435</v>
      </c>
      <c r="AU56" s="741">
        <v>4.418536592610895</v>
      </c>
      <c r="AV56" s="741">
        <v>7.2605587354174457</v>
      </c>
      <c r="AW56" s="741">
        <v>10.099100372367547</v>
      </c>
      <c r="AX56" s="741">
        <v>12.932087133143266</v>
      </c>
      <c r="AY56" s="741">
        <v>15.760918656443362</v>
      </c>
      <c r="AZ56" s="741">
        <v>18.589750179797342</v>
      </c>
      <c r="BA56" s="742">
        <v>18.589750179797342</v>
      </c>
      <c r="BC56" s="338" t="s">
        <v>2466</v>
      </c>
      <c r="BD56" s="338" t="s">
        <v>2467</v>
      </c>
      <c r="BF56" s="338" t="s">
        <v>25</v>
      </c>
    </row>
    <row r="57" spans="2:58" ht="15" x14ac:dyDescent="0.2">
      <c r="B57" s="507" t="s">
        <v>2460</v>
      </c>
      <c r="C57" s="63" t="s">
        <v>2593</v>
      </c>
      <c r="D57" s="63" t="s">
        <v>2594</v>
      </c>
      <c r="E57" s="63" t="s">
        <v>2463</v>
      </c>
      <c r="F57" s="63" t="s">
        <v>212</v>
      </c>
      <c r="G57" s="402" t="s">
        <v>211</v>
      </c>
      <c r="H57" s="337" t="s">
        <v>2464</v>
      </c>
      <c r="I57" s="337"/>
      <c r="K57" s="680" t="s">
        <v>2463</v>
      </c>
      <c r="L57" s="681" t="s">
        <v>2463</v>
      </c>
      <c r="M57" s="681">
        <v>45400</v>
      </c>
      <c r="N57" s="681">
        <v>46031</v>
      </c>
      <c r="O57" s="681">
        <v>46582</v>
      </c>
      <c r="P57" s="681">
        <v>46947</v>
      </c>
      <c r="Q57" s="681">
        <v>47520</v>
      </c>
      <c r="R57" s="681">
        <v>47520</v>
      </c>
      <c r="S57" s="682"/>
      <c r="T57" s="678"/>
      <c r="U57" s="680"/>
      <c r="V57" s="681">
        <v>45400</v>
      </c>
      <c r="W57" s="681">
        <v>46031</v>
      </c>
      <c r="X57" s="681">
        <v>46582</v>
      </c>
      <c r="Y57" s="681">
        <v>46947</v>
      </c>
      <c r="Z57" s="681">
        <v>47520</v>
      </c>
      <c r="AA57" s="681">
        <v>47520</v>
      </c>
      <c r="AB57" s="682"/>
      <c r="AC57" s="678"/>
      <c r="AD57" s="679"/>
      <c r="AF57" s="737">
        <v>0</v>
      </c>
      <c r="AG57" s="738">
        <v>5.0687921163000009</v>
      </c>
      <c r="AH57" s="508">
        <v>5.0687921163000009</v>
      </c>
      <c r="AI57" s="670">
        <v>0</v>
      </c>
      <c r="AK57" s="737">
        <v>0</v>
      </c>
      <c r="AL57" s="741">
        <v>0</v>
      </c>
      <c r="AM57" s="741">
        <v>0.64627099482825012</v>
      </c>
      <c r="AN57" s="741">
        <v>1.3427230316078702</v>
      </c>
      <c r="AO57" s="741">
        <v>3.4624918946445309</v>
      </c>
      <c r="AP57" s="741">
        <v>5.026214262523081</v>
      </c>
      <c r="AQ57" s="741">
        <v>5.0687921163000009</v>
      </c>
      <c r="AR57" s="742">
        <v>5.0687921163000009</v>
      </c>
      <c r="AT57" s="737">
        <v>0</v>
      </c>
      <c r="AU57" s="741">
        <v>0</v>
      </c>
      <c r="AV57" s="741">
        <v>0.64627099482825012</v>
      </c>
      <c r="AW57" s="741">
        <v>1.3427230316078702</v>
      </c>
      <c r="AX57" s="741">
        <v>3.4624918946445309</v>
      </c>
      <c r="AY57" s="741">
        <v>5.026214262523081</v>
      </c>
      <c r="AZ57" s="741">
        <v>5.0687921163000009</v>
      </c>
      <c r="BA57" s="742">
        <v>5.0687921163000009</v>
      </c>
      <c r="BC57" s="338" t="s">
        <v>2466</v>
      </c>
      <c r="BD57" s="338" t="s">
        <v>2467</v>
      </c>
      <c r="BF57" s="338" t="s">
        <v>25</v>
      </c>
    </row>
    <row r="58" spans="2:58" ht="15" x14ac:dyDescent="0.2">
      <c r="B58" s="507" t="s">
        <v>2460</v>
      </c>
      <c r="C58" s="63" t="s">
        <v>2595</v>
      </c>
      <c r="D58" s="63" t="s">
        <v>2596</v>
      </c>
      <c r="E58" s="63"/>
      <c r="F58" s="63" t="s">
        <v>103</v>
      </c>
      <c r="G58" s="402" t="s">
        <v>102</v>
      </c>
      <c r="H58" s="337" t="s">
        <v>2464</v>
      </c>
      <c r="I58" s="337"/>
      <c r="K58" s="680">
        <v>47968</v>
      </c>
      <c r="L58" s="681">
        <v>47968</v>
      </c>
      <c r="M58" s="681">
        <v>45189</v>
      </c>
      <c r="N58" s="681">
        <v>46234</v>
      </c>
      <c r="O58" s="681">
        <v>46477</v>
      </c>
      <c r="P58" s="681">
        <v>46843</v>
      </c>
      <c r="Q58" s="681">
        <v>47573</v>
      </c>
      <c r="R58" s="681">
        <v>47497</v>
      </c>
      <c r="S58" s="682"/>
      <c r="T58" s="678"/>
      <c r="U58" s="680"/>
      <c r="V58" s="681">
        <v>45189</v>
      </c>
      <c r="W58" s="681">
        <v>46234</v>
      </c>
      <c r="X58" s="681">
        <v>46477</v>
      </c>
      <c r="Y58" s="681">
        <v>46843</v>
      </c>
      <c r="Z58" s="681">
        <v>47573</v>
      </c>
      <c r="AA58" s="681">
        <v>47497</v>
      </c>
      <c r="AB58" s="682"/>
      <c r="AC58" s="678"/>
      <c r="AD58" s="679"/>
      <c r="AF58" s="737">
        <v>0.64743913180000001</v>
      </c>
      <c r="AG58" s="738">
        <v>61.086215267900002</v>
      </c>
      <c r="AH58" s="508">
        <v>61.733654399700001</v>
      </c>
      <c r="AI58" s="670">
        <v>1.0487620376530735E-2</v>
      </c>
      <c r="AK58" s="737">
        <v>0.12741754329999999</v>
      </c>
      <c r="AL58" s="741">
        <v>0.64743913180000001</v>
      </c>
      <c r="AM58" s="741">
        <v>2.0459184094</v>
      </c>
      <c r="AN58" s="741">
        <v>3.5248225154999999</v>
      </c>
      <c r="AO58" s="741">
        <v>20.287438965699998</v>
      </c>
      <c r="AP58" s="741">
        <v>40.731442333700002</v>
      </c>
      <c r="AQ58" s="741">
        <v>60.774582890400005</v>
      </c>
      <c r="AR58" s="742">
        <v>61.086215267900002</v>
      </c>
      <c r="AT58" s="737">
        <v>0.12741754329999999</v>
      </c>
      <c r="AU58" s="741">
        <v>0.64743913180000001</v>
      </c>
      <c r="AV58" s="741">
        <v>2.0459184094</v>
      </c>
      <c r="AW58" s="741">
        <v>3.5248225154999999</v>
      </c>
      <c r="AX58" s="741">
        <v>20.287438965699998</v>
      </c>
      <c r="AY58" s="741">
        <v>40.731442333700002</v>
      </c>
      <c r="AZ58" s="741">
        <v>60.774582890400005</v>
      </c>
      <c r="BA58" s="742">
        <v>61.086215267900002</v>
      </c>
      <c r="BC58" s="338" t="s">
        <v>2597</v>
      </c>
      <c r="BD58" s="338" t="s">
        <v>2480</v>
      </c>
      <c r="BF58" s="338" t="s">
        <v>25</v>
      </c>
    </row>
    <row r="59" spans="2:58" ht="15" x14ac:dyDescent="0.2">
      <c r="B59" s="507" t="s">
        <v>2460</v>
      </c>
      <c r="C59" s="63" t="s">
        <v>2598</v>
      </c>
      <c r="D59" s="63" t="s">
        <v>2599</v>
      </c>
      <c r="E59" s="63"/>
      <c r="F59" s="63" t="s">
        <v>103</v>
      </c>
      <c r="G59" s="402" t="s">
        <v>102</v>
      </c>
      <c r="H59" s="337" t="s">
        <v>2464</v>
      </c>
      <c r="I59" s="337"/>
      <c r="K59" s="680">
        <v>47968</v>
      </c>
      <c r="L59" s="681">
        <v>47968</v>
      </c>
      <c r="M59" s="681">
        <v>45373</v>
      </c>
      <c r="N59" s="681">
        <v>46295</v>
      </c>
      <c r="O59" s="681">
        <v>46477</v>
      </c>
      <c r="P59" s="681">
        <v>46843</v>
      </c>
      <c r="Q59" s="681">
        <v>47573</v>
      </c>
      <c r="R59" s="681">
        <v>47497</v>
      </c>
      <c r="S59" s="682"/>
      <c r="T59" s="678"/>
      <c r="U59" s="680"/>
      <c r="V59" s="681">
        <v>45373</v>
      </c>
      <c r="W59" s="681">
        <v>46295</v>
      </c>
      <c r="X59" s="681">
        <v>46477</v>
      </c>
      <c r="Y59" s="681">
        <v>46843</v>
      </c>
      <c r="Z59" s="681">
        <v>47573</v>
      </c>
      <c r="AA59" s="681">
        <v>47497</v>
      </c>
      <c r="AB59" s="682"/>
      <c r="AC59" s="678"/>
      <c r="AD59" s="679"/>
      <c r="AF59" s="737">
        <v>0.29199302240000002</v>
      </c>
      <c r="AG59" s="738">
        <v>96.453005451799996</v>
      </c>
      <c r="AH59" s="508">
        <v>96.744998474200003</v>
      </c>
      <c r="AI59" s="670">
        <v>3.0181717608675019E-3</v>
      </c>
      <c r="AK59" s="737">
        <v>0</v>
      </c>
      <c r="AL59" s="741">
        <v>0.29199302240000002</v>
      </c>
      <c r="AM59" s="741">
        <v>2.6976736185999997</v>
      </c>
      <c r="AN59" s="741">
        <v>5.2206856706</v>
      </c>
      <c r="AO59" s="741">
        <v>31.781796537999995</v>
      </c>
      <c r="AP59" s="741">
        <v>64.188552935699988</v>
      </c>
      <c r="AQ59" s="741">
        <v>95.959882737399994</v>
      </c>
      <c r="AR59" s="742">
        <v>96.453005451799996</v>
      </c>
      <c r="AT59" s="737">
        <v>0</v>
      </c>
      <c r="AU59" s="741">
        <v>0.29199302240000002</v>
      </c>
      <c r="AV59" s="741">
        <v>2.6976736185999997</v>
      </c>
      <c r="AW59" s="741">
        <v>5.2206856706</v>
      </c>
      <c r="AX59" s="741">
        <v>31.781796537999995</v>
      </c>
      <c r="AY59" s="741">
        <v>64.188552935699988</v>
      </c>
      <c r="AZ59" s="741">
        <v>95.959882737399994</v>
      </c>
      <c r="BA59" s="742">
        <v>96.453005451799996</v>
      </c>
      <c r="BC59" s="338" t="s">
        <v>2597</v>
      </c>
      <c r="BD59" s="338" t="s">
        <v>2480</v>
      </c>
      <c r="BF59" s="338" t="s">
        <v>25</v>
      </c>
    </row>
    <row r="60" spans="2:58" ht="15" x14ac:dyDescent="0.2">
      <c r="B60" s="507" t="s">
        <v>2460</v>
      </c>
      <c r="C60" s="63" t="s">
        <v>2600</v>
      </c>
      <c r="D60" s="63" t="s">
        <v>2601</v>
      </c>
      <c r="E60" s="63"/>
      <c r="F60" s="63" t="s">
        <v>2602</v>
      </c>
      <c r="G60" s="402" t="s">
        <v>2603</v>
      </c>
      <c r="H60" s="337" t="s">
        <v>2464</v>
      </c>
      <c r="I60" s="337"/>
      <c r="K60" s="680"/>
      <c r="L60" s="681">
        <v>47879</v>
      </c>
      <c r="M60" s="681">
        <v>44957</v>
      </c>
      <c r="N60" s="681">
        <v>45125</v>
      </c>
      <c r="O60" s="681">
        <v>45747</v>
      </c>
      <c r="P60" s="681">
        <v>46288</v>
      </c>
      <c r="Q60" s="681">
        <v>48310</v>
      </c>
      <c r="R60" s="681">
        <v>47938</v>
      </c>
      <c r="S60" s="682"/>
      <c r="T60" s="678"/>
      <c r="U60" s="680" t="s">
        <v>2454</v>
      </c>
      <c r="V60" s="681">
        <v>44957</v>
      </c>
      <c r="W60" s="681">
        <v>45125</v>
      </c>
      <c r="X60" s="681">
        <v>45747</v>
      </c>
      <c r="Y60" s="681">
        <v>46288</v>
      </c>
      <c r="Z60" s="681">
        <v>48310</v>
      </c>
      <c r="AA60" s="681">
        <v>47879</v>
      </c>
      <c r="AB60" s="682"/>
      <c r="AC60" s="678"/>
      <c r="AD60" s="679"/>
      <c r="AF60" s="737">
        <v>21.30329537531042</v>
      </c>
      <c r="AG60" s="738">
        <v>443.87579685022462</v>
      </c>
      <c r="AH60" s="508">
        <v>465.17909222553504</v>
      </c>
      <c r="AI60" s="670">
        <v>4.5795900399113035E-2</v>
      </c>
      <c r="AK60" s="737">
        <v>7.8228817383047158</v>
      </c>
      <c r="AL60" s="741">
        <v>16.178032374581498</v>
      </c>
      <c r="AM60" s="741">
        <v>42.352941291636348</v>
      </c>
      <c r="AN60" s="741">
        <v>134.24106670141794</v>
      </c>
      <c r="AO60" s="741">
        <v>231.89071480543976</v>
      </c>
      <c r="AP60" s="741">
        <v>330.76460863230881</v>
      </c>
      <c r="AQ60" s="741">
        <v>415.10533827056338</v>
      </c>
      <c r="AR60" s="742">
        <v>466.22047455247122</v>
      </c>
      <c r="AT60" s="737">
        <v>7.8228817383047158</v>
      </c>
      <c r="AU60" s="741">
        <v>16.178032374581498</v>
      </c>
      <c r="AV60" s="741">
        <v>41.996395878981978</v>
      </c>
      <c r="AW60" s="741">
        <v>134.80986700446692</v>
      </c>
      <c r="AX60" s="741">
        <v>232.33584875245626</v>
      </c>
      <c r="AY60" s="741">
        <v>330.85114361150147</v>
      </c>
      <c r="AZ60" s="741">
        <v>414.88598276354219</v>
      </c>
      <c r="BA60" s="742">
        <v>465.17909222553499</v>
      </c>
      <c r="BC60" s="338" t="s">
        <v>2466</v>
      </c>
      <c r="BD60" s="338" t="s">
        <v>2467</v>
      </c>
      <c r="BF60" s="338" t="s">
        <v>2604</v>
      </c>
    </row>
    <row r="61" spans="2:58" ht="15" x14ac:dyDescent="0.2">
      <c r="B61" s="507" t="s">
        <v>2460</v>
      </c>
      <c r="C61" s="63" t="s">
        <v>2605</v>
      </c>
      <c r="D61" s="63" t="s">
        <v>2606</v>
      </c>
      <c r="E61" s="63"/>
      <c r="F61" s="63" t="s">
        <v>2602</v>
      </c>
      <c r="G61" s="402" t="s">
        <v>2603</v>
      </c>
      <c r="H61" s="337" t="s">
        <v>2464</v>
      </c>
      <c r="I61" s="337"/>
      <c r="K61" s="680"/>
      <c r="L61" s="681">
        <v>47573</v>
      </c>
      <c r="M61" s="681">
        <v>44495</v>
      </c>
      <c r="N61" s="681">
        <v>45007</v>
      </c>
      <c r="O61" s="681">
        <v>47270</v>
      </c>
      <c r="P61" s="681">
        <v>47330</v>
      </c>
      <c r="Q61" s="681">
        <v>47571</v>
      </c>
      <c r="R61" s="681">
        <v>47488</v>
      </c>
      <c r="S61" s="682"/>
      <c r="T61" s="678"/>
      <c r="U61" s="680" t="s">
        <v>2453</v>
      </c>
      <c r="V61" s="681">
        <v>44495</v>
      </c>
      <c r="W61" s="681">
        <v>45007</v>
      </c>
      <c r="X61" s="681">
        <v>47270</v>
      </c>
      <c r="Y61" s="681">
        <v>47330</v>
      </c>
      <c r="Z61" s="681">
        <v>47571</v>
      </c>
      <c r="AA61" s="681">
        <v>47427</v>
      </c>
      <c r="AB61" s="682"/>
      <c r="AC61" s="678"/>
      <c r="AD61" s="679"/>
      <c r="AF61" s="737">
        <v>0.25852298488007419</v>
      </c>
      <c r="AG61" s="738">
        <v>0.99317597650312328</v>
      </c>
      <c r="AH61" s="508">
        <v>1.2516989613831975</v>
      </c>
      <c r="AI61" s="670">
        <v>0.20653766828598452</v>
      </c>
      <c r="AK61" s="737">
        <v>0.25714036446605837</v>
      </c>
      <c r="AL61" s="741">
        <v>0.25820702975272292</v>
      </c>
      <c r="AM61" s="741">
        <v>0.26033848036602036</v>
      </c>
      <c r="AN61" s="741">
        <v>0.38034115902433252</v>
      </c>
      <c r="AO61" s="741">
        <v>0.38237637862337037</v>
      </c>
      <c r="AP61" s="741">
        <v>0.3843682762451715</v>
      </c>
      <c r="AQ61" s="741">
        <v>1.2555308055600545</v>
      </c>
      <c r="AR61" s="742">
        <v>1.2555308055600545</v>
      </c>
      <c r="AT61" s="737">
        <v>0.25714036446605837</v>
      </c>
      <c r="AU61" s="741">
        <v>0.25820702975272292</v>
      </c>
      <c r="AV61" s="741">
        <v>0.26011603594234939</v>
      </c>
      <c r="AW61" s="741">
        <v>0.37968348915660377</v>
      </c>
      <c r="AX61" s="741">
        <v>0.38171132742579422</v>
      </c>
      <c r="AY61" s="741">
        <v>0.38369600077025029</v>
      </c>
      <c r="AZ61" s="741">
        <v>1.2516989613831975</v>
      </c>
      <c r="BA61" s="742">
        <v>1.2516989613831975</v>
      </c>
      <c r="BC61" s="338" t="s">
        <v>2466</v>
      </c>
      <c r="BD61" s="338" t="s">
        <v>2467</v>
      </c>
      <c r="BF61" s="338" t="s">
        <v>2604</v>
      </c>
    </row>
    <row r="62" spans="2:58" ht="15" x14ac:dyDescent="0.2">
      <c r="B62" s="507" t="s">
        <v>2460</v>
      </c>
      <c r="C62" s="63" t="s">
        <v>2607</v>
      </c>
      <c r="D62" s="63" t="s">
        <v>2608</v>
      </c>
      <c r="E62" s="63"/>
      <c r="F62" s="63" t="s">
        <v>2602</v>
      </c>
      <c r="G62" s="402" t="s">
        <v>2603</v>
      </c>
      <c r="H62" s="337" t="s">
        <v>2464</v>
      </c>
      <c r="I62" s="337"/>
      <c r="K62" s="680"/>
      <c r="L62" s="681">
        <v>46112</v>
      </c>
      <c r="M62" s="681">
        <v>44495</v>
      </c>
      <c r="N62" s="681">
        <v>45008</v>
      </c>
      <c r="O62" s="681">
        <v>45191</v>
      </c>
      <c r="P62" s="681">
        <v>45469</v>
      </c>
      <c r="Q62" s="681">
        <v>46069</v>
      </c>
      <c r="R62" s="681">
        <v>46054</v>
      </c>
      <c r="S62" s="682"/>
      <c r="T62" s="678"/>
      <c r="U62" s="680" t="s">
        <v>2455</v>
      </c>
      <c r="V62" s="681">
        <v>44495</v>
      </c>
      <c r="W62" s="681">
        <v>45008</v>
      </c>
      <c r="X62" s="681">
        <v>45191</v>
      </c>
      <c r="Y62" s="681">
        <v>45469</v>
      </c>
      <c r="Z62" s="681">
        <v>46069</v>
      </c>
      <c r="AA62" s="681">
        <v>45992</v>
      </c>
      <c r="AB62" s="682"/>
      <c r="AC62" s="678"/>
      <c r="AD62" s="679"/>
      <c r="AF62" s="737">
        <v>1.4705199867612018</v>
      </c>
      <c r="AG62" s="738">
        <v>1.6488485049291088</v>
      </c>
      <c r="AH62" s="508">
        <v>3.1193684916903104</v>
      </c>
      <c r="AI62" s="670">
        <v>0.4714159262294666</v>
      </c>
      <c r="AK62" s="737">
        <v>0.4567151018271508</v>
      </c>
      <c r="AL62" s="741">
        <v>1.2208862302175769</v>
      </c>
      <c r="AM62" s="741">
        <v>3.3138313000813526</v>
      </c>
      <c r="AN62" s="741">
        <v>3.3138313000813526</v>
      </c>
      <c r="AO62" s="741">
        <v>3.3138313000813526</v>
      </c>
      <c r="AP62" s="741">
        <v>3.3138313000813526</v>
      </c>
      <c r="AQ62" s="741">
        <v>3.3138313000813526</v>
      </c>
      <c r="AR62" s="742">
        <v>3.3138313000813526</v>
      </c>
      <c r="AT62" s="737">
        <v>0.4567151018271508</v>
      </c>
      <c r="AU62" s="741">
        <v>1.2208862302175769</v>
      </c>
      <c r="AV62" s="741">
        <v>3.1187977042236255</v>
      </c>
      <c r="AW62" s="741">
        <v>3.1193684916903113</v>
      </c>
      <c r="AX62" s="741">
        <v>3.1193684916903113</v>
      </c>
      <c r="AY62" s="741">
        <v>3.1193684916903113</v>
      </c>
      <c r="AZ62" s="741">
        <v>3.1193684916903113</v>
      </c>
      <c r="BA62" s="742">
        <v>3.1193684916903113</v>
      </c>
      <c r="BC62" s="338" t="s">
        <v>2466</v>
      </c>
      <c r="BD62" s="338" t="s">
        <v>2467</v>
      </c>
      <c r="BF62" s="338" t="s">
        <v>2604</v>
      </c>
    </row>
    <row r="63" spans="2:58" ht="15" x14ac:dyDescent="0.2">
      <c r="B63" s="507" t="s">
        <v>2460</v>
      </c>
      <c r="C63" s="63" t="s">
        <v>2609</v>
      </c>
      <c r="D63" s="63" t="s">
        <v>2610</v>
      </c>
      <c r="E63" s="63"/>
      <c r="F63" s="63" t="s">
        <v>2602</v>
      </c>
      <c r="G63" s="402" t="s">
        <v>2603</v>
      </c>
      <c r="H63" s="337" t="s">
        <v>2464</v>
      </c>
      <c r="I63" s="337"/>
      <c r="K63" s="680"/>
      <c r="L63" s="681">
        <v>46477</v>
      </c>
      <c r="M63" s="681">
        <v>44495</v>
      </c>
      <c r="N63" s="681">
        <v>45069</v>
      </c>
      <c r="O63" s="681">
        <v>46209</v>
      </c>
      <c r="P63" s="681">
        <v>46531</v>
      </c>
      <c r="Q63" s="681">
        <v>47088</v>
      </c>
      <c r="R63" s="681">
        <v>47131</v>
      </c>
      <c r="S63" s="682"/>
      <c r="T63" s="678"/>
      <c r="U63" s="680" t="s">
        <v>2453</v>
      </c>
      <c r="V63" s="681">
        <v>44495</v>
      </c>
      <c r="W63" s="681">
        <v>45069</v>
      </c>
      <c r="X63" s="681">
        <v>46209</v>
      </c>
      <c r="Y63" s="681">
        <v>46531</v>
      </c>
      <c r="Z63" s="681">
        <v>47088</v>
      </c>
      <c r="AA63" s="681">
        <v>47070</v>
      </c>
      <c r="AB63" s="682"/>
      <c r="AC63" s="678"/>
      <c r="AD63" s="679"/>
      <c r="AF63" s="737">
        <v>1.1689387788733157</v>
      </c>
      <c r="AG63" s="738">
        <v>16.689642789756913</v>
      </c>
      <c r="AH63" s="508">
        <v>17.858581568630228</v>
      </c>
      <c r="AI63" s="670">
        <v>6.5455298024711742E-2</v>
      </c>
      <c r="AK63" s="737">
        <v>0.41729892064755109</v>
      </c>
      <c r="AL63" s="741">
        <v>1.0088566177387543</v>
      </c>
      <c r="AM63" s="741">
        <v>1.5774841242498165</v>
      </c>
      <c r="AN63" s="741">
        <v>2.5320611680952219</v>
      </c>
      <c r="AO63" s="741">
        <v>12.429550320298553</v>
      </c>
      <c r="AP63" s="741">
        <v>17.713017264258909</v>
      </c>
      <c r="AQ63" s="741">
        <v>17.882369489034829</v>
      </c>
      <c r="AR63" s="742">
        <v>17.882369489034829</v>
      </c>
      <c r="AT63" s="737">
        <v>0.41729892064755109</v>
      </c>
      <c r="AU63" s="741">
        <v>1.0088566177387543</v>
      </c>
      <c r="AV63" s="741">
        <v>1.6128300669791442</v>
      </c>
      <c r="AW63" s="741">
        <v>2.5639450529568419</v>
      </c>
      <c r="AX63" s="741">
        <v>12.425538858778673</v>
      </c>
      <c r="AY63" s="741">
        <v>17.68984355758711</v>
      </c>
      <c r="AZ63" s="741">
        <v>17.858581568630228</v>
      </c>
      <c r="BA63" s="742">
        <v>17.858581568630228</v>
      </c>
      <c r="BC63" s="338" t="s">
        <v>2466</v>
      </c>
      <c r="BD63" s="338" t="s">
        <v>2467</v>
      </c>
      <c r="BF63" s="338" t="s">
        <v>2604</v>
      </c>
    </row>
    <row r="64" spans="2:58" ht="15" x14ac:dyDescent="0.2">
      <c r="B64" s="507" t="s">
        <v>2460</v>
      </c>
      <c r="C64" s="63" t="s">
        <v>2611</v>
      </c>
      <c r="D64" s="63" t="s">
        <v>2612</v>
      </c>
      <c r="E64" s="63"/>
      <c r="F64" s="63" t="s">
        <v>2602</v>
      </c>
      <c r="G64" s="402" t="s">
        <v>2603</v>
      </c>
      <c r="H64" s="337" t="s">
        <v>2464</v>
      </c>
      <c r="I64" s="337"/>
      <c r="K64" s="680"/>
      <c r="L64" s="681">
        <v>46843</v>
      </c>
      <c r="M64" s="681">
        <v>44495</v>
      </c>
      <c r="N64" s="681">
        <v>45069</v>
      </c>
      <c r="O64" s="681">
        <v>45397</v>
      </c>
      <c r="P64" s="681">
        <v>45917</v>
      </c>
      <c r="Q64" s="681">
        <v>46869</v>
      </c>
      <c r="R64" s="681">
        <v>46871</v>
      </c>
      <c r="S64" s="682"/>
      <c r="T64" s="678"/>
      <c r="U64" s="680" t="s">
        <v>2454</v>
      </c>
      <c r="V64" s="681">
        <v>44495</v>
      </c>
      <c r="W64" s="681">
        <v>45069</v>
      </c>
      <c r="X64" s="681">
        <v>45397</v>
      </c>
      <c r="Y64" s="681">
        <v>45937</v>
      </c>
      <c r="Z64" s="681">
        <v>46878</v>
      </c>
      <c r="AA64" s="681">
        <v>46819</v>
      </c>
      <c r="AB64" s="682"/>
      <c r="AC64" s="678"/>
      <c r="AD64" s="679"/>
      <c r="AF64" s="737">
        <v>5.9299854336529618</v>
      </c>
      <c r="AG64" s="738">
        <v>19.839493885664126</v>
      </c>
      <c r="AH64" s="508">
        <v>25.769479319317089</v>
      </c>
      <c r="AI64" s="670">
        <v>0.23011661819677431</v>
      </c>
      <c r="AK64" s="737">
        <v>1.0376072819440805</v>
      </c>
      <c r="AL64" s="741">
        <v>4.4756705333062206</v>
      </c>
      <c r="AM64" s="741">
        <v>14.818073708136806</v>
      </c>
      <c r="AN64" s="741">
        <v>24.380777901245857</v>
      </c>
      <c r="AO64" s="741">
        <v>27.152900484613468</v>
      </c>
      <c r="AP64" s="741">
        <v>27.152900484613468</v>
      </c>
      <c r="AQ64" s="741">
        <v>27.152900484613468</v>
      </c>
      <c r="AR64" s="742">
        <v>27.152900484613468</v>
      </c>
      <c r="AT64" s="737">
        <v>1.0376072819440805</v>
      </c>
      <c r="AU64" s="741">
        <v>4.4756705333062206</v>
      </c>
      <c r="AV64" s="741">
        <v>13.900658888697345</v>
      </c>
      <c r="AW64" s="741">
        <v>22.175097965209488</v>
      </c>
      <c r="AX64" s="741">
        <v>25.769479319317096</v>
      </c>
      <c r="AY64" s="741">
        <v>25.769479319317096</v>
      </c>
      <c r="AZ64" s="741">
        <v>25.769479319317096</v>
      </c>
      <c r="BA64" s="742">
        <v>25.769479319317096</v>
      </c>
      <c r="BC64" s="338" t="s">
        <v>2466</v>
      </c>
      <c r="BD64" s="338" t="s">
        <v>2467</v>
      </c>
      <c r="BF64" s="338" t="s">
        <v>2604</v>
      </c>
    </row>
    <row r="65" spans="2:58" ht="15" x14ac:dyDescent="0.2">
      <c r="B65" s="507" t="s">
        <v>2460</v>
      </c>
      <c r="C65" s="63" t="s">
        <v>2613</v>
      </c>
      <c r="D65" s="63" t="s">
        <v>2614</v>
      </c>
      <c r="E65" s="63"/>
      <c r="F65" s="63" t="s">
        <v>2615</v>
      </c>
      <c r="G65" s="402" t="s">
        <v>2603</v>
      </c>
      <c r="H65" s="337" t="s">
        <v>2464</v>
      </c>
      <c r="I65" s="337"/>
      <c r="K65" s="680"/>
      <c r="L65" s="681"/>
      <c r="M65" s="681">
        <v>44342</v>
      </c>
      <c r="N65" s="681">
        <v>44524</v>
      </c>
      <c r="O65" s="681">
        <v>45198</v>
      </c>
      <c r="P65" s="681">
        <v>45496</v>
      </c>
      <c r="Q65" s="681">
        <v>46724</v>
      </c>
      <c r="R65" s="681">
        <v>46723</v>
      </c>
      <c r="S65" s="682"/>
      <c r="T65" s="678"/>
      <c r="U65" s="680" t="s">
        <v>2455</v>
      </c>
      <c r="V65" s="681">
        <v>44342</v>
      </c>
      <c r="W65" s="681">
        <v>44524</v>
      </c>
      <c r="X65" s="681">
        <v>45198</v>
      </c>
      <c r="Y65" s="681">
        <v>45496</v>
      </c>
      <c r="Z65" s="681">
        <v>46612</v>
      </c>
      <c r="AA65" s="681">
        <v>46611</v>
      </c>
      <c r="AB65" s="682"/>
      <c r="AC65" s="678"/>
      <c r="AD65" s="679"/>
      <c r="AF65" s="737">
        <v>13.001874863558422</v>
      </c>
      <c r="AG65" s="738">
        <v>27.124820905117286</v>
      </c>
      <c r="AH65" s="508">
        <v>40.12669576867571</v>
      </c>
      <c r="AI65" s="670">
        <v>0.32402057070714846</v>
      </c>
      <c r="AK65" s="737">
        <v>3.5466907249509498</v>
      </c>
      <c r="AL65" s="741">
        <v>10.389198912018157</v>
      </c>
      <c r="AM65" s="741">
        <v>24.845734277366368</v>
      </c>
      <c r="AN65" s="741">
        <v>34.812070922966768</v>
      </c>
      <c r="AO65" s="741">
        <v>38.46285038374532</v>
      </c>
      <c r="AP65" s="741">
        <v>38.46285038374532</v>
      </c>
      <c r="AQ65" s="741">
        <v>38.46285038374532</v>
      </c>
      <c r="AR65" s="742">
        <v>38.46285038374532</v>
      </c>
      <c r="AT65" s="737">
        <v>3.5466907249509498</v>
      </c>
      <c r="AU65" s="741">
        <v>10.389386175114955</v>
      </c>
      <c r="AV65" s="741">
        <v>23.708057720245371</v>
      </c>
      <c r="AW65" s="741">
        <v>35.843887825223696</v>
      </c>
      <c r="AX65" s="741">
        <v>40.12669576867571</v>
      </c>
      <c r="AY65" s="741">
        <v>40.12669576867571</v>
      </c>
      <c r="AZ65" s="741">
        <v>40.12669576867571</v>
      </c>
      <c r="BA65" s="742">
        <v>40.12669576867571</v>
      </c>
      <c r="BC65" s="338" t="s">
        <v>2466</v>
      </c>
      <c r="BD65" s="338" t="s">
        <v>2467</v>
      </c>
      <c r="BF65" s="338" t="s">
        <v>2604</v>
      </c>
    </row>
    <row r="66" spans="2:58" ht="15" x14ac:dyDescent="0.2">
      <c r="B66" s="507" t="s">
        <v>2460</v>
      </c>
      <c r="C66" s="63" t="s">
        <v>2616</v>
      </c>
      <c r="D66" s="63" t="s">
        <v>2617</v>
      </c>
      <c r="E66" s="63"/>
      <c r="F66" s="63" t="s">
        <v>2615</v>
      </c>
      <c r="G66" s="402" t="s">
        <v>2603</v>
      </c>
      <c r="H66" s="337" t="s">
        <v>2464</v>
      </c>
      <c r="I66" s="337"/>
      <c r="K66" s="680"/>
      <c r="L66" s="681"/>
      <c r="M66" s="681">
        <v>44081</v>
      </c>
      <c r="N66" s="681">
        <v>44511</v>
      </c>
      <c r="O66" s="681">
        <v>44967</v>
      </c>
      <c r="P66" s="681">
        <v>45103</v>
      </c>
      <c r="Q66" s="681">
        <v>45922</v>
      </c>
      <c r="R66" s="681">
        <v>45764</v>
      </c>
      <c r="S66" s="682"/>
      <c r="T66" s="678"/>
      <c r="U66" s="680" t="s">
        <v>2455</v>
      </c>
      <c r="V66" s="681">
        <v>44081</v>
      </c>
      <c r="W66" s="681">
        <v>44511</v>
      </c>
      <c r="X66" s="681">
        <v>44967</v>
      </c>
      <c r="Y66" s="681">
        <v>45103</v>
      </c>
      <c r="Z66" s="681">
        <v>45937</v>
      </c>
      <c r="AA66" s="681">
        <v>45764</v>
      </c>
      <c r="AB66" s="682"/>
      <c r="AC66" s="678"/>
      <c r="AD66" s="679"/>
      <c r="AF66" s="737">
        <v>25.267940410392608</v>
      </c>
      <c r="AG66" s="738">
        <v>0.45086177153165263</v>
      </c>
      <c r="AH66" s="508">
        <v>25.718802181924261</v>
      </c>
      <c r="AI66" s="670">
        <v>0.98246956571529109</v>
      </c>
      <c r="AK66" s="737">
        <v>8.9371308581806694</v>
      </c>
      <c r="AL66" s="741">
        <v>21.848045652056211</v>
      </c>
      <c r="AM66" s="741">
        <v>23.960827422294408</v>
      </c>
      <c r="AN66" s="741">
        <v>23.960827422294408</v>
      </c>
      <c r="AO66" s="741">
        <v>23.960827422294408</v>
      </c>
      <c r="AP66" s="741">
        <v>23.960827422294408</v>
      </c>
      <c r="AQ66" s="741">
        <v>23.960827422294408</v>
      </c>
      <c r="AR66" s="742">
        <v>23.960827422294408</v>
      </c>
      <c r="AT66" s="737">
        <v>8.9371308581806694</v>
      </c>
      <c r="AU66" s="741">
        <v>21.848045652056211</v>
      </c>
      <c r="AV66" s="741">
        <v>25.718802181924261</v>
      </c>
      <c r="AW66" s="741">
        <v>25.718802181924261</v>
      </c>
      <c r="AX66" s="741">
        <v>25.718802181924261</v>
      </c>
      <c r="AY66" s="741">
        <v>25.718802181924261</v>
      </c>
      <c r="AZ66" s="741">
        <v>25.718802181924261</v>
      </c>
      <c r="BA66" s="742">
        <v>25.718802181924261</v>
      </c>
      <c r="BC66" s="338" t="s">
        <v>2466</v>
      </c>
      <c r="BD66" s="338" t="s">
        <v>2467</v>
      </c>
      <c r="BF66" s="338" t="s">
        <v>2604</v>
      </c>
    </row>
    <row r="67" spans="2:58" ht="15" x14ac:dyDescent="0.2">
      <c r="B67" s="507" t="s">
        <v>2460</v>
      </c>
      <c r="C67" s="63" t="s">
        <v>2618</v>
      </c>
      <c r="D67" s="63" t="s">
        <v>2619</v>
      </c>
      <c r="E67" s="63"/>
      <c r="F67" s="63" t="s">
        <v>2615</v>
      </c>
      <c r="G67" s="402" t="s">
        <v>2603</v>
      </c>
      <c r="H67" s="337" t="s">
        <v>2464</v>
      </c>
      <c r="I67" s="337"/>
      <c r="K67" s="680"/>
      <c r="L67" s="681"/>
      <c r="M67" s="681">
        <v>44342</v>
      </c>
      <c r="N67" s="681">
        <v>44524</v>
      </c>
      <c r="O67" s="681">
        <v>45168</v>
      </c>
      <c r="P67" s="681">
        <v>45169</v>
      </c>
      <c r="Q67" s="681">
        <v>45757</v>
      </c>
      <c r="R67" s="681">
        <v>45838</v>
      </c>
      <c r="S67" s="682"/>
      <c r="T67" s="678"/>
      <c r="U67" s="680" t="s">
        <v>2455</v>
      </c>
      <c r="V67" s="681">
        <v>44342</v>
      </c>
      <c r="W67" s="681">
        <v>44524</v>
      </c>
      <c r="X67" s="681">
        <v>45168</v>
      </c>
      <c r="Y67" s="681">
        <v>45169</v>
      </c>
      <c r="Z67" s="681">
        <v>45895</v>
      </c>
      <c r="AA67" s="681">
        <v>45838</v>
      </c>
      <c r="AB67" s="682"/>
      <c r="AC67" s="678"/>
      <c r="AD67" s="679"/>
      <c r="AF67" s="737">
        <v>8.9660229613213946</v>
      </c>
      <c r="AG67" s="738">
        <v>0.26455710488367079</v>
      </c>
      <c r="AH67" s="508">
        <v>9.2305800662050661</v>
      </c>
      <c r="AI67" s="670">
        <v>0.97133905962722034</v>
      </c>
      <c r="AK67" s="737">
        <v>3.7510424585752915</v>
      </c>
      <c r="AL67" s="741">
        <v>8.9122796136788054</v>
      </c>
      <c r="AM67" s="741">
        <v>9.2319945413601516</v>
      </c>
      <c r="AN67" s="741">
        <v>9.2319945413601516</v>
      </c>
      <c r="AO67" s="741">
        <v>9.2319945413601516</v>
      </c>
      <c r="AP67" s="741">
        <v>9.2319945413601516</v>
      </c>
      <c r="AQ67" s="741">
        <v>9.2319945413601516</v>
      </c>
      <c r="AR67" s="742">
        <v>9.2319945413601516</v>
      </c>
      <c r="AT67" s="737">
        <v>3.7510424585752915</v>
      </c>
      <c r="AU67" s="741">
        <v>8.9122796136788054</v>
      </c>
      <c r="AV67" s="741">
        <v>9.2305800662050661</v>
      </c>
      <c r="AW67" s="741">
        <v>9.2305800662050661</v>
      </c>
      <c r="AX67" s="741">
        <v>9.2305800662050661</v>
      </c>
      <c r="AY67" s="741">
        <v>9.2305800662050661</v>
      </c>
      <c r="AZ67" s="741">
        <v>9.2305800662050661</v>
      </c>
      <c r="BA67" s="742">
        <v>9.2305800662050661</v>
      </c>
      <c r="BC67" s="338" t="s">
        <v>2466</v>
      </c>
      <c r="BD67" s="338" t="s">
        <v>2467</v>
      </c>
      <c r="BF67" s="338" t="s">
        <v>2604</v>
      </c>
    </row>
    <row r="68" spans="2:58" ht="15" x14ac:dyDescent="0.2">
      <c r="B68" s="507" t="s">
        <v>2460</v>
      </c>
      <c r="C68" s="63" t="s">
        <v>2620</v>
      </c>
      <c r="D68" s="63" t="s">
        <v>2621</v>
      </c>
      <c r="E68" s="63"/>
      <c r="F68" s="63" t="s">
        <v>2615</v>
      </c>
      <c r="G68" s="402" t="s">
        <v>2603</v>
      </c>
      <c r="H68" s="337" t="s">
        <v>2464</v>
      </c>
      <c r="I68" s="337"/>
      <c r="K68" s="680"/>
      <c r="L68" s="681"/>
      <c r="M68" s="681">
        <v>44342</v>
      </c>
      <c r="N68" s="681">
        <v>44495</v>
      </c>
      <c r="O68" s="681">
        <v>45301</v>
      </c>
      <c r="P68" s="681">
        <v>45379</v>
      </c>
      <c r="Q68" s="681">
        <v>45946</v>
      </c>
      <c r="R68" s="681">
        <v>45868</v>
      </c>
      <c r="S68" s="682"/>
      <c r="T68" s="678"/>
      <c r="U68" s="680" t="s">
        <v>2455</v>
      </c>
      <c r="V68" s="681">
        <v>44342</v>
      </c>
      <c r="W68" s="681">
        <v>44495</v>
      </c>
      <c r="X68" s="681">
        <v>45301</v>
      </c>
      <c r="Y68" s="681">
        <v>45379</v>
      </c>
      <c r="Z68" s="681">
        <v>46049</v>
      </c>
      <c r="AA68" s="681">
        <v>45964</v>
      </c>
      <c r="AB68" s="682"/>
      <c r="AC68" s="678"/>
      <c r="AD68" s="679"/>
      <c r="AF68" s="737">
        <v>12.075170540955053</v>
      </c>
      <c r="AG68" s="738">
        <v>3.8185433962736113</v>
      </c>
      <c r="AH68" s="508">
        <v>15.893713937228664</v>
      </c>
      <c r="AI68" s="670">
        <v>0.75974505321067587</v>
      </c>
      <c r="AK68" s="737">
        <v>2.7266137495227865</v>
      </c>
      <c r="AL68" s="741">
        <v>9.9837031558178477</v>
      </c>
      <c r="AM68" s="741">
        <v>15.291015182928414</v>
      </c>
      <c r="AN68" s="741">
        <v>15.291015182928414</v>
      </c>
      <c r="AO68" s="741">
        <v>15.291015182928414</v>
      </c>
      <c r="AP68" s="741">
        <v>15.291015182928414</v>
      </c>
      <c r="AQ68" s="741">
        <v>15.291015182928414</v>
      </c>
      <c r="AR68" s="742">
        <v>15.291015182928414</v>
      </c>
      <c r="AT68" s="737">
        <v>2.7266137495227865</v>
      </c>
      <c r="AU68" s="741">
        <v>9.9867929969150158</v>
      </c>
      <c r="AV68" s="741">
        <v>15.893713937228664</v>
      </c>
      <c r="AW68" s="741">
        <v>15.893713937228664</v>
      </c>
      <c r="AX68" s="741">
        <v>15.893713937228664</v>
      </c>
      <c r="AY68" s="741">
        <v>15.893713937228664</v>
      </c>
      <c r="AZ68" s="741">
        <v>15.893713937228664</v>
      </c>
      <c r="BA68" s="742">
        <v>15.893713937228664</v>
      </c>
      <c r="BC68" s="338" t="s">
        <v>2466</v>
      </c>
      <c r="BD68" s="338" t="s">
        <v>2467</v>
      </c>
      <c r="BF68" s="338" t="s">
        <v>2604</v>
      </c>
    </row>
    <row r="69" spans="2:58" ht="15" x14ac:dyDescent="0.2">
      <c r="B69" s="507" t="s">
        <v>2460</v>
      </c>
      <c r="C69" s="63" t="s">
        <v>2622</v>
      </c>
      <c r="D69" s="63" t="s">
        <v>2623</v>
      </c>
      <c r="E69" s="63"/>
      <c r="F69" s="63" t="s">
        <v>2615</v>
      </c>
      <c r="G69" s="402" t="s">
        <v>2603</v>
      </c>
      <c r="H69" s="337" t="s">
        <v>2464</v>
      </c>
      <c r="I69" s="337"/>
      <c r="K69" s="680"/>
      <c r="L69" s="681"/>
      <c r="M69" s="681">
        <v>44433</v>
      </c>
      <c r="N69" s="681">
        <v>44550</v>
      </c>
      <c r="O69" s="681">
        <v>45194</v>
      </c>
      <c r="P69" s="681">
        <v>45492</v>
      </c>
      <c r="Q69" s="681">
        <v>46503</v>
      </c>
      <c r="R69" s="681">
        <v>46478</v>
      </c>
      <c r="S69" s="682"/>
      <c r="T69" s="678"/>
      <c r="U69" s="680" t="s">
        <v>2455</v>
      </c>
      <c r="V69" s="681">
        <v>44433</v>
      </c>
      <c r="W69" s="681">
        <v>44550</v>
      </c>
      <c r="X69" s="681">
        <v>45194</v>
      </c>
      <c r="Y69" s="681">
        <v>45492</v>
      </c>
      <c r="Z69" s="681">
        <v>46491</v>
      </c>
      <c r="AA69" s="681">
        <v>46464</v>
      </c>
      <c r="AB69" s="682"/>
      <c r="AC69" s="678"/>
      <c r="AD69" s="679"/>
      <c r="AF69" s="737">
        <v>11.369790181227598</v>
      </c>
      <c r="AG69" s="738">
        <v>17.420262492544104</v>
      </c>
      <c r="AH69" s="508">
        <v>28.790052673771704</v>
      </c>
      <c r="AI69" s="670">
        <v>0.39492078427441357</v>
      </c>
      <c r="AK69" s="737">
        <v>3.6524052337437789</v>
      </c>
      <c r="AL69" s="741">
        <v>9.8703432592582345</v>
      </c>
      <c r="AM69" s="741">
        <v>20.008668030805396</v>
      </c>
      <c r="AN69" s="741">
        <v>27.381991753277045</v>
      </c>
      <c r="AO69" s="741">
        <v>28.997617759654737</v>
      </c>
      <c r="AP69" s="741">
        <v>28.997617759654737</v>
      </c>
      <c r="AQ69" s="741">
        <v>28.997617759654737</v>
      </c>
      <c r="AR69" s="742">
        <v>28.997617759654737</v>
      </c>
      <c r="AT69" s="737">
        <v>3.6524052337437789</v>
      </c>
      <c r="AU69" s="741">
        <v>9.8703432592582345</v>
      </c>
      <c r="AV69" s="741">
        <v>19.431494999112225</v>
      </c>
      <c r="AW69" s="741">
        <v>27.161990890295581</v>
      </c>
      <c r="AX69" s="741">
        <v>28.790052673771697</v>
      </c>
      <c r="AY69" s="741">
        <v>28.790052673771697</v>
      </c>
      <c r="AZ69" s="741">
        <v>28.790052673771697</v>
      </c>
      <c r="BA69" s="742">
        <v>28.790052673771697</v>
      </c>
      <c r="BC69" s="338" t="s">
        <v>2466</v>
      </c>
      <c r="BD69" s="338" t="s">
        <v>2467</v>
      </c>
      <c r="BF69" s="338" t="s">
        <v>2604</v>
      </c>
    </row>
    <row r="70" spans="2:58" ht="15" x14ac:dyDescent="0.2">
      <c r="B70" s="507"/>
      <c r="C70" s="63"/>
      <c r="D70" s="63"/>
      <c r="E70" s="63"/>
      <c r="F70" s="63"/>
      <c r="G70" s="402"/>
      <c r="H70" s="337"/>
      <c r="I70" s="337"/>
      <c r="K70" s="507"/>
      <c r="L70" s="63"/>
      <c r="M70" s="63"/>
      <c r="N70" s="63"/>
      <c r="O70" s="63"/>
      <c r="P70" s="63"/>
      <c r="Q70" s="63"/>
      <c r="R70" s="63"/>
      <c r="S70" s="402"/>
      <c r="U70" s="507"/>
      <c r="V70" s="63"/>
      <c r="W70" s="63"/>
      <c r="X70" s="63"/>
      <c r="Y70" s="63"/>
      <c r="Z70" s="63"/>
      <c r="AA70" s="63"/>
      <c r="AB70" s="402"/>
      <c r="AD70" s="337"/>
      <c r="AF70" s="507"/>
      <c r="AG70" s="522"/>
      <c r="AH70" s="669">
        <f t="shared" ref="AH70:AH72" si="0">SUM(AF70:AG70)</f>
        <v>0</v>
      </c>
      <c r="AI70" s="670" t="e">
        <f t="shared" ref="AI70:AI72" si="1">AF70/AH70</f>
        <v>#DIV/0!</v>
      </c>
      <c r="AK70" s="507"/>
      <c r="AL70" s="63"/>
      <c r="AM70" s="63"/>
      <c r="AN70" s="63"/>
      <c r="AO70" s="63"/>
      <c r="AP70" s="63"/>
      <c r="AQ70" s="63"/>
      <c r="AR70" s="402"/>
      <c r="AT70" s="507"/>
      <c r="AU70" s="63"/>
      <c r="AV70" s="63"/>
      <c r="AW70" s="63"/>
      <c r="AX70" s="63"/>
      <c r="AY70" s="63"/>
      <c r="AZ70" s="63"/>
      <c r="BA70" s="402"/>
      <c r="BC70" s="338"/>
      <c r="BD70" s="338"/>
      <c r="BF70" s="338"/>
    </row>
    <row r="71" spans="2:58" ht="15" x14ac:dyDescent="0.2">
      <c r="B71" s="507"/>
      <c r="C71" s="63"/>
      <c r="D71" s="63"/>
      <c r="E71" s="63"/>
      <c r="F71" s="63"/>
      <c r="G71" s="402"/>
      <c r="H71" s="337"/>
      <c r="I71" s="337"/>
      <c r="K71" s="507"/>
      <c r="L71" s="63"/>
      <c r="M71" s="63"/>
      <c r="N71" s="63"/>
      <c r="O71" s="63"/>
      <c r="P71" s="63"/>
      <c r="Q71" s="63"/>
      <c r="R71" s="63"/>
      <c r="S71" s="402"/>
      <c r="U71" s="507"/>
      <c r="V71" s="63"/>
      <c r="W71" s="63"/>
      <c r="X71" s="63"/>
      <c r="Y71" s="63"/>
      <c r="Z71" s="63"/>
      <c r="AA71" s="63"/>
      <c r="AB71" s="402"/>
      <c r="AD71" s="337"/>
      <c r="AF71" s="507"/>
      <c r="AG71" s="522"/>
      <c r="AH71" s="669">
        <f t="shared" si="0"/>
        <v>0</v>
      </c>
      <c r="AI71" s="670" t="e">
        <f t="shared" si="1"/>
        <v>#DIV/0!</v>
      </c>
      <c r="AK71" s="507"/>
      <c r="AL71" s="63"/>
      <c r="AM71" s="63"/>
      <c r="AN71" s="63"/>
      <c r="AO71" s="63"/>
      <c r="AP71" s="63"/>
      <c r="AQ71" s="63"/>
      <c r="AR71" s="402"/>
      <c r="AT71" s="507"/>
      <c r="AU71" s="63"/>
      <c r="AV71" s="63"/>
      <c r="AW71" s="63"/>
      <c r="AX71" s="63"/>
      <c r="AY71" s="63"/>
      <c r="AZ71" s="63"/>
      <c r="BA71" s="402"/>
      <c r="BC71" s="338"/>
      <c r="BD71" s="338"/>
      <c r="BF71" s="338"/>
    </row>
    <row r="72" spans="2:58" ht="15" x14ac:dyDescent="0.2">
      <c r="B72" s="507"/>
      <c r="C72" s="63"/>
      <c r="D72" s="63"/>
      <c r="E72" s="63"/>
      <c r="F72" s="63"/>
      <c r="G72" s="402"/>
      <c r="H72" s="337"/>
      <c r="I72" s="337"/>
      <c r="K72" s="507"/>
      <c r="L72" s="63"/>
      <c r="M72" s="63"/>
      <c r="N72" s="63"/>
      <c r="O72" s="63"/>
      <c r="P72" s="63"/>
      <c r="Q72" s="63"/>
      <c r="R72" s="63"/>
      <c r="S72" s="402"/>
      <c r="U72" s="507"/>
      <c r="V72" s="63"/>
      <c r="W72" s="63"/>
      <c r="X72" s="63"/>
      <c r="Y72" s="63"/>
      <c r="Z72" s="63"/>
      <c r="AA72" s="63"/>
      <c r="AB72" s="402"/>
      <c r="AD72" s="337"/>
      <c r="AF72" s="507"/>
      <c r="AG72" s="522"/>
      <c r="AH72" s="669">
        <f t="shared" si="0"/>
        <v>0</v>
      </c>
      <c r="AI72" s="670" t="e">
        <f t="shared" si="1"/>
        <v>#DIV/0!</v>
      </c>
      <c r="AK72" s="507"/>
      <c r="AL72" s="63"/>
      <c r="AM72" s="63"/>
      <c r="AN72" s="63"/>
      <c r="AO72" s="63"/>
      <c r="AP72" s="63"/>
      <c r="AQ72" s="63"/>
      <c r="AR72" s="402"/>
      <c r="AT72" s="507"/>
      <c r="AU72" s="63"/>
      <c r="AV72" s="63"/>
      <c r="AW72" s="63"/>
      <c r="AX72" s="63"/>
      <c r="AY72" s="63"/>
      <c r="AZ72" s="63"/>
      <c r="BA72" s="402"/>
      <c r="BC72" s="338"/>
      <c r="BD72" s="338"/>
      <c r="BF72" s="338"/>
    </row>
    <row r="73" spans="2:58" ht="15" x14ac:dyDescent="0.2">
      <c r="B73" s="507"/>
      <c r="C73" s="63"/>
      <c r="D73" s="63"/>
      <c r="E73" s="63"/>
      <c r="F73" s="63"/>
      <c r="G73" s="402"/>
      <c r="H73" s="337"/>
      <c r="I73" s="337"/>
      <c r="K73" s="507"/>
      <c r="L73" s="63"/>
      <c r="M73" s="63"/>
      <c r="N73" s="63"/>
      <c r="O73" s="63"/>
      <c r="P73" s="63"/>
      <c r="Q73" s="63"/>
      <c r="R73" s="63"/>
      <c r="S73" s="402"/>
      <c r="U73" s="507"/>
      <c r="V73" s="63"/>
      <c r="W73" s="63"/>
      <c r="X73" s="63"/>
      <c r="Y73" s="63"/>
      <c r="Z73" s="63"/>
      <c r="AA73" s="63"/>
      <c r="AB73" s="402"/>
      <c r="AD73" s="337"/>
      <c r="AF73" s="507"/>
      <c r="AG73" s="522"/>
      <c r="AH73" s="669">
        <f t="shared" ref="AH73:AH136" si="2">SUM(AF73:AG73)</f>
        <v>0</v>
      </c>
      <c r="AI73" s="670" t="e">
        <f t="shared" ref="AI73:AI136" si="3">AF73/AH73</f>
        <v>#DIV/0!</v>
      </c>
      <c r="AK73" s="507"/>
      <c r="AL73" s="63"/>
      <c r="AM73" s="63"/>
      <c r="AN73" s="63"/>
      <c r="AO73" s="63"/>
      <c r="AP73" s="63"/>
      <c r="AQ73" s="63"/>
      <c r="AR73" s="402"/>
      <c r="AT73" s="507"/>
      <c r="AU73" s="63"/>
      <c r="AV73" s="63"/>
      <c r="AW73" s="63"/>
      <c r="AX73" s="63"/>
      <c r="AY73" s="63"/>
      <c r="AZ73" s="63"/>
      <c r="BA73" s="402"/>
      <c r="BC73" s="338"/>
      <c r="BD73" s="338"/>
      <c r="BF73" s="338"/>
    </row>
    <row r="74" spans="2:58" ht="15" x14ac:dyDescent="0.2">
      <c r="B74" s="507"/>
      <c r="C74" s="63"/>
      <c r="D74" s="63"/>
      <c r="E74" s="63"/>
      <c r="F74" s="63"/>
      <c r="G74" s="402"/>
      <c r="H74" s="337"/>
      <c r="I74" s="337"/>
      <c r="K74" s="507"/>
      <c r="L74" s="63"/>
      <c r="M74" s="63"/>
      <c r="N74" s="63"/>
      <c r="O74" s="63"/>
      <c r="P74" s="63"/>
      <c r="Q74" s="63"/>
      <c r="R74" s="63"/>
      <c r="S74" s="402"/>
      <c r="U74" s="507"/>
      <c r="V74" s="63"/>
      <c r="W74" s="63"/>
      <c r="X74" s="63"/>
      <c r="Y74" s="63"/>
      <c r="Z74" s="63"/>
      <c r="AA74" s="63"/>
      <c r="AB74" s="402"/>
      <c r="AD74" s="337"/>
      <c r="AF74" s="507"/>
      <c r="AG74" s="522"/>
      <c r="AH74" s="669">
        <f t="shared" si="2"/>
        <v>0</v>
      </c>
      <c r="AI74" s="670" t="e">
        <f t="shared" si="3"/>
        <v>#DIV/0!</v>
      </c>
      <c r="AK74" s="507"/>
      <c r="AL74" s="63"/>
      <c r="AM74" s="63"/>
      <c r="AN74" s="63"/>
      <c r="AO74" s="63"/>
      <c r="AP74" s="63"/>
      <c r="AQ74" s="63"/>
      <c r="AR74" s="402"/>
      <c r="AT74" s="507"/>
      <c r="AU74" s="63"/>
      <c r="AV74" s="63"/>
      <c r="AW74" s="63"/>
      <c r="AX74" s="63"/>
      <c r="AY74" s="63"/>
      <c r="AZ74" s="63"/>
      <c r="BA74" s="402"/>
      <c r="BC74" s="338"/>
      <c r="BD74" s="338"/>
      <c r="BF74" s="338"/>
    </row>
    <row r="75" spans="2:58" ht="15" x14ac:dyDescent="0.2">
      <c r="B75" s="507"/>
      <c r="C75" s="63"/>
      <c r="D75" s="63"/>
      <c r="E75" s="63"/>
      <c r="F75" s="63"/>
      <c r="G75" s="402"/>
      <c r="H75" s="337"/>
      <c r="I75" s="337"/>
      <c r="K75" s="507"/>
      <c r="L75" s="63"/>
      <c r="M75" s="63"/>
      <c r="N75" s="63"/>
      <c r="O75" s="63"/>
      <c r="P75" s="63"/>
      <c r="Q75" s="63"/>
      <c r="R75" s="63"/>
      <c r="S75" s="402"/>
      <c r="U75" s="507"/>
      <c r="V75" s="63"/>
      <c r="W75" s="63"/>
      <c r="X75" s="63"/>
      <c r="Y75" s="63"/>
      <c r="Z75" s="63"/>
      <c r="AA75" s="63"/>
      <c r="AB75" s="402"/>
      <c r="AD75" s="337"/>
      <c r="AF75" s="507"/>
      <c r="AG75" s="522"/>
      <c r="AH75" s="669">
        <f t="shared" si="2"/>
        <v>0</v>
      </c>
      <c r="AI75" s="670" t="e">
        <f t="shared" si="3"/>
        <v>#DIV/0!</v>
      </c>
      <c r="AK75" s="507"/>
      <c r="AL75" s="63"/>
      <c r="AM75" s="63"/>
      <c r="AN75" s="63"/>
      <c r="AO75" s="63"/>
      <c r="AP75" s="63"/>
      <c r="AQ75" s="63"/>
      <c r="AR75" s="402"/>
      <c r="AT75" s="507"/>
      <c r="AU75" s="63"/>
      <c r="AV75" s="63"/>
      <c r="AW75" s="63"/>
      <c r="AX75" s="63"/>
      <c r="AY75" s="63"/>
      <c r="AZ75" s="63"/>
      <c r="BA75" s="402"/>
      <c r="BC75" s="338"/>
      <c r="BD75" s="338"/>
      <c r="BF75" s="338"/>
    </row>
    <row r="76" spans="2:58" ht="15" x14ac:dyDescent="0.2">
      <c r="B76" s="507"/>
      <c r="C76" s="63"/>
      <c r="D76" s="63"/>
      <c r="E76" s="63"/>
      <c r="F76" s="63"/>
      <c r="G76" s="402"/>
      <c r="H76" s="337"/>
      <c r="I76" s="337"/>
      <c r="K76" s="507"/>
      <c r="L76" s="63"/>
      <c r="M76" s="63"/>
      <c r="N76" s="63"/>
      <c r="O76" s="63"/>
      <c r="P76" s="63"/>
      <c r="Q76" s="63"/>
      <c r="R76" s="63"/>
      <c r="S76" s="402"/>
      <c r="U76" s="507"/>
      <c r="V76" s="63"/>
      <c r="W76" s="63"/>
      <c r="X76" s="63"/>
      <c r="Y76" s="63"/>
      <c r="Z76" s="63"/>
      <c r="AA76" s="63"/>
      <c r="AB76" s="402"/>
      <c r="AD76" s="337"/>
      <c r="AF76" s="507"/>
      <c r="AG76" s="522"/>
      <c r="AH76" s="669">
        <f t="shared" si="2"/>
        <v>0</v>
      </c>
      <c r="AI76" s="670" t="e">
        <f t="shared" si="3"/>
        <v>#DIV/0!</v>
      </c>
      <c r="AK76" s="507"/>
      <c r="AL76" s="63"/>
      <c r="AM76" s="63"/>
      <c r="AN76" s="63"/>
      <c r="AO76" s="63"/>
      <c r="AP76" s="63"/>
      <c r="AQ76" s="63"/>
      <c r="AR76" s="402"/>
      <c r="AT76" s="507"/>
      <c r="AU76" s="63"/>
      <c r="AV76" s="63"/>
      <c r="AW76" s="63"/>
      <c r="AX76" s="63"/>
      <c r="AY76" s="63"/>
      <c r="AZ76" s="63"/>
      <c r="BA76" s="402"/>
      <c r="BC76" s="338"/>
      <c r="BD76" s="338"/>
      <c r="BF76" s="338"/>
    </row>
    <row r="77" spans="2:58" ht="15" x14ac:dyDescent="0.2">
      <c r="B77" s="507"/>
      <c r="C77" s="63"/>
      <c r="D77" s="63"/>
      <c r="E77" s="63"/>
      <c r="F77" s="63"/>
      <c r="G77" s="402"/>
      <c r="H77" s="337"/>
      <c r="I77" s="337"/>
      <c r="K77" s="507"/>
      <c r="L77" s="63"/>
      <c r="M77" s="63"/>
      <c r="N77" s="63"/>
      <c r="O77" s="63"/>
      <c r="P77" s="63"/>
      <c r="Q77" s="63"/>
      <c r="R77" s="63"/>
      <c r="S77" s="402"/>
      <c r="U77" s="507"/>
      <c r="V77" s="63"/>
      <c r="W77" s="63"/>
      <c r="X77" s="63"/>
      <c r="Y77" s="63"/>
      <c r="Z77" s="63"/>
      <c r="AA77" s="63"/>
      <c r="AB77" s="402"/>
      <c r="AD77" s="337"/>
      <c r="AF77" s="507"/>
      <c r="AG77" s="522"/>
      <c r="AH77" s="669">
        <f t="shared" si="2"/>
        <v>0</v>
      </c>
      <c r="AI77" s="670" t="e">
        <f t="shared" si="3"/>
        <v>#DIV/0!</v>
      </c>
      <c r="AK77" s="507"/>
      <c r="AL77" s="63"/>
      <c r="AM77" s="63"/>
      <c r="AN77" s="63"/>
      <c r="AO77" s="63"/>
      <c r="AP77" s="63"/>
      <c r="AQ77" s="63"/>
      <c r="AR77" s="402"/>
      <c r="AT77" s="507"/>
      <c r="AU77" s="63"/>
      <c r="AV77" s="63"/>
      <c r="AW77" s="63"/>
      <c r="AX77" s="63"/>
      <c r="AY77" s="63"/>
      <c r="AZ77" s="63"/>
      <c r="BA77" s="402"/>
      <c r="BC77" s="338"/>
      <c r="BD77" s="338"/>
      <c r="BF77" s="338"/>
    </row>
    <row r="78" spans="2:58" ht="15" x14ac:dyDescent="0.2">
      <c r="B78" s="507"/>
      <c r="C78" s="63"/>
      <c r="D78" s="63"/>
      <c r="E78" s="63"/>
      <c r="F78" s="63"/>
      <c r="G78" s="402"/>
      <c r="H78" s="337"/>
      <c r="I78" s="337"/>
      <c r="K78" s="507"/>
      <c r="L78" s="63"/>
      <c r="M78" s="63"/>
      <c r="N78" s="63"/>
      <c r="O78" s="63"/>
      <c r="P78" s="63"/>
      <c r="Q78" s="63"/>
      <c r="R78" s="63"/>
      <c r="S78" s="402"/>
      <c r="U78" s="507"/>
      <c r="V78" s="63"/>
      <c r="W78" s="63"/>
      <c r="X78" s="63"/>
      <c r="Y78" s="63"/>
      <c r="Z78" s="63"/>
      <c r="AA78" s="63"/>
      <c r="AB78" s="402"/>
      <c r="AD78" s="337"/>
      <c r="AF78" s="507"/>
      <c r="AG78" s="522"/>
      <c r="AH78" s="669">
        <f t="shared" si="2"/>
        <v>0</v>
      </c>
      <c r="AI78" s="670" t="e">
        <f t="shared" si="3"/>
        <v>#DIV/0!</v>
      </c>
      <c r="AK78" s="507"/>
      <c r="AL78" s="63"/>
      <c r="AM78" s="63"/>
      <c r="AN78" s="63"/>
      <c r="AO78" s="63"/>
      <c r="AP78" s="63"/>
      <c r="AQ78" s="63"/>
      <c r="AR78" s="402"/>
      <c r="AT78" s="507"/>
      <c r="AU78" s="63"/>
      <c r="AV78" s="63"/>
      <c r="AW78" s="63"/>
      <c r="AX78" s="63"/>
      <c r="AY78" s="63"/>
      <c r="AZ78" s="63"/>
      <c r="BA78" s="402"/>
      <c r="BC78" s="338"/>
      <c r="BD78" s="338"/>
      <c r="BF78" s="338"/>
    </row>
    <row r="79" spans="2:58" ht="15" x14ac:dyDescent="0.2">
      <c r="B79" s="507"/>
      <c r="C79" s="63"/>
      <c r="D79" s="63"/>
      <c r="E79" s="63"/>
      <c r="F79" s="63"/>
      <c r="G79" s="402"/>
      <c r="H79" s="337"/>
      <c r="I79" s="337"/>
      <c r="K79" s="507"/>
      <c r="L79" s="63"/>
      <c r="M79" s="63"/>
      <c r="N79" s="63"/>
      <c r="O79" s="63"/>
      <c r="P79" s="63"/>
      <c r="Q79" s="63"/>
      <c r="R79" s="63"/>
      <c r="S79" s="402"/>
      <c r="U79" s="507"/>
      <c r="V79" s="63"/>
      <c r="W79" s="63"/>
      <c r="X79" s="63"/>
      <c r="Y79" s="63"/>
      <c r="Z79" s="63"/>
      <c r="AA79" s="63"/>
      <c r="AB79" s="402"/>
      <c r="AD79" s="337"/>
      <c r="AF79" s="507"/>
      <c r="AG79" s="522"/>
      <c r="AH79" s="669">
        <f t="shared" si="2"/>
        <v>0</v>
      </c>
      <c r="AI79" s="670" t="e">
        <f t="shared" si="3"/>
        <v>#DIV/0!</v>
      </c>
      <c r="AK79" s="507"/>
      <c r="AL79" s="63"/>
      <c r="AM79" s="63"/>
      <c r="AN79" s="63"/>
      <c r="AO79" s="63"/>
      <c r="AP79" s="63"/>
      <c r="AQ79" s="63"/>
      <c r="AR79" s="402"/>
      <c r="AT79" s="507"/>
      <c r="AU79" s="63"/>
      <c r="AV79" s="63"/>
      <c r="AW79" s="63"/>
      <c r="AX79" s="63"/>
      <c r="AY79" s="63"/>
      <c r="AZ79" s="63"/>
      <c r="BA79" s="402"/>
      <c r="BC79" s="338"/>
      <c r="BD79" s="338"/>
      <c r="BF79" s="338"/>
    </row>
    <row r="80" spans="2:58" ht="15" x14ac:dyDescent="0.2">
      <c r="B80" s="507"/>
      <c r="C80" s="63"/>
      <c r="D80" s="63"/>
      <c r="E80" s="63"/>
      <c r="F80" s="63"/>
      <c r="G80" s="402"/>
      <c r="H80" s="337"/>
      <c r="I80" s="337"/>
      <c r="K80" s="507"/>
      <c r="L80" s="63"/>
      <c r="M80" s="63"/>
      <c r="N80" s="63"/>
      <c r="O80" s="63"/>
      <c r="P80" s="63"/>
      <c r="Q80" s="63"/>
      <c r="R80" s="63"/>
      <c r="S80" s="402"/>
      <c r="U80" s="507"/>
      <c r="V80" s="63"/>
      <c r="W80" s="63"/>
      <c r="X80" s="63"/>
      <c r="Y80" s="63"/>
      <c r="Z80" s="63"/>
      <c r="AA80" s="63"/>
      <c r="AB80" s="402"/>
      <c r="AD80" s="337"/>
      <c r="AF80" s="507"/>
      <c r="AG80" s="522"/>
      <c r="AH80" s="669">
        <f t="shared" si="2"/>
        <v>0</v>
      </c>
      <c r="AI80" s="670" t="e">
        <f t="shared" si="3"/>
        <v>#DIV/0!</v>
      </c>
      <c r="AK80" s="507"/>
      <c r="AL80" s="63"/>
      <c r="AM80" s="63"/>
      <c r="AN80" s="63"/>
      <c r="AO80" s="63"/>
      <c r="AP80" s="63"/>
      <c r="AQ80" s="63"/>
      <c r="AR80" s="402"/>
      <c r="AT80" s="507"/>
      <c r="AU80" s="63"/>
      <c r="AV80" s="63"/>
      <c r="AW80" s="63"/>
      <c r="AX80" s="63"/>
      <c r="AY80" s="63"/>
      <c r="AZ80" s="63"/>
      <c r="BA80" s="402"/>
      <c r="BC80" s="338"/>
      <c r="BD80" s="338"/>
      <c r="BF80" s="338"/>
    </row>
    <row r="81" spans="2:58" ht="15" x14ac:dyDescent="0.2">
      <c r="B81" s="507"/>
      <c r="C81" s="63"/>
      <c r="D81" s="63"/>
      <c r="E81" s="63"/>
      <c r="F81" s="63"/>
      <c r="G81" s="402"/>
      <c r="H81" s="337"/>
      <c r="I81" s="337"/>
      <c r="K81" s="507"/>
      <c r="L81" s="63"/>
      <c r="M81" s="63"/>
      <c r="N81" s="63"/>
      <c r="O81" s="63"/>
      <c r="P81" s="63"/>
      <c r="Q81" s="63"/>
      <c r="R81" s="63"/>
      <c r="S81" s="402"/>
      <c r="U81" s="507"/>
      <c r="V81" s="63"/>
      <c r="W81" s="63"/>
      <c r="X81" s="63"/>
      <c r="Y81" s="63"/>
      <c r="Z81" s="63"/>
      <c r="AA81" s="63"/>
      <c r="AB81" s="402"/>
      <c r="AD81" s="337"/>
      <c r="AF81" s="507"/>
      <c r="AG81" s="522"/>
      <c r="AH81" s="669">
        <f t="shared" si="2"/>
        <v>0</v>
      </c>
      <c r="AI81" s="670" t="e">
        <f t="shared" si="3"/>
        <v>#DIV/0!</v>
      </c>
      <c r="AK81" s="507"/>
      <c r="AL81" s="63"/>
      <c r="AM81" s="63"/>
      <c r="AN81" s="63"/>
      <c r="AO81" s="63"/>
      <c r="AP81" s="63"/>
      <c r="AQ81" s="63"/>
      <c r="AR81" s="402"/>
      <c r="AT81" s="507"/>
      <c r="AU81" s="63"/>
      <c r="AV81" s="63"/>
      <c r="AW81" s="63"/>
      <c r="AX81" s="63"/>
      <c r="AY81" s="63"/>
      <c r="AZ81" s="63"/>
      <c r="BA81" s="402"/>
      <c r="BC81" s="338"/>
      <c r="BD81" s="338"/>
      <c r="BF81" s="338"/>
    </row>
    <row r="82" spans="2:58" ht="15" x14ac:dyDescent="0.2">
      <c r="B82" s="507"/>
      <c r="C82" s="63"/>
      <c r="D82" s="63"/>
      <c r="E82" s="63"/>
      <c r="F82" s="63"/>
      <c r="G82" s="402"/>
      <c r="H82" s="337"/>
      <c r="I82" s="337"/>
      <c r="K82" s="507"/>
      <c r="L82" s="63"/>
      <c r="M82" s="63"/>
      <c r="N82" s="63"/>
      <c r="O82" s="63"/>
      <c r="P82" s="63"/>
      <c r="Q82" s="63"/>
      <c r="R82" s="63"/>
      <c r="S82" s="402"/>
      <c r="U82" s="507"/>
      <c r="V82" s="63"/>
      <c r="W82" s="63"/>
      <c r="X82" s="63"/>
      <c r="Y82" s="63"/>
      <c r="Z82" s="63"/>
      <c r="AA82" s="63"/>
      <c r="AB82" s="402"/>
      <c r="AD82" s="337"/>
      <c r="AF82" s="507"/>
      <c r="AG82" s="522"/>
      <c r="AH82" s="669">
        <f t="shared" si="2"/>
        <v>0</v>
      </c>
      <c r="AI82" s="670" t="e">
        <f t="shared" si="3"/>
        <v>#DIV/0!</v>
      </c>
      <c r="AK82" s="507"/>
      <c r="AL82" s="63"/>
      <c r="AM82" s="63"/>
      <c r="AN82" s="63"/>
      <c r="AO82" s="63"/>
      <c r="AP82" s="63"/>
      <c r="AQ82" s="63"/>
      <c r="AR82" s="402"/>
      <c r="AT82" s="507"/>
      <c r="AU82" s="63"/>
      <c r="AV82" s="63"/>
      <c r="AW82" s="63"/>
      <c r="AX82" s="63"/>
      <c r="AY82" s="63"/>
      <c r="AZ82" s="63"/>
      <c r="BA82" s="402"/>
      <c r="BC82" s="338"/>
      <c r="BD82" s="338"/>
      <c r="BF82" s="338"/>
    </row>
    <row r="83" spans="2:58" ht="15" x14ac:dyDescent="0.2">
      <c r="B83" s="507"/>
      <c r="C83" s="63"/>
      <c r="D83" s="63"/>
      <c r="E83" s="63"/>
      <c r="F83" s="63"/>
      <c r="G83" s="402"/>
      <c r="H83" s="337"/>
      <c r="I83" s="337"/>
      <c r="K83" s="507"/>
      <c r="L83" s="63"/>
      <c r="M83" s="63"/>
      <c r="N83" s="63"/>
      <c r="O83" s="63"/>
      <c r="P83" s="63"/>
      <c r="Q83" s="63"/>
      <c r="R83" s="63"/>
      <c r="S83" s="402"/>
      <c r="U83" s="507"/>
      <c r="V83" s="63"/>
      <c r="W83" s="63"/>
      <c r="X83" s="63"/>
      <c r="Y83" s="63"/>
      <c r="Z83" s="63"/>
      <c r="AA83" s="63"/>
      <c r="AB83" s="402"/>
      <c r="AD83" s="337"/>
      <c r="AF83" s="507"/>
      <c r="AG83" s="522"/>
      <c r="AH83" s="669">
        <f t="shared" si="2"/>
        <v>0</v>
      </c>
      <c r="AI83" s="670" t="e">
        <f t="shared" si="3"/>
        <v>#DIV/0!</v>
      </c>
      <c r="AK83" s="507"/>
      <c r="AL83" s="63"/>
      <c r="AM83" s="63"/>
      <c r="AN83" s="63"/>
      <c r="AO83" s="63"/>
      <c r="AP83" s="63"/>
      <c r="AQ83" s="63"/>
      <c r="AR83" s="402"/>
      <c r="AT83" s="507"/>
      <c r="AU83" s="63"/>
      <c r="AV83" s="63"/>
      <c r="AW83" s="63"/>
      <c r="AX83" s="63"/>
      <c r="AY83" s="63"/>
      <c r="AZ83" s="63"/>
      <c r="BA83" s="402"/>
      <c r="BC83" s="338"/>
      <c r="BD83" s="338"/>
      <c r="BF83" s="338"/>
    </row>
    <row r="84" spans="2:58" ht="15" x14ac:dyDescent="0.2">
      <c r="B84" s="507"/>
      <c r="C84" s="63"/>
      <c r="D84" s="63"/>
      <c r="E84" s="63"/>
      <c r="F84" s="63"/>
      <c r="G84" s="402"/>
      <c r="H84" s="337"/>
      <c r="I84" s="337"/>
      <c r="K84" s="507"/>
      <c r="L84" s="63"/>
      <c r="M84" s="63"/>
      <c r="N84" s="63"/>
      <c r="O84" s="63"/>
      <c r="P84" s="63"/>
      <c r="Q84" s="63"/>
      <c r="R84" s="63"/>
      <c r="S84" s="402"/>
      <c r="U84" s="507"/>
      <c r="V84" s="63"/>
      <c r="W84" s="63"/>
      <c r="X84" s="63"/>
      <c r="Y84" s="63"/>
      <c r="Z84" s="63"/>
      <c r="AA84" s="63"/>
      <c r="AB84" s="402"/>
      <c r="AD84" s="337"/>
      <c r="AF84" s="507"/>
      <c r="AG84" s="522"/>
      <c r="AH84" s="669">
        <f t="shared" si="2"/>
        <v>0</v>
      </c>
      <c r="AI84" s="670" t="e">
        <f t="shared" si="3"/>
        <v>#DIV/0!</v>
      </c>
      <c r="AK84" s="507"/>
      <c r="AL84" s="63"/>
      <c r="AM84" s="63"/>
      <c r="AN84" s="63"/>
      <c r="AO84" s="63"/>
      <c r="AP84" s="63"/>
      <c r="AQ84" s="63"/>
      <c r="AR84" s="402"/>
      <c r="AT84" s="507"/>
      <c r="AU84" s="63"/>
      <c r="AV84" s="63"/>
      <c r="AW84" s="63"/>
      <c r="AX84" s="63"/>
      <c r="AY84" s="63"/>
      <c r="AZ84" s="63"/>
      <c r="BA84" s="402"/>
      <c r="BC84" s="338"/>
      <c r="BD84" s="338"/>
      <c r="BF84" s="338"/>
    </row>
    <row r="85" spans="2:58" ht="15" x14ac:dyDescent="0.2">
      <c r="B85" s="507"/>
      <c r="C85" s="63"/>
      <c r="D85" s="63"/>
      <c r="E85" s="63"/>
      <c r="F85" s="63"/>
      <c r="G85" s="402"/>
      <c r="H85" s="337"/>
      <c r="I85" s="337"/>
      <c r="K85" s="507"/>
      <c r="L85" s="63"/>
      <c r="M85" s="63"/>
      <c r="N85" s="63"/>
      <c r="O85" s="63"/>
      <c r="P85" s="63"/>
      <c r="Q85" s="63"/>
      <c r="R85" s="63"/>
      <c r="S85" s="402"/>
      <c r="U85" s="507"/>
      <c r="V85" s="63"/>
      <c r="W85" s="63"/>
      <c r="X85" s="63"/>
      <c r="Y85" s="63"/>
      <c r="Z85" s="63"/>
      <c r="AA85" s="63"/>
      <c r="AB85" s="402"/>
      <c r="AD85" s="337"/>
      <c r="AF85" s="507"/>
      <c r="AG85" s="522"/>
      <c r="AH85" s="669">
        <f t="shared" si="2"/>
        <v>0</v>
      </c>
      <c r="AI85" s="670" t="e">
        <f t="shared" si="3"/>
        <v>#DIV/0!</v>
      </c>
      <c r="AK85" s="507"/>
      <c r="AL85" s="63"/>
      <c r="AM85" s="63"/>
      <c r="AN85" s="63"/>
      <c r="AO85" s="63"/>
      <c r="AP85" s="63"/>
      <c r="AQ85" s="63"/>
      <c r="AR85" s="402"/>
      <c r="AT85" s="507"/>
      <c r="AU85" s="63"/>
      <c r="AV85" s="63"/>
      <c r="AW85" s="63"/>
      <c r="AX85" s="63"/>
      <c r="AY85" s="63"/>
      <c r="AZ85" s="63"/>
      <c r="BA85" s="402"/>
      <c r="BC85" s="338"/>
      <c r="BD85" s="338"/>
      <c r="BF85" s="338"/>
    </row>
    <row r="86" spans="2:58" ht="15" x14ac:dyDescent="0.2">
      <c r="B86" s="507"/>
      <c r="C86" s="63"/>
      <c r="D86" s="63"/>
      <c r="E86" s="63"/>
      <c r="F86" s="63"/>
      <c r="G86" s="402"/>
      <c r="H86" s="337"/>
      <c r="I86" s="337"/>
      <c r="K86" s="507"/>
      <c r="L86" s="63"/>
      <c r="M86" s="63"/>
      <c r="N86" s="63"/>
      <c r="O86" s="63"/>
      <c r="P86" s="63"/>
      <c r="Q86" s="63"/>
      <c r="R86" s="63"/>
      <c r="S86" s="402"/>
      <c r="U86" s="507"/>
      <c r="V86" s="63"/>
      <c r="W86" s="63"/>
      <c r="X86" s="63"/>
      <c r="Y86" s="63"/>
      <c r="Z86" s="63"/>
      <c r="AA86" s="63"/>
      <c r="AB86" s="402"/>
      <c r="AD86" s="337"/>
      <c r="AF86" s="507"/>
      <c r="AG86" s="522"/>
      <c r="AH86" s="669">
        <f t="shared" si="2"/>
        <v>0</v>
      </c>
      <c r="AI86" s="670" t="e">
        <f t="shared" si="3"/>
        <v>#DIV/0!</v>
      </c>
      <c r="AK86" s="507"/>
      <c r="AL86" s="63"/>
      <c r="AM86" s="63"/>
      <c r="AN86" s="63"/>
      <c r="AO86" s="63"/>
      <c r="AP86" s="63"/>
      <c r="AQ86" s="63"/>
      <c r="AR86" s="402"/>
      <c r="AT86" s="507"/>
      <c r="AU86" s="63"/>
      <c r="AV86" s="63"/>
      <c r="AW86" s="63"/>
      <c r="AX86" s="63"/>
      <c r="AY86" s="63"/>
      <c r="AZ86" s="63"/>
      <c r="BA86" s="402"/>
      <c r="BC86" s="338"/>
      <c r="BD86" s="338"/>
      <c r="BF86" s="338"/>
    </row>
    <row r="87" spans="2:58" ht="15" x14ac:dyDescent="0.2">
      <c r="B87" s="507"/>
      <c r="C87" s="63"/>
      <c r="D87" s="63"/>
      <c r="E87" s="63"/>
      <c r="F87" s="63"/>
      <c r="G87" s="402"/>
      <c r="H87" s="337"/>
      <c r="I87" s="337"/>
      <c r="K87" s="507"/>
      <c r="L87" s="63"/>
      <c r="M87" s="63"/>
      <c r="N87" s="63"/>
      <c r="O87" s="63"/>
      <c r="P87" s="63"/>
      <c r="Q87" s="63"/>
      <c r="R87" s="63"/>
      <c r="S87" s="402"/>
      <c r="U87" s="507"/>
      <c r="V87" s="63"/>
      <c r="W87" s="63"/>
      <c r="X87" s="63"/>
      <c r="Y87" s="63"/>
      <c r="Z87" s="63"/>
      <c r="AA87" s="63"/>
      <c r="AB87" s="402"/>
      <c r="AD87" s="337"/>
      <c r="AF87" s="507"/>
      <c r="AG87" s="522"/>
      <c r="AH87" s="669">
        <f t="shared" si="2"/>
        <v>0</v>
      </c>
      <c r="AI87" s="670" t="e">
        <f t="shared" si="3"/>
        <v>#DIV/0!</v>
      </c>
      <c r="AK87" s="507"/>
      <c r="AL87" s="63"/>
      <c r="AM87" s="63"/>
      <c r="AN87" s="63"/>
      <c r="AO87" s="63"/>
      <c r="AP87" s="63"/>
      <c r="AQ87" s="63"/>
      <c r="AR87" s="402"/>
      <c r="AT87" s="507"/>
      <c r="AU87" s="63"/>
      <c r="AV87" s="63"/>
      <c r="AW87" s="63"/>
      <c r="AX87" s="63"/>
      <c r="AY87" s="63"/>
      <c r="AZ87" s="63"/>
      <c r="BA87" s="402"/>
      <c r="BC87" s="338"/>
      <c r="BD87" s="338"/>
      <c r="BF87" s="338"/>
    </row>
    <row r="88" spans="2:58" ht="15" x14ac:dyDescent="0.2">
      <c r="B88" s="507"/>
      <c r="C88" s="63"/>
      <c r="D88" s="63"/>
      <c r="E88" s="63"/>
      <c r="F88" s="63"/>
      <c r="G88" s="402"/>
      <c r="H88" s="337"/>
      <c r="I88" s="337"/>
      <c r="K88" s="507"/>
      <c r="L88" s="63"/>
      <c r="M88" s="63"/>
      <c r="N88" s="63"/>
      <c r="O88" s="63"/>
      <c r="P88" s="63"/>
      <c r="Q88" s="63"/>
      <c r="R88" s="63"/>
      <c r="S88" s="402"/>
      <c r="U88" s="507"/>
      <c r="V88" s="63"/>
      <c r="W88" s="63"/>
      <c r="X88" s="63"/>
      <c r="Y88" s="63"/>
      <c r="Z88" s="63"/>
      <c r="AA88" s="63"/>
      <c r="AB88" s="402"/>
      <c r="AD88" s="337"/>
      <c r="AF88" s="507"/>
      <c r="AG88" s="522"/>
      <c r="AH88" s="669">
        <f t="shared" si="2"/>
        <v>0</v>
      </c>
      <c r="AI88" s="670" t="e">
        <f t="shared" si="3"/>
        <v>#DIV/0!</v>
      </c>
      <c r="AK88" s="507"/>
      <c r="AL88" s="63"/>
      <c r="AM88" s="63"/>
      <c r="AN88" s="63"/>
      <c r="AO88" s="63"/>
      <c r="AP88" s="63"/>
      <c r="AQ88" s="63"/>
      <c r="AR88" s="402"/>
      <c r="AT88" s="507"/>
      <c r="AU88" s="63"/>
      <c r="AV88" s="63"/>
      <c r="AW88" s="63"/>
      <c r="AX88" s="63"/>
      <c r="AY88" s="63"/>
      <c r="AZ88" s="63"/>
      <c r="BA88" s="402"/>
      <c r="BC88" s="338"/>
      <c r="BD88" s="338"/>
      <c r="BF88" s="338"/>
    </row>
    <row r="89" spans="2:58" ht="15" x14ac:dyDescent="0.2">
      <c r="B89" s="507"/>
      <c r="C89" s="63"/>
      <c r="D89" s="63"/>
      <c r="E89" s="63"/>
      <c r="F89" s="63"/>
      <c r="G89" s="402"/>
      <c r="H89" s="337"/>
      <c r="I89" s="337"/>
      <c r="K89" s="507"/>
      <c r="L89" s="63"/>
      <c r="M89" s="63"/>
      <c r="N89" s="63"/>
      <c r="O89" s="63"/>
      <c r="P89" s="63"/>
      <c r="Q89" s="63"/>
      <c r="R89" s="63"/>
      <c r="S89" s="402"/>
      <c r="U89" s="507"/>
      <c r="V89" s="63"/>
      <c r="W89" s="63"/>
      <c r="X89" s="63"/>
      <c r="Y89" s="63"/>
      <c r="Z89" s="63"/>
      <c r="AA89" s="63"/>
      <c r="AB89" s="402"/>
      <c r="AD89" s="337"/>
      <c r="AF89" s="507"/>
      <c r="AG89" s="522"/>
      <c r="AH89" s="669">
        <f t="shared" si="2"/>
        <v>0</v>
      </c>
      <c r="AI89" s="670" t="e">
        <f t="shared" si="3"/>
        <v>#DIV/0!</v>
      </c>
      <c r="AK89" s="507"/>
      <c r="AL89" s="63"/>
      <c r="AM89" s="63"/>
      <c r="AN89" s="63"/>
      <c r="AO89" s="63"/>
      <c r="AP89" s="63"/>
      <c r="AQ89" s="63"/>
      <c r="AR89" s="402"/>
      <c r="AT89" s="507"/>
      <c r="AU89" s="63"/>
      <c r="AV89" s="63"/>
      <c r="AW89" s="63"/>
      <c r="AX89" s="63"/>
      <c r="AY89" s="63"/>
      <c r="AZ89" s="63"/>
      <c r="BA89" s="402"/>
      <c r="BC89" s="338"/>
      <c r="BD89" s="338"/>
      <c r="BF89" s="338"/>
    </row>
    <row r="90" spans="2:58" ht="15" x14ac:dyDescent="0.2">
      <c r="B90" s="507"/>
      <c r="C90" s="63"/>
      <c r="D90" s="63"/>
      <c r="E90" s="63"/>
      <c r="F90" s="63"/>
      <c r="G90" s="402"/>
      <c r="H90" s="337"/>
      <c r="I90" s="337"/>
      <c r="K90" s="507"/>
      <c r="L90" s="63"/>
      <c r="M90" s="63"/>
      <c r="N90" s="63"/>
      <c r="O90" s="63"/>
      <c r="P90" s="63"/>
      <c r="Q90" s="63"/>
      <c r="R90" s="63"/>
      <c r="S90" s="402"/>
      <c r="U90" s="507"/>
      <c r="V90" s="63"/>
      <c r="W90" s="63"/>
      <c r="X90" s="63"/>
      <c r="Y90" s="63"/>
      <c r="Z90" s="63"/>
      <c r="AA90" s="63"/>
      <c r="AB90" s="402"/>
      <c r="AD90" s="337"/>
      <c r="AF90" s="507"/>
      <c r="AG90" s="522"/>
      <c r="AH90" s="669">
        <f t="shared" si="2"/>
        <v>0</v>
      </c>
      <c r="AI90" s="670" t="e">
        <f t="shared" si="3"/>
        <v>#DIV/0!</v>
      </c>
      <c r="AK90" s="507"/>
      <c r="AL90" s="63"/>
      <c r="AM90" s="63"/>
      <c r="AN90" s="63"/>
      <c r="AO90" s="63"/>
      <c r="AP90" s="63"/>
      <c r="AQ90" s="63"/>
      <c r="AR90" s="402"/>
      <c r="AT90" s="507"/>
      <c r="AU90" s="63"/>
      <c r="AV90" s="63"/>
      <c r="AW90" s="63"/>
      <c r="AX90" s="63"/>
      <c r="AY90" s="63"/>
      <c r="AZ90" s="63"/>
      <c r="BA90" s="402"/>
      <c r="BC90" s="338"/>
      <c r="BD90" s="338"/>
      <c r="BF90" s="338"/>
    </row>
    <row r="91" spans="2:58" ht="15" x14ac:dyDescent="0.2">
      <c r="B91" s="507"/>
      <c r="C91" s="63"/>
      <c r="D91" s="63"/>
      <c r="E91" s="63"/>
      <c r="F91" s="63"/>
      <c r="G91" s="402"/>
      <c r="H91" s="337"/>
      <c r="I91" s="337"/>
      <c r="K91" s="507"/>
      <c r="L91" s="63"/>
      <c r="M91" s="63"/>
      <c r="N91" s="63"/>
      <c r="O91" s="63"/>
      <c r="P91" s="63"/>
      <c r="Q91" s="63"/>
      <c r="R91" s="63"/>
      <c r="S91" s="402"/>
      <c r="U91" s="507"/>
      <c r="V91" s="63"/>
      <c r="W91" s="63"/>
      <c r="X91" s="63"/>
      <c r="Y91" s="63"/>
      <c r="Z91" s="63"/>
      <c r="AA91" s="63"/>
      <c r="AB91" s="402"/>
      <c r="AD91" s="337"/>
      <c r="AF91" s="507"/>
      <c r="AG91" s="522"/>
      <c r="AH91" s="669">
        <f t="shared" si="2"/>
        <v>0</v>
      </c>
      <c r="AI91" s="670" t="e">
        <f t="shared" si="3"/>
        <v>#DIV/0!</v>
      </c>
      <c r="AK91" s="507"/>
      <c r="AL91" s="63"/>
      <c r="AM91" s="63"/>
      <c r="AN91" s="63"/>
      <c r="AO91" s="63"/>
      <c r="AP91" s="63"/>
      <c r="AQ91" s="63"/>
      <c r="AR91" s="402"/>
      <c r="AT91" s="507"/>
      <c r="AU91" s="63"/>
      <c r="AV91" s="63"/>
      <c r="AW91" s="63"/>
      <c r="AX91" s="63"/>
      <c r="AY91" s="63"/>
      <c r="AZ91" s="63"/>
      <c r="BA91" s="402"/>
      <c r="BC91" s="338"/>
      <c r="BD91" s="338"/>
      <c r="BF91" s="338"/>
    </row>
    <row r="92" spans="2:58" ht="15" x14ac:dyDescent="0.2">
      <c r="B92" s="507"/>
      <c r="C92" s="63"/>
      <c r="D92" s="63"/>
      <c r="E92" s="63"/>
      <c r="F92" s="63"/>
      <c r="G92" s="402"/>
      <c r="H92" s="337"/>
      <c r="I92" s="337"/>
      <c r="K92" s="507"/>
      <c r="L92" s="63"/>
      <c r="M92" s="63"/>
      <c r="N92" s="63"/>
      <c r="O92" s="63"/>
      <c r="P92" s="63"/>
      <c r="Q92" s="63"/>
      <c r="R92" s="63"/>
      <c r="S92" s="402"/>
      <c r="U92" s="507"/>
      <c r="V92" s="63"/>
      <c r="W92" s="63"/>
      <c r="X92" s="63"/>
      <c r="Y92" s="63"/>
      <c r="Z92" s="63"/>
      <c r="AA92" s="63"/>
      <c r="AB92" s="402"/>
      <c r="AD92" s="337"/>
      <c r="AF92" s="507"/>
      <c r="AG92" s="522"/>
      <c r="AH92" s="669">
        <f t="shared" si="2"/>
        <v>0</v>
      </c>
      <c r="AI92" s="670" t="e">
        <f t="shared" si="3"/>
        <v>#DIV/0!</v>
      </c>
      <c r="AK92" s="507"/>
      <c r="AL92" s="63"/>
      <c r="AM92" s="63"/>
      <c r="AN92" s="63"/>
      <c r="AO92" s="63"/>
      <c r="AP92" s="63"/>
      <c r="AQ92" s="63"/>
      <c r="AR92" s="402"/>
      <c r="AT92" s="507"/>
      <c r="AU92" s="63"/>
      <c r="AV92" s="63"/>
      <c r="AW92" s="63"/>
      <c r="AX92" s="63"/>
      <c r="AY92" s="63"/>
      <c r="AZ92" s="63"/>
      <c r="BA92" s="402"/>
      <c r="BC92" s="338"/>
      <c r="BD92" s="338"/>
      <c r="BF92" s="338"/>
    </row>
    <row r="93" spans="2:58" ht="15" x14ac:dyDescent="0.2">
      <c r="B93" s="507"/>
      <c r="C93" s="63"/>
      <c r="D93" s="63"/>
      <c r="E93" s="63"/>
      <c r="F93" s="63"/>
      <c r="G93" s="402"/>
      <c r="H93" s="337"/>
      <c r="I93" s="337"/>
      <c r="K93" s="507"/>
      <c r="L93" s="63"/>
      <c r="M93" s="63"/>
      <c r="N93" s="63"/>
      <c r="O93" s="63"/>
      <c r="P93" s="63"/>
      <c r="Q93" s="63"/>
      <c r="R93" s="63"/>
      <c r="S93" s="402"/>
      <c r="U93" s="507"/>
      <c r="V93" s="63"/>
      <c r="W93" s="63"/>
      <c r="X93" s="63"/>
      <c r="Y93" s="63"/>
      <c r="Z93" s="63"/>
      <c r="AA93" s="63"/>
      <c r="AB93" s="402"/>
      <c r="AD93" s="337"/>
      <c r="AF93" s="507"/>
      <c r="AG93" s="522"/>
      <c r="AH93" s="669">
        <f t="shared" si="2"/>
        <v>0</v>
      </c>
      <c r="AI93" s="670" t="e">
        <f t="shared" si="3"/>
        <v>#DIV/0!</v>
      </c>
      <c r="AK93" s="507"/>
      <c r="AL93" s="63"/>
      <c r="AM93" s="63"/>
      <c r="AN93" s="63"/>
      <c r="AO93" s="63"/>
      <c r="AP93" s="63"/>
      <c r="AQ93" s="63"/>
      <c r="AR93" s="402"/>
      <c r="AT93" s="507"/>
      <c r="AU93" s="63"/>
      <c r="AV93" s="63"/>
      <c r="AW93" s="63"/>
      <c r="AX93" s="63"/>
      <c r="AY93" s="63"/>
      <c r="AZ93" s="63"/>
      <c r="BA93" s="402"/>
      <c r="BC93" s="338"/>
      <c r="BD93" s="338"/>
      <c r="BF93" s="338"/>
    </row>
    <row r="94" spans="2:58" ht="15" x14ac:dyDescent="0.2">
      <c r="B94" s="507"/>
      <c r="C94" s="63"/>
      <c r="D94" s="63"/>
      <c r="E94" s="63"/>
      <c r="F94" s="63"/>
      <c r="G94" s="402"/>
      <c r="H94" s="337"/>
      <c r="I94" s="337"/>
      <c r="K94" s="507"/>
      <c r="L94" s="63"/>
      <c r="M94" s="63"/>
      <c r="N94" s="63"/>
      <c r="O94" s="63"/>
      <c r="P94" s="63"/>
      <c r="Q94" s="63"/>
      <c r="R94" s="63"/>
      <c r="S94" s="402"/>
      <c r="U94" s="507"/>
      <c r="V94" s="63"/>
      <c r="W94" s="63"/>
      <c r="X94" s="63"/>
      <c r="Y94" s="63"/>
      <c r="Z94" s="63"/>
      <c r="AA94" s="63"/>
      <c r="AB94" s="402"/>
      <c r="AD94" s="337"/>
      <c r="AF94" s="507"/>
      <c r="AG94" s="522"/>
      <c r="AH94" s="669">
        <f t="shared" si="2"/>
        <v>0</v>
      </c>
      <c r="AI94" s="670" t="e">
        <f t="shared" si="3"/>
        <v>#DIV/0!</v>
      </c>
      <c r="AK94" s="507"/>
      <c r="AL94" s="63"/>
      <c r="AM94" s="63"/>
      <c r="AN94" s="63"/>
      <c r="AO94" s="63"/>
      <c r="AP94" s="63"/>
      <c r="AQ94" s="63"/>
      <c r="AR94" s="402"/>
      <c r="AT94" s="507"/>
      <c r="AU94" s="63"/>
      <c r="AV94" s="63"/>
      <c r="AW94" s="63"/>
      <c r="AX94" s="63"/>
      <c r="AY94" s="63"/>
      <c r="AZ94" s="63"/>
      <c r="BA94" s="402"/>
      <c r="BC94" s="338"/>
      <c r="BD94" s="338"/>
      <c r="BF94" s="338"/>
    </row>
    <row r="95" spans="2:58" ht="15" x14ac:dyDescent="0.2">
      <c r="B95" s="507"/>
      <c r="C95" s="63"/>
      <c r="D95" s="63"/>
      <c r="E95" s="63"/>
      <c r="F95" s="63"/>
      <c r="G95" s="402"/>
      <c r="H95" s="337"/>
      <c r="I95" s="337"/>
      <c r="K95" s="507"/>
      <c r="L95" s="63"/>
      <c r="M95" s="63"/>
      <c r="N95" s="63"/>
      <c r="O95" s="63"/>
      <c r="P95" s="63"/>
      <c r="Q95" s="63"/>
      <c r="R95" s="63"/>
      <c r="S95" s="402"/>
      <c r="U95" s="507"/>
      <c r="V95" s="63"/>
      <c r="W95" s="63"/>
      <c r="X95" s="63"/>
      <c r="Y95" s="63"/>
      <c r="Z95" s="63"/>
      <c r="AA95" s="63"/>
      <c r="AB95" s="402"/>
      <c r="AD95" s="337"/>
      <c r="AF95" s="507"/>
      <c r="AG95" s="522"/>
      <c r="AH95" s="669">
        <f t="shared" si="2"/>
        <v>0</v>
      </c>
      <c r="AI95" s="670" t="e">
        <f t="shared" si="3"/>
        <v>#DIV/0!</v>
      </c>
      <c r="AK95" s="507"/>
      <c r="AL95" s="63"/>
      <c r="AM95" s="63"/>
      <c r="AN95" s="63"/>
      <c r="AO95" s="63"/>
      <c r="AP95" s="63"/>
      <c r="AQ95" s="63"/>
      <c r="AR95" s="402"/>
      <c r="AT95" s="507"/>
      <c r="AU95" s="63"/>
      <c r="AV95" s="63"/>
      <c r="AW95" s="63"/>
      <c r="AX95" s="63"/>
      <c r="AY95" s="63"/>
      <c r="AZ95" s="63"/>
      <c r="BA95" s="402"/>
      <c r="BC95" s="338"/>
      <c r="BD95" s="338"/>
      <c r="BF95" s="338"/>
    </row>
    <row r="96" spans="2:58" ht="15" x14ac:dyDescent="0.2">
      <c r="B96" s="507"/>
      <c r="C96" s="63"/>
      <c r="D96" s="63"/>
      <c r="E96" s="63"/>
      <c r="F96" s="63"/>
      <c r="G96" s="402"/>
      <c r="H96" s="337"/>
      <c r="I96" s="337"/>
      <c r="K96" s="507"/>
      <c r="L96" s="63"/>
      <c r="M96" s="63"/>
      <c r="N96" s="63"/>
      <c r="O96" s="63"/>
      <c r="P96" s="63"/>
      <c r="Q96" s="63"/>
      <c r="R96" s="63"/>
      <c r="S96" s="402"/>
      <c r="U96" s="507"/>
      <c r="V96" s="63"/>
      <c r="W96" s="63"/>
      <c r="X96" s="63"/>
      <c r="Y96" s="63"/>
      <c r="Z96" s="63"/>
      <c r="AA96" s="63"/>
      <c r="AB96" s="402"/>
      <c r="AD96" s="337"/>
      <c r="AF96" s="507"/>
      <c r="AG96" s="522"/>
      <c r="AH96" s="669">
        <f t="shared" si="2"/>
        <v>0</v>
      </c>
      <c r="AI96" s="670" t="e">
        <f t="shared" si="3"/>
        <v>#DIV/0!</v>
      </c>
      <c r="AK96" s="507"/>
      <c r="AL96" s="63"/>
      <c r="AM96" s="63"/>
      <c r="AN96" s="63"/>
      <c r="AO96" s="63"/>
      <c r="AP96" s="63"/>
      <c r="AQ96" s="63"/>
      <c r="AR96" s="402"/>
      <c r="AT96" s="507"/>
      <c r="AU96" s="63"/>
      <c r="AV96" s="63"/>
      <c r="AW96" s="63"/>
      <c r="AX96" s="63"/>
      <c r="AY96" s="63"/>
      <c r="AZ96" s="63"/>
      <c r="BA96" s="402"/>
      <c r="BC96" s="338"/>
      <c r="BD96" s="338"/>
      <c r="BF96" s="338"/>
    </row>
    <row r="97" spans="2:58" ht="15" x14ac:dyDescent="0.2">
      <c r="B97" s="507"/>
      <c r="C97" s="63"/>
      <c r="D97" s="63"/>
      <c r="E97" s="63"/>
      <c r="F97" s="63"/>
      <c r="G97" s="402"/>
      <c r="H97" s="337"/>
      <c r="I97" s="337"/>
      <c r="K97" s="507"/>
      <c r="L97" s="63"/>
      <c r="M97" s="63"/>
      <c r="N97" s="63"/>
      <c r="O97" s="63"/>
      <c r="P97" s="63"/>
      <c r="Q97" s="63"/>
      <c r="R97" s="63"/>
      <c r="S97" s="402"/>
      <c r="U97" s="507"/>
      <c r="V97" s="63"/>
      <c r="W97" s="63"/>
      <c r="X97" s="63"/>
      <c r="Y97" s="63"/>
      <c r="Z97" s="63"/>
      <c r="AA97" s="63"/>
      <c r="AB97" s="402"/>
      <c r="AD97" s="337"/>
      <c r="AF97" s="507"/>
      <c r="AG97" s="522"/>
      <c r="AH97" s="669">
        <f t="shared" si="2"/>
        <v>0</v>
      </c>
      <c r="AI97" s="670" t="e">
        <f t="shared" si="3"/>
        <v>#DIV/0!</v>
      </c>
      <c r="AK97" s="507"/>
      <c r="AL97" s="63"/>
      <c r="AM97" s="63"/>
      <c r="AN97" s="63"/>
      <c r="AO97" s="63"/>
      <c r="AP97" s="63"/>
      <c r="AQ97" s="63"/>
      <c r="AR97" s="402"/>
      <c r="AT97" s="507"/>
      <c r="AU97" s="63"/>
      <c r="AV97" s="63"/>
      <c r="AW97" s="63"/>
      <c r="AX97" s="63"/>
      <c r="AY97" s="63"/>
      <c r="AZ97" s="63"/>
      <c r="BA97" s="402"/>
      <c r="BC97" s="338"/>
      <c r="BD97" s="338"/>
      <c r="BF97" s="338"/>
    </row>
    <row r="98" spans="2:58" ht="15" x14ac:dyDescent="0.2">
      <c r="B98" s="507"/>
      <c r="C98" s="63"/>
      <c r="D98" s="63"/>
      <c r="E98" s="63"/>
      <c r="F98" s="63"/>
      <c r="G98" s="402"/>
      <c r="H98" s="337"/>
      <c r="I98" s="337"/>
      <c r="K98" s="507"/>
      <c r="L98" s="63"/>
      <c r="M98" s="63"/>
      <c r="N98" s="63"/>
      <c r="O98" s="63"/>
      <c r="P98" s="63"/>
      <c r="Q98" s="63"/>
      <c r="R98" s="63"/>
      <c r="S98" s="402"/>
      <c r="U98" s="507"/>
      <c r="V98" s="63"/>
      <c r="W98" s="63"/>
      <c r="X98" s="63"/>
      <c r="Y98" s="63"/>
      <c r="Z98" s="63"/>
      <c r="AA98" s="63"/>
      <c r="AB98" s="402"/>
      <c r="AD98" s="337"/>
      <c r="AF98" s="507"/>
      <c r="AG98" s="522"/>
      <c r="AH98" s="669">
        <f t="shared" si="2"/>
        <v>0</v>
      </c>
      <c r="AI98" s="670" t="e">
        <f t="shared" si="3"/>
        <v>#DIV/0!</v>
      </c>
      <c r="AK98" s="507"/>
      <c r="AL98" s="63"/>
      <c r="AM98" s="63"/>
      <c r="AN98" s="63"/>
      <c r="AO98" s="63"/>
      <c r="AP98" s="63"/>
      <c r="AQ98" s="63"/>
      <c r="AR98" s="402"/>
      <c r="AT98" s="507"/>
      <c r="AU98" s="63"/>
      <c r="AV98" s="63"/>
      <c r="AW98" s="63"/>
      <c r="AX98" s="63"/>
      <c r="AY98" s="63"/>
      <c r="AZ98" s="63"/>
      <c r="BA98" s="402"/>
      <c r="BC98" s="338"/>
      <c r="BD98" s="338"/>
      <c r="BF98" s="338"/>
    </row>
    <row r="99" spans="2:58" ht="15" x14ac:dyDescent="0.2">
      <c r="B99" s="507"/>
      <c r="C99" s="63"/>
      <c r="D99" s="63"/>
      <c r="E99" s="63"/>
      <c r="F99" s="63"/>
      <c r="G99" s="402"/>
      <c r="H99" s="337"/>
      <c r="I99" s="337"/>
      <c r="K99" s="507"/>
      <c r="L99" s="63"/>
      <c r="M99" s="63"/>
      <c r="N99" s="63"/>
      <c r="O99" s="63"/>
      <c r="P99" s="63"/>
      <c r="Q99" s="63"/>
      <c r="R99" s="63"/>
      <c r="S99" s="402"/>
      <c r="U99" s="507"/>
      <c r="V99" s="63"/>
      <c r="W99" s="63"/>
      <c r="X99" s="63"/>
      <c r="Y99" s="63"/>
      <c r="Z99" s="63"/>
      <c r="AA99" s="63"/>
      <c r="AB99" s="402"/>
      <c r="AD99" s="337"/>
      <c r="AF99" s="507"/>
      <c r="AG99" s="522"/>
      <c r="AH99" s="669">
        <f t="shared" si="2"/>
        <v>0</v>
      </c>
      <c r="AI99" s="670" t="e">
        <f t="shared" si="3"/>
        <v>#DIV/0!</v>
      </c>
      <c r="AK99" s="507"/>
      <c r="AL99" s="63"/>
      <c r="AM99" s="63"/>
      <c r="AN99" s="63"/>
      <c r="AO99" s="63"/>
      <c r="AP99" s="63"/>
      <c r="AQ99" s="63"/>
      <c r="AR99" s="402"/>
      <c r="AT99" s="507"/>
      <c r="AU99" s="63"/>
      <c r="AV99" s="63"/>
      <c r="AW99" s="63"/>
      <c r="AX99" s="63"/>
      <c r="AY99" s="63"/>
      <c r="AZ99" s="63"/>
      <c r="BA99" s="402"/>
      <c r="BC99" s="338"/>
      <c r="BD99" s="338"/>
      <c r="BF99" s="338"/>
    </row>
    <row r="100" spans="2:58" ht="15" x14ac:dyDescent="0.2">
      <c r="B100" s="507"/>
      <c r="C100" s="63"/>
      <c r="D100" s="63"/>
      <c r="E100" s="63"/>
      <c r="F100" s="63"/>
      <c r="G100" s="402"/>
      <c r="H100" s="337"/>
      <c r="I100" s="337"/>
      <c r="K100" s="507"/>
      <c r="L100" s="63"/>
      <c r="M100" s="63"/>
      <c r="N100" s="63"/>
      <c r="O100" s="63"/>
      <c r="P100" s="63"/>
      <c r="Q100" s="63"/>
      <c r="R100" s="63"/>
      <c r="S100" s="402"/>
      <c r="U100" s="507"/>
      <c r="V100" s="63"/>
      <c r="W100" s="63"/>
      <c r="X100" s="63"/>
      <c r="Y100" s="63"/>
      <c r="Z100" s="63"/>
      <c r="AA100" s="63"/>
      <c r="AB100" s="402"/>
      <c r="AD100" s="337"/>
      <c r="AF100" s="507"/>
      <c r="AG100" s="522"/>
      <c r="AH100" s="669">
        <f t="shared" si="2"/>
        <v>0</v>
      </c>
      <c r="AI100" s="670" t="e">
        <f t="shared" si="3"/>
        <v>#DIV/0!</v>
      </c>
      <c r="AK100" s="507"/>
      <c r="AL100" s="63"/>
      <c r="AM100" s="63"/>
      <c r="AN100" s="63"/>
      <c r="AO100" s="63"/>
      <c r="AP100" s="63"/>
      <c r="AQ100" s="63"/>
      <c r="AR100" s="402"/>
      <c r="AT100" s="507"/>
      <c r="AU100" s="63"/>
      <c r="AV100" s="63"/>
      <c r="AW100" s="63"/>
      <c r="AX100" s="63"/>
      <c r="AY100" s="63"/>
      <c r="AZ100" s="63"/>
      <c r="BA100" s="402"/>
      <c r="BC100" s="338"/>
      <c r="BD100" s="338"/>
      <c r="BF100" s="338"/>
    </row>
    <row r="101" spans="2:58" ht="15" x14ac:dyDescent="0.2">
      <c r="B101" s="507"/>
      <c r="C101" s="63"/>
      <c r="D101" s="63"/>
      <c r="E101" s="63"/>
      <c r="F101" s="63"/>
      <c r="G101" s="402"/>
      <c r="H101" s="337"/>
      <c r="I101" s="337"/>
      <c r="K101" s="507"/>
      <c r="L101" s="63"/>
      <c r="M101" s="63"/>
      <c r="N101" s="63"/>
      <c r="O101" s="63"/>
      <c r="P101" s="63"/>
      <c r="Q101" s="63"/>
      <c r="R101" s="63"/>
      <c r="S101" s="402"/>
      <c r="U101" s="507"/>
      <c r="V101" s="63"/>
      <c r="W101" s="63"/>
      <c r="X101" s="63"/>
      <c r="Y101" s="63"/>
      <c r="Z101" s="63"/>
      <c r="AA101" s="63"/>
      <c r="AB101" s="402"/>
      <c r="AD101" s="337"/>
      <c r="AF101" s="507"/>
      <c r="AG101" s="522"/>
      <c r="AH101" s="669">
        <f t="shared" si="2"/>
        <v>0</v>
      </c>
      <c r="AI101" s="670" t="e">
        <f t="shared" si="3"/>
        <v>#DIV/0!</v>
      </c>
      <c r="AK101" s="507"/>
      <c r="AL101" s="63"/>
      <c r="AM101" s="63"/>
      <c r="AN101" s="63"/>
      <c r="AO101" s="63"/>
      <c r="AP101" s="63"/>
      <c r="AQ101" s="63"/>
      <c r="AR101" s="402"/>
      <c r="AT101" s="507"/>
      <c r="AU101" s="63"/>
      <c r="AV101" s="63"/>
      <c r="AW101" s="63"/>
      <c r="AX101" s="63"/>
      <c r="AY101" s="63"/>
      <c r="AZ101" s="63"/>
      <c r="BA101" s="402"/>
      <c r="BC101" s="338"/>
      <c r="BD101" s="338"/>
      <c r="BF101" s="338"/>
    </row>
    <row r="102" spans="2:58" ht="15" x14ac:dyDescent="0.2">
      <c r="B102" s="507"/>
      <c r="C102" s="63"/>
      <c r="D102" s="63"/>
      <c r="E102" s="63"/>
      <c r="F102" s="63"/>
      <c r="G102" s="402"/>
      <c r="H102" s="337"/>
      <c r="I102" s="337"/>
      <c r="K102" s="507"/>
      <c r="L102" s="63"/>
      <c r="M102" s="63"/>
      <c r="N102" s="63"/>
      <c r="O102" s="63"/>
      <c r="P102" s="63"/>
      <c r="Q102" s="63"/>
      <c r="R102" s="63"/>
      <c r="S102" s="402"/>
      <c r="U102" s="507"/>
      <c r="V102" s="63"/>
      <c r="W102" s="63"/>
      <c r="X102" s="63"/>
      <c r="Y102" s="63"/>
      <c r="Z102" s="63"/>
      <c r="AA102" s="63"/>
      <c r="AB102" s="402"/>
      <c r="AD102" s="337"/>
      <c r="AF102" s="507"/>
      <c r="AG102" s="522"/>
      <c r="AH102" s="669">
        <f t="shared" si="2"/>
        <v>0</v>
      </c>
      <c r="AI102" s="670" t="e">
        <f t="shared" si="3"/>
        <v>#DIV/0!</v>
      </c>
      <c r="AK102" s="507"/>
      <c r="AL102" s="63"/>
      <c r="AM102" s="63"/>
      <c r="AN102" s="63"/>
      <c r="AO102" s="63"/>
      <c r="AP102" s="63"/>
      <c r="AQ102" s="63"/>
      <c r="AR102" s="402"/>
      <c r="AT102" s="507"/>
      <c r="AU102" s="63"/>
      <c r="AV102" s="63"/>
      <c r="AW102" s="63"/>
      <c r="AX102" s="63"/>
      <c r="AY102" s="63"/>
      <c r="AZ102" s="63"/>
      <c r="BA102" s="402"/>
      <c r="BC102" s="338"/>
      <c r="BD102" s="338"/>
      <c r="BF102" s="338"/>
    </row>
    <row r="103" spans="2:58" ht="15" x14ac:dyDescent="0.2">
      <c r="B103" s="507"/>
      <c r="C103" s="63"/>
      <c r="D103" s="63"/>
      <c r="E103" s="63"/>
      <c r="F103" s="63"/>
      <c r="G103" s="402"/>
      <c r="H103" s="337"/>
      <c r="I103" s="337"/>
      <c r="K103" s="507"/>
      <c r="L103" s="63"/>
      <c r="M103" s="63"/>
      <c r="N103" s="63"/>
      <c r="O103" s="63"/>
      <c r="P103" s="63"/>
      <c r="Q103" s="63"/>
      <c r="R103" s="63"/>
      <c r="S103" s="402"/>
      <c r="U103" s="507"/>
      <c r="V103" s="63"/>
      <c r="W103" s="63"/>
      <c r="X103" s="63"/>
      <c r="Y103" s="63"/>
      <c r="Z103" s="63"/>
      <c r="AA103" s="63"/>
      <c r="AB103" s="402"/>
      <c r="AD103" s="337"/>
      <c r="AF103" s="507"/>
      <c r="AG103" s="522"/>
      <c r="AH103" s="669">
        <f t="shared" si="2"/>
        <v>0</v>
      </c>
      <c r="AI103" s="670" t="e">
        <f t="shared" si="3"/>
        <v>#DIV/0!</v>
      </c>
      <c r="AK103" s="507"/>
      <c r="AL103" s="63"/>
      <c r="AM103" s="63"/>
      <c r="AN103" s="63"/>
      <c r="AO103" s="63"/>
      <c r="AP103" s="63"/>
      <c r="AQ103" s="63"/>
      <c r="AR103" s="402"/>
      <c r="AT103" s="507"/>
      <c r="AU103" s="63"/>
      <c r="AV103" s="63"/>
      <c r="AW103" s="63"/>
      <c r="AX103" s="63"/>
      <c r="AY103" s="63"/>
      <c r="AZ103" s="63"/>
      <c r="BA103" s="402"/>
      <c r="BC103" s="338"/>
      <c r="BD103" s="338"/>
      <c r="BF103" s="338"/>
    </row>
    <row r="104" spans="2:58" ht="15" x14ac:dyDescent="0.2">
      <c r="B104" s="507"/>
      <c r="C104" s="63"/>
      <c r="D104" s="63"/>
      <c r="E104" s="63"/>
      <c r="F104" s="63"/>
      <c r="G104" s="402"/>
      <c r="H104" s="337"/>
      <c r="I104" s="337"/>
      <c r="K104" s="507"/>
      <c r="L104" s="63"/>
      <c r="M104" s="63"/>
      <c r="N104" s="63"/>
      <c r="O104" s="63"/>
      <c r="P104" s="63"/>
      <c r="Q104" s="63"/>
      <c r="R104" s="63"/>
      <c r="S104" s="402"/>
      <c r="U104" s="507"/>
      <c r="V104" s="63"/>
      <c r="W104" s="63"/>
      <c r="X104" s="63"/>
      <c r="Y104" s="63"/>
      <c r="Z104" s="63"/>
      <c r="AA104" s="63"/>
      <c r="AB104" s="402"/>
      <c r="AD104" s="337"/>
      <c r="AF104" s="507"/>
      <c r="AG104" s="522"/>
      <c r="AH104" s="669">
        <f t="shared" si="2"/>
        <v>0</v>
      </c>
      <c r="AI104" s="670" t="e">
        <f t="shared" si="3"/>
        <v>#DIV/0!</v>
      </c>
      <c r="AK104" s="507"/>
      <c r="AL104" s="63"/>
      <c r="AM104" s="63"/>
      <c r="AN104" s="63"/>
      <c r="AO104" s="63"/>
      <c r="AP104" s="63"/>
      <c r="AQ104" s="63"/>
      <c r="AR104" s="402"/>
      <c r="AT104" s="507"/>
      <c r="AU104" s="63"/>
      <c r="AV104" s="63"/>
      <c r="AW104" s="63"/>
      <c r="AX104" s="63"/>
      <c r="AY104" s="63"/>
      <c r="AZ104" s="63"/>
      <c r="BA104" s="402"/>
      <c r="BC104" s="338"/>
      <c r="BD104" s="338"/>
      <c r="BF104" s="338"/>
    </row>
    <row r="105" spans="2:58" ht="15" x14ac:dyDescent="0.2">
      <c r="B105" s="507"/>
      <c r="C105" s="63"/>
      <c r="D105" s="63"/>
      <c r="E105" s="63"/>
      <c r="F105" s="63"/>
      <c r="G105" s="402"/>
      <c r="H105" s="337"/>
      <c r="I105" s="337"/>
      <c r="K105" s="507"/>
      <c r="L105" s="63"/>
      <c r="M105" s="63"/>
      <c r="N105" s="63"/>
      <c r="O105" s="63"/>
      <c r="P105" s="63"/>
      <c r="Q105" s="63"/>
      <c r="R105" s="63"/>
      <c r="S105" s="402"/>
      <c r="U105" s="507"/>
      <c r="V105" s="63"/>
      <c r="W105" s="63"/>
      <c r="X105" s="63"/>
      <c r="Y105" s="63"/>
      <c r="Z105" s="63"/>
      <c r="AA105" s="63"/>
      <c r="AB105" s="402"/>
      <c r="AD105" s="337"/>
      <c r="AF105" s="507"/>
      <c r="AG105" s="522"/>
      <c r="AH105" s="669">
        <f t="shared" si="2"/>
        <v>0</v>
      </c>
      <c r="AI105" s="670" t="e">
        <f t="shared" si="3"/>
        <v>#DIV/0!</v>
      </c>
      <c r="AK105" s="507"/>
      <c r="AL105" s="63"/>
      <c r="AM105" s="63"/>
      <c r="AN105" s="63"/>
      <c r="AO105" s="63"/>
      <c r="AP105" s="63"/>
      <c r="AQ105" s="63"/>
      <c r="AR105" s="402"/>
      <c r="AT105" s="507"/>
      <c r="AU105" s="63"/>
      <c r="AV105" s="63"/>
      <c r="AW105" s="63"/>
      <c r="AX105" s="63"/>
      <c r="AY105" s="63"/>
      <c r="AZ105" s="63"/>
      <c r="BA105" s="402"/>
      <c r="BC105" s="338"/>
      <c r="BD105" s="338"/>
      <c r="BF105" s="338"/>
    </row>
    <row r="106" spans="2:58" ht="15" x14ac:dyDescent="0.2">
      <c r="B106" s="507"/>
      <c r="C106" s="63"/>
      <c r="D106" s="63"/>
      <c r="E106" s="63"/>
      <c r="F106" s="63"/>
      <c r="G106" s="402"/>
      <c r="H106" s="337"/>
      <c r="I106" s="337"/>
      <c r="K106" s="507"/>
      <c r="L106" s="63"/>
      <c r="M106" s="63"/>
      <c r="N106" s="63"/>
      <c r="O106" s="63"/>
      <c r="P106" s="63"/>
      <c r="Q106" s="63"/>
      <c r="R106" s="63"/>
      <c r="S106" s="402"/>
      <c r="U106" s="507"/>
      <c r="V106" s="63"/>
      <c r="W106" s="63"/>
      <c r="X106" s="63"/>
      <c r="Y106" s="63"/>
      <c r="Z106" s="63"/>
      <c r="AA106" s="63"/>
      <c r="AB106" s="402"/>
      <c r="AD106" s="337"/>
      <c r="AF106" s="507"/>
      <c r="AG106" s="522"/>
      <c r="AH106" s="669">
        <f t="shared" si="2"/>
        <v>0</v>
      </c>
      <c r="AI106" s="670" t="e">
        <f t="shared" si="3"/>
        <v>#DIV/0!</v>
      </c>
      <c r="AK106" s="507"/>
      <c r="AL106" s="63"/>
      <c r="AM106" s="63"/>
      <c r="AN106" s="63"/>
      <c r="AO106" s="63"/>
      <c r="AP106" s="63"/>
      <c r="AQ106" s="63"/>
      <c r="AR106" s="402"/>
      <c r="AT106" s="507"/>
      <c r="AU106" s="63"/>
      <c r="AV106" s="63"/>
      <c r="AW106" s="63"/>
      <c r="AX106" s="63"/>
      <c r="AY106" s="63"/>
      <c r="AZ106" s="63"/>
      <c r="BA106" s="402"/>
      <c r="BC106" s="338"/>
      <c r="BD106" s="338"/>
      <c r="BF106" s="338"/>
    </row>
    <row r="107" spans="2:58" ht="15" x14ac:dyDescent="0.2">
      <c r="B107" s="507"/>
      <c r="C107" s="63"/>
      <c r="D107" s="63"/>
      <c r="E107" s="63"/>
      <c r="F107" s="63"/>
      <c r="G107" s="402"/>
      <c r="H107" s="337"/>
      <c r="I107" s="337"/>
      <c r="K107" s="507"/>
      <c r="L107" s="63"/>
      <c r="M107" s="63"/>
      <c r="N107" s="63"/>
      <c r="O107" s="63"/>
      <c r="P107" s="63"/>
      <c r="Q107" s="63"/>
      <c r="R107" s="63"/>
      <c r="S107" s="402"/>
      <c r="U107" s="507"/>
      <c r="V107" s="63"/>
      <c r="W107" s="63"/>
      <c r="X107" s="63"/>
      <c r="Y107" s="63"/>
      <c r="Z107" s="63"/>
      <c r="AA107" s="63"/>
      <c r="AB107" s="402"/>
      <c r="AD107" s="337"/>
      <c r="AF107" s="507"/>
      <c r="AG107" s="522"/>
      <c r="AH107" s="669">
        <f t="shared" si="2"/>
        <v>0</v>
      </c>
      <c r="AI107" s="670" t="e">
        <f t="shared" si="3"/>
        <v>#DIV/0!</v>
      </c>
      <c r="AK107" s="507"/>
      <c r="AL107" s="63"/>
      <c r="AM107" s="63"/>
      <c r="AN107" s="63"/>
      <c r="AO107" s="63"/>
      <c r="AP107" s="63"/>
      <c r="AQ107" s="63"/>
      <c r="AR107" s="402"/>
      <c r="AT107" s="507"/>
      <c r="AU107" s="63"/>
      <c r="AV107" s="63"/>
      <c r="AW107" s="63"/>
      <c r="AX107" s="63"/>
      <c r="AY107" s="63"/>
      <c r="AZ107" s="63"/>
      <c r="BA107" s="402"/>
      <c r="BC107" s="338"/>
      <c r="BD107" s="338"/>
      <c r="BF107" s="338"/>
    </row>
    <row r="108" spans="2:58" ht="15" x14ac:dyDescent="0.2">
      <c r="B108" s="507"/>
      <c r="C108" s="63"/>
      <c r="D108" s="63"/>
      <c r="E108" s="63"/>
      <c r="F108" s="63"/>
      <c r="G108" s="402"/>
      <c r="H108" s="337"/>
      <c r="I108" s="337"/>
      <c r="K108" s="507"/>
      <c r="L108" s="63"/>
      <c r="M108" s="63"/>
      <c r="N108" s="63"/>
      <c r="O108" s="63"/>
      <c r="P108" s="63"/>
      <c r="Q108" s="63"/>
      <c r="R108" s="63"/>
      <c r="S108" s="402"/>
      <c r="U108" s="507"/>
      <c r="V108" s="63"/>
      <c r="W108" s="63"/>
      <c r="X108" s="63"/>
      <c r="Y108" s="63"/>
      <c r="Z108" s="63"/>
      <c r="AA108" s="63"/>
      <c r="AB108" s="402"/>
      <c r="AD108" s="337"/>
      <c r="AF108" s="507"/>
      <c r="AG108" s="522"/>
      <c r="AH108" s="669">
        <f t="shared" si="2"/>
        <v>0</v>
      </c>
      <c r="AI108" s="670" t="e">
        <f t="shared" si="3"/>
        <v>#DIV/0!</v>
      </c>
      <c r="AK108" s="507"/>
      <c r="AL108" s="63"/>
      <c r="AM108" s="63"/>
      <c r="AN108" s="63"/>
      <c r="AO108" s="63"/>
      <c r="AP108" s="63"/>
      <c r="AQ108" s="63"/>
      <c r="AR108" s="402"/>
      <c r="AT108" s="507"/>
      <c r="AU108" s="63"/>
      <c r="AV108" s="63"/>
      <c r="AW108" s="63"/>
      <c r="AX108" s="63"/>
      <c r="AY108" s="63"/>
      <c r="AZ108" s="63"/>
      <c r="BA108" s="402"/>
      <c r="BC108" s="338"/>
      <c r="BD108" s="338"/>
      <c r="BF108" s="338"/>
    </row>
    <row r="109" spans="2:58" ht="15" x14ac:dyDescent="0.2">
      <c r="B109" s="507"/>
      <c r="C109" s="63"/>
      <c r="D109" s="63"/>
      <c r="E109" s="63"/>
      <c r="F109" s="63"/>
      <c r="G109" s="402"/>
      <c r="H109" s="337"/>
      <c r="I109" s="337"/>
      <c r="K109" s="507"/>
      <c r="L109" s="63"/>
      <c r="M109" s="63"/>
      <c r="N109" s="63"/>
      <c r="O109" s="63"/>
      <c r="P109" s="63"/>
      <c r="Q109" s="63"/>
      <c r="R109" s="63"/>
      <c r="S109" s="402"/>
      <c r="U109" s="507"/>
      <c r="V109" s="63"/>
      <c r="W109" s="63"/>
      <c r="X109" s="63"/>
      <c r="Y109" s="63"/>
      <c r="Z109" s="63"/>
      <c r="AA109" s="63"/>
      <c r="AB109" s="402"/>
      <c r="AD109" s="337"/>
      <c r="AF109" s="507"/>
      <c r="AG109" s="522"/>
      <c r="AH109" s="669">
        <f t="shared" si="2"/>
        <v>0</v>
      </c>
      <c r="AI109" s="670" t="e">
        <f t="shared" si="3"/>
        <v>#DIV/0!</v>
      </c>
      <c r="AK109" s="507"/>
      <c r="AL109" s="63"/>
      <c r="AM109" s="63"/>
      <c r="AN109" s="63"/>
      <c r="AO109" s="63"/>
      <c r="AP109" s="63"/>
      <c r="AQ109" s="63"/>
      <c r="AR109" s="402"/>
      <c r="AT109" s="507"/>
      <c r="AU109" s="63"/>
      <c r="AV109" s="63"/>
      <c r="AW109" s="63"/>
      <c r="AX109" s="63"/>
      <c r="AY109" s="63"/>
      <c r="AZ109" s="63"/>
      <c r="BA109" s="402"/>
      <c r="BC109" s="338"/>
      <c r="BD109" s="338"/>
      <c r="BF109" s="338"/>
    </row>
    <row r="110" spans="2:58" ht="15" x14ac:dyDescent="0.2">
      <c r="B110" s="507"/>
      <c r="C110" s="63"/>
      <c r="D110" s="63"/>
      <c r="E110" s="63"/>
      <c r="F110" s="63"/>
      <c r="G110" s="402"/>
      <c r="H110" s="337"/>
      <c r="I110" s="337"/>
      <c r="K110" s="507"/>
      <c r="L110" s="63"/>
      <c r="M110" s="63"/>
      <c r="N110" s="63"/>
      <c r="O110" s="63"/>
      <c r="P110" s="63"/>
      <c r="Q110" s="63"/>
      <c r="R110" s="63"/>
      <c r="S110" s="402"/>
      <c r="U110" s="507"/>
      <c r="V110" s="63"/>
      <c r="W110" s="63"/>
      <c r="X110" s="63"/>
      <c r="Y110" s="63"/>
      <c r="Z110" s="63"/>
      <c r="AA110" s="63"/>
      <c r="AB110" s="402"/>
      <c r="AD110" s="337"/>
      <c r="AF110" s="507"/>
      <c r="AG110" s="522"/>
      <c r="AH110" s="669">
        <f t="shared" si="2"/>
        <v>0</v>
      </c>
      <c r="AI110" s="670" t="e">
        <f t="shared" si="3"/>
        <v>#DIV/0!</v>
      </c>
      <c r="AK110" s="507"/>
      <c r="AL110" s="63"/>
      <c r="AM110" s="63"/>
      <c r="AN110" s="63"/>
      <c r="AO110" s="63"/>
      <c r="AP110" s="63"/>
      <c r="AQ110" s="63"/>
      <c r="AR110" s="402"/>
      <c r="AT110" s="507"/>
      <c r="AU110" s="63"/>
      <c r="AV110" s="63"/>
      <c r="AW110" s="63"/>
      <c r="AX110" s="63"/>
      <c r="AY110" s="63"/>
      <c r="AZ110" s="63"/>
      <c r="BA110" s="402"/>
      <c r="BC110" s="338"/>
      <c r="BD110" s="338"/>
      <c r="BF110" s="338"/>
    </row>
    <row r="111" spans="2:58" ht="15" x14ac:dyDescent="0.2">
      <c r="B111" s="507"/>
      <c r="C111" s="63"/>
      <c r="D111" s="63"/>
      <c r="E111" s="63"/>
      <c r="F111" s="63"/>
      <c r="G111" s="402"/>
      <c r="H111" s="337"/>
      <c r="I111" s="337"/>
      <c r="K111" s="507"/>
      <c r="L111" s="63"/>
      <c r="M111" s="63"/>
      <c r="N111" s="63"/>
      <c r="O111" s="63"/>
      <c r="P111" s="63"/>
      <c r="Q111" s="63"/>
      <c r="R111" s="63"/>
      <c r="S111" s="402"/>
      <c r="U111" s="507"/>
      <c r="V111" s="63"/>
      <c r="W111" s="63"/>
      <c r="X111" s="63"/>
      <c r="Y111" s="63"/>
      <c r="Z111" s="63"/>
      <c r="AA111" s="63"/>
      <c r="AB111" s="402"/>
      <c r="AD111" s="337"/>
      <c r="AF111" s="507"/>
      <c r="AG111" s="522"/>
      <c r="AH111" s="669">
        <f t="shared" si="2"/>
        <v>0</v>
      </c>
      <c r="AI111" s="670" t="e">
        <f t="shared" si="3"/>
        <v>#DIV/0!</v>
      </c>
      <c r="AK111" s="507"/>
      <c r="AL111" s="63"/>
      <c r="AM111" s="63"/>
      <c r="AN111" s="63"/>
      <c r="AO111" s="63"/>
      <c r="AP111" s="63"/>
      <c r="AQ111" s="63"/>
      <c r="AR111" s="402"/>
      <c r="AT111" s="507"/>
      <c r="AU111" s="63"/>
      <c r="AV111" s="63"/>
      <c r="AW111" s="63"/>
      <c r="AX111" s="63"/>
      <c r="AY111" s="63"/>
      <c r="AZ111" s="63"/>
      <c r="BA111" s="402"/>
      <c r="BC111" s="338"/>
      <c r="BD111" s="338"/>
      <c r="BF111" s="338"/>
    </row>
    <row r="112" spans="2:58" ht="15" x14ac:dyDescent="0.2">
      <c r="B112" s="507"/>
      <c r="C112" s="63"/>
      <c r="D112" s="63"/>
      <c r="E112" s="63"/>
      <c r="F112" s="63"/>
      <c r="G112" s="402"/>
      <c r="H112" s="337"/>
      <c r="I112" s="337"/>
      <c r="K112" s="507"/>
      <c r="L112" s="63"/>
      <c r="M112" s="63"/>
      <c r="N112" s="63"/>
      <c r="O112" s="63"/>
      <c r="P112" s="63"/>
      <c r="Q112" s="63"/>
      <c r="R112" s="63"/>
      <c r="S112" s="402"/>
      <c r="U112" s="507"/>
      <c r="V112" s="63"/>
      <c r="W112" s="63"/>
      <c r="X112" s="63"/>
      <c r="Y112" s="63"/>
      <c r="Z112" s="63"/>
      <c r="AA112" s="63"/>
      <c r="AB112" s="402"/>
      <c r="AD112" s="337"/>
      <c r="AF112" s="507"/>
      <c r="AG112" s="522"/>
      <c r="AH112" s="669">
        <f t="shared" si="2"/>
        <v>0</v>
      </c>
      <c r="AI112" s="670" t="e">
        <f t="shared" si="3"/>
        <v>#DIV/0!</v>
      </c>
      <c r="AK112" s="507"/>
      <c r="AL112" s="63"/>
      <c r="AM112" s="63"/>
      <c r="AN112" s="63"/>
      <c r="AO112" s="63"/>
      <c r="AP112" s="63"/>
      <c r="AQ112" s="63"/>
      <c r="AR112" s="402"/>
      <c r="AT112" s="507"/>
      <c r="AU112" s="63"/>
      <c r="AV112" s="63"/>
      <c r="AW112" s="63"/>
      <c r="AX112" s="63"/>
      <c r="AY112" s="63"/>
      <c r="AZ112" s="63"/>
      <c r="BA112" s="402"/>
      <c r="BC112" s="338"/>
      <c r="BD112" s="338"/>
      <c r="BF112" s="338"/>
    </row>
    <row r="113" spans="2:58" ht="15" x14ac:dyDescent="0.2">
      <c r="B113" s="507"/>
      <c r="C113" s="63"/>
      <c r="D113" s="63"/>
      <c r="E113" s="63"/>
      <c r="F113" s="63"/>
      <c r="G113" s="402"/>
      <c r="H113" s="337"/>
      <c r="I113" s="337"/>
      <c r="K113" s="507"/>
      <c r="L113" s="63"/>
      <c r="M113" s="63"/>
      <c r="N113" s="63"/>
      <c r="O113" s="63"/>
      <c r="P113" s="63"/>
      <c r="Q113" s="63"/>
      <c r="R113" s="63"/>
      <c r="S113" s="402"/>
      <c r="U113" s="507"/>
      <c r="V113" s="63"/>
      <c r="W113" s="63"/>
      <c r="X113" s="63"/>
      <c r="Y113" s="63"/>
      <c r="Z113" s="63"/>
      <c r="AA113" s="63"/>
      <c r="AB113" s="402"/>
      <c r="AD113" s="337"/>
      <c r="AF113" s="507"/>
      <c r="AG113" s="522"/>
      <c r="AH113" s="669">
        <f t="shared" si="2"/>
        <v>0</v>
      </c>
      <c r="AI113" s="670" t="e">
        <f t="shared" si="3"/>
        <v>#DIV/0!</v>
      </c>
      <c r="AK113" s="507"/>
      <c r="AL113" s="63"/>
      <c r="AM113" s="63"/>
      <c r="AN113" s="63"/>
      <c r="AO113" s="63"/>
      <c r="AP113" s="63"/>
      <c r="AQ113" s="63"/>
      <c r="AR113" s="402"/>
      <c r="AT113" s="507"/>
      <c r="AU113" s="63"/>
      <c r="AV113" s="63"/>
      <c r="AW113" s="63"/>
      <c r="AX113" s="63"/>
      <c r="AY113" s="63"/>
      <c r="AZ113" s="63"/>
      <c r="BA113" s="402"/>
      <c r="BC113" s="338"/>
      <c r="BD113" s="338"/>
      <c r="BF113" s="338"/>
    </row>
    <row r="114" spans="2:58" ht="15" x14ac:dyDescent="0.2">
      <c r="B114" s="507"/>
      <c r="C114" s="63"/>
      <c r="D114" s="63"/>
      <c r="E114" s="63"/>
      <c r="F114" s="63"/>
      <c r="G114" s="402"/>
      <c r="H114" s="337"/>
      <c r="I114" s="337"/>
      <c r="K114" s="507"/>
      <c r="L114" s="63"/>
      <c r="M114" s="63"/>
      <c r="N114" s="63"/>
      <c r="O114" s="63"/>
      <c r="P114" s="63"/>
      <c r="Q114" s="63"/>
      <c r="R114" s="63"/>
      <c r="S114" s="402"/>
      <c r="U114" s="507"/>
      <c r="V114" s="63"/>
      <c r="W114" s="63"/>
      <c r="X114" s="63"/>
      <c r="Y114" s="63"/>
      <c r="Z114" s="63"/>
      <c r="AA114" s="63"/>
      <c r="AB114" s="402"/>
      <c r="AD114" s="337"/>
      <c r="AF114" s="507"/>
      <c r="AG114" s="522"/>
      <c r="AH114" s="669">
        <f t="shared" si="2"/>
        <v>0</v>
      </c>
      <c r="AI114" s="670" t="e">
        <f t="shared" si="3"/>
        <v>#DIV/0!</v>
      </c>
      <c r="AK114" s="507"/>
      <c r="AL114" s="63"/>
      <c r="AM114" s="63"/>
      <c r="AN114" s="63"/>
      <c r="AO114" s="63"/>
      <c r="AP114" s="63"/>
      <c r="AQ114" s="63"/>
      <c r="AR114" s="402"/>
      <c r="AT114" s="507"/>
      <c r="AU114" s="63"/>
      <c r="AV114" s="63"/>
      <c r="AW114" s="63"/>
      <c r="AX114" s="63"/>
      <c r="AY114" s="63"/>
      <c r="AZ114" s="63"/>
      <c r="BA114" s="402"/>
      <c r="BC114" s="338"/>
      <c r="BD114" s="338"/>
      <c r="BF114" s="338"/>
    </row>
    <row r="115" spans="2:58" ht="15" x14ac:dyDescent="0.2">
      <c r="B115" s="507"/>
      <c r="C115" s="63"/>
      <c r="D115" s="63"/>
      <c r="E115" s="63"/>
      <c r="F115" s="63"/>
      <c r="G115" s="402"/>
      <c r="H115" s="337"/>
      <c r="I115" s="337"/>
      <c r="K115" s="507"/>
      <c r="L115" s="63"/>
      <c r="M115" s="63"/>
      <c r="N115" s="63"/>
      <c r="O115" s="63"/>
      <c r="P115" s="63"/>
      <c r="Q115" s="63"/>
      <c r="R115" s="63"/>
      <c r="S115" s="402"/>
      <c r="U115" s="507"/>
      <c r="V115" s="63"/>
      <c r="W115" s="63"/>
      <c r="X115" s="63"/>
      <c r="Y115" s="63"/>
      <c r="Z115" s="63"/>
      <c r="AA115" s="63"/>
      <c r="AB115" s="402"/>
      <c r="AD115" s="337"/>
      <c r="AF115" s="507"/>
      <c r="AG115" s="522"/>
      <c r="AH115" s="669">
        <f t="shared" si="2"/>
        <v>0</v>
      </c>
      <c r="AI115" s="670" t="e">
        <f t="shared" si="3"/>
        <v>#DIV/0!</v>
      </c>
      <c r="AK115" s="507"/>
      <c r="AL115" s="63"/>
      <c r="AM115" s="63"/>
      <c r="AN115" s="63"/>
      <c r="AO115" s="63"/>
      <c r="AP115" s="63"/>
      <c r="AQ115" s="63"/>
      <c r="AR115" s="402"/>
      <c r="AT115" s="507"/>
      <c r="AU115" s="63"/>
      <c r="AV115" s="63"/>
      <c r="AW115" s="63"/>
      <c r="AX115" s="63"/>
      <c r="AY115" s="63"/>
      <c r="AZ115" s="63"/>
      <c r="BA115" s="402"/>
      <c r="BC115" s="338"/>
      <c r="BD115" s="338"/>
      <c r="BF115" s="338"/>
    </row>
    <row r="116" spans="2:58" ht="15" x14ac:dyDescent="0.2">
      <c r="B116" s="507"/>
      <c r="C116" s="63"/>
      <c r="D116" s="63"/>
      <c r="E116" s="63"/>
      <c r="F116" s="63"/>
      <c r="G116" s="402"/>
      <c r="H116" s="337"/>
      <c r="I116" s="337"/>
      <c r="K116" s="507"/>
      <c r="L116" s="63"/>
      <c r="M116" s="63"/>
      <c r="N116" s="63"/>
      <c r="O116" s="63"/>
      <c r="P116" s="63"/>
      <c r="Q116" s="63"/>
      <c r="R116" s="63"/>
      <c r="S116" s="402"/>
      <c r="U116" s="507"/>
      <c r="V116" s="63"/>
      <c r="W116" s="63"/>
      <c r="X116" s="63"/>
      <c r="Y116" s="63"/>
      <c r="Z116" s="63"/>
      <c r="AA116" s="63"/>
      <c r="AB116" s="402"/>
      <c r="AD116" s="337"/>
      <c r="AF116" s="507"/>
      <c r="AG116" s="522"/>
      <c r="AH116" s="669">
        <f t="shared" si="2"/>
        <v>0</v>
      </c>
      <c r="AI116" s="670" t="e">
        <f t="shared" si="3"/>
        <v>#DIV/0!</v>
      </c>
      <c r="AK116" s="507"/>
      <c r="AL116" s="63"/>
      <c r="AM116" s="63"/>
      <c r="AN116" s="63"/>
      <c r="AO116" s="63"/>
      <c r="AP116" s="63"/>
      <c r="AQ116" s="63"/>
      <c r="AR116" s="402"/>
      <c r="AT116" s="507"/>
      <c r="AU116" s="63"/>
      <c r="AV116" s="63"/>
      <c r="AW116" s="63"/>
      <c r="AX116" s="63"/>
      <c r="AY116" s="63"/>
      <c r="AZ116" s="63"/>
      <c r="BA116" s="402"/>
      <c r="BC116" s="338"/>
      <c r="BD116" s="338"/>
      <c r="BF116" s="338"/>
    </row>
    <row r="117" spans="2:58" ht="15" x14ac:dyDescent="0.2">
      <c r="B117" s="507"/>
      <c r="C117" s="63"/>
      <c r="D117" s="63"/>
      <c r="E117" s="63"/>
      <c r="F117" s="63"/>
      <c r="G117" s="402"/>
      <c r="H117" s="337"/>
      <c r="I117" s="337"/>
      <c r="K117" s="507"/>
      <c r="L117" s="63"/>
      <c r="M117" s="63"/>
      <c r="N117" s="63"/>
      <c r="O117" s="63"/>
      <c r="P117" s="63"/>
      <c r="Q117" s="63"/>
      <c r="R117" s="63"/>
      <c r="S117" s="402"/>
      <c r="U117" s="507"/>
      <c r="V117" s="63"/>
      <c r="W117" s="63"/>
      <c r="X117" s="63"/>
      <c r="Y117" s="63"/>
      <c r="Z117" s="63"/>
      <c r="AA117" s="63"/>
      <c r="AB117" s="402"/>
      <c r="AD117" s="337"/>
      <c r="AF117" s="507"/>
      <c r="AG117" s="522"/>
      <c r="AH117" s="669">
        <f t="shared" si="2"/>
        <v>0</v>
      </c>
      <c r="AI117" s="670" t="e">
        <f t="shared" si="3"/>
        <v>#DIV/0!</v>
      </c>
      <c r="AK117" s="507"/>
      <c r="AL117" s="63"/>
      <c r="AM117" s="63"/>
      <c r="AN117" s="63"/>
      <c r="AO117" s="63"/>
      <c r="AP117" s="63"/>
      <c r="AQ117" s="63"/>
      <c r="AR117" s="402"/>
      <c r="AT117" s="507"/>
      <c r="AU117" s="63"/>
      <c r="AV117" s="63"/>
      <c r="AW117" s="63"/>
      <c r="AX117" s="63"/>
      <c r="AY117" s="63"/>
      <c r="AZ117" s="63"/>
      <c r="BA117" s="402"/>
      <c r="BC117" s="338"/>
      <c r="BD117" s="338"/>
      <c r="BF117" s="338"/>
    </row>
    <row r="118" spans="2:58" ht="15" x14ac:dyDescent="0.2">
      <c r="B118" s="507"/>
      <c r="C118" s="63"/>
      <c r="D118" s="63"/>
      <c r="E118" s="63"/>
      <c r="F118" s="63"/>
      <c r="G118" s="402"/>
      <c r="H118" s="337"/>
      <c r="I118" s="337"/>
      <c r="K118" s="507"/>
      <c r="L118" s="63"/>
      <c r="M118" s="63"/>
      <c r="N118" s="63"/>
      <c r="O118" s="63"/>
      <c r="P118" s="63"/>
      <c r="Q118" s="63"/>
      <c r="R118" s="63"/>
      <c r="S118" s="402"/>
      <c r="U118" s="507"/>
      <c r="V118" s="63"/>
      <c r="W118" s="63"/>
      <c r="X118" s="63"/>
      <c r="Y118" s="63"/>
      <c r="Z118" s="63"/>
      <c r="AA118" s="63"/>
      <c r="AB118" s="402"/>
      <c r="AD118" s="337"/>
      <c r="AF118" s="507"/>
      <c r="AG118" s="522"/>
      <c r="AH118" s="669">
        <f t="shared" si="2"/>
        <v>0</v>
      </c>
      <c r="AI118" s="670" t="e">
        <f t="shared" si="3"/>
        <v>#DIV/0!</v>
      </c>
      <c r="AK118" s="507"/>
      <c r="AL118" s="63"/>
      <c r="AM118" s="63"/>
      <c r="AN118" s="63"/>
      <c r="AO118" s="63"/>
      <c r="AP118" s="63"/>
      <c r="AQ118" s="63"/>
      <c r="AR118" s="402"/>
      <c r="AT118" s="507"/>
      <c r="AU118" s="63"/>
      <c r="AV118" s="63"/>
      <c r="AW118" s="63"/>
      <c r="AX118" s="63"/>
      <c r="AY118" s="63"/>
      <c r="AZ118" s="63"/>
      <c r="BA118" s="402"/>
      <c r="BC118" s="338"/>
      <c r="BD118" s="338"/>
      <c r="BF118" s="338"/>
    </row>
    <row r="119" spans="2:58" ht="15" x14ac:dyDescent="0.2">
      <c r="B119" s="507"/>
      <c r="C119" s="63"/>
      <c r="D119" s="63"/>
      <c r="E119" s="63"/>
      <c r="F119" s="63"/>
      <c r="G119" s="402"/>
      <c r="H119" s="337"/>
      <c r="I119" s="337"/>
      <c r="K119" s="507"/>
      <c r="L119" s="63"/>
      <c r="M119" s="63"/>
      <c r="N119" s="63"/>
      <c r="O119" s="63"/>
      <c r="P119" s="63"/>
      <c r="Q119" s="63"/>
      <c r="R119" s="63"/>
      <c r="S119" s="402"/>
      <c r="U119" s="507"/>
      <c r="V119" s="63"/>
      <c r="W119" s="63"/>
      <c r="X119" s="63"/>
      <c r="Y119" s="63"/>
      <c r="Z119" s="63"/>
      <c r="AA119" s="63"/>
      <c r="AB119" s="402"/>
      <c r="AD119" s="337"/>
      <c r="AF119" s="507"/>
      <c r="AG119" s="522"/>
      <c r="AH119" s="669">
        <f t="shared" si="2"/>
        <v>0</v>
      </c>
      <c r="AI119" s="670" t="e">
        <f t="shared" si="3"/>
        <v>#DIV/0!</v>
      </c>
      <c r="AK119" s="507"/>
      <c r="AL119" s="63"/>
      <c r="AM119" s="63"/>
      <c r="AN119" s="63"/>
      <c r="AO119" s="63"/>
      <c r="AP119" s="63"/>
      <c r="AQ119" s="63"/>
      <c r="AR119" s="402"/>
      <c r="AT119" s="507"/>
      <c r="AU119" s="63"/>
      <c r="AV119" s="63"/>
      <c r="AW119" s="63"/>
      <c r="AX119" s="63"/>
      <c r="AY119" s="63"/>
      <c r="AZ119" s="63"/>
      <c r="BA119" s="402"/>
      <c r="BC119" s="338"/>
      <c r="BD119" s="338"/>
      <c r="BF119" s="338"/>
    </row>
    <row r="120" spans="2:58" ht="15" x14ac:dyDescent="0.2">
      <c r="B120" s="507"/>
      <c r="C120" s="63"/>
      <c r="D120" s="63"/>
      <c r="E120" s="63"/>
      <c r="F120" s="63"/>
      <c r="G120" s="402"/>
      <c r="H120" s="337"/>
      <c r="I120" s="337"/>
      <c r="K120" s="507"/>
      <c r="L120" s="63"/>
      <c r="M120" s="63"/>
      <c r="N120" s="63"/>
      <c r="O120" s="63"/>
      <c r="P120" s="63"/>
      <c r="Q120" s="63"/>
      <c r="R120" s="63"/>
      <c r="S120" s="402"/>
      <c r="U120" s="507"/>
      <c r="V120" s="63"/>
      <c r="W120" s="63"/>
      <c r="X120" s="63"/>
      <c r="Y120" s="63"/>
      <c r="Z120" s="63"/>
      <c r="AA120" s="63"/>
      <c r="AB120" s="402"/>
      <c r="AD120" s="337"/>
      <c r="AF120" s="507"/>
      <c r="AG120" s="522"/>
      <c r="AH120" s="669">
        <f t="shared" si="2"/>
        <v>0</v>
      </c>
      <c r="AI120" s="670" t="e">
        <f t="shared" si="3"/>
        <v>#DIV/0!</v>
      </c>
      <c r="AK120" s="507"/>
      <c r="AL120" s="63"/>
      <c r="AM120" s="63"/>
      <c r="AN120" s="63"/>
      <c r="AO120" s="63"/>
      <c r="AP120" s="63"/>
      <c r="AQ120" s="63"/>
      <c r="AR120" s="402"/>
      <c r="AT120" s="507"/>
      <c r="AU120" s="63"/>
      <c r="AV120" s="63"/>
      <c r="AW120" s="63"/>
      <c r="AX120" s="63"/>
      <c r="AY120" s="63"/>
      <c r="AZ120" s="63"/>
      <c r="BA120" s="402"/>
      <c r="BC120" s="338"/>
      <c r="BD120" s="338"/>
      <c r="BF120" s="338"/>
    </row>
    <row r="121" spans="2:58" ht="15" x14ac:dyDescent="0.2">
      <c r="B121" s="507"/>
      <c r="C121" s="63"/>
      <c r="D121" s="63"/>
      <c r="E121" s="63"/>
      <c r="F121" s="63"/>
      <c r="G121" s="402"/>
      <c r="H121" s="337"/>
      <c r="I121" s="337"/>
      <c r="K121" s="507"/>
      <c r="L121" s="63"/>
      <c r="M121" s="63"/>
      <c r="N121" s="63"/>
      <c r="O121" s="63"/>
      <c r="P121" s="63"/>
      <c r="Q121" s="63"/>
      <c r="R121" s="63"/>
      <c r="S121" s="402"/>
      <c r="U121" s="507"/>
      <c r="V121" s="63"/>
      <c r="W121" s="63"/>
      <c r="X121" s="63"/>
      <c r="Y121" s="63"/>
      <c r="Z121" s="63"/>
      <c r="AA121" s="63"/>
      <c r="AB121" s="402"/>
      <c r="AD121" s="337"/>
      <c r="AF121" s="507"/>
      <c r="AG121" s="522"/>
      <c r="AH121" s="669">
        <f t="shared" si="2"/>
        <v>0</v>
      </c>
      <c r="AI121" s="670" t="e">
        <f t="shared" si="3"/>
        <v>#DIV/0!</v>
      </c>
      <c r="AK121" s="507"/>
      <c r="AL121" s="63"/>
      <c r="AM121" s="63"/>
      <c r="AN121" s="63"/>
      <c r="AO121" s="63"/>
      <c r="AP121" s="63"/>
      <c r="AQ121" s="63"/>
      <c r="AR121" s="402"/>
      <c r="AT121" s="507"/>
      <c r="AU121" s="63"/>
      <c r="AV121" s="63"/>
      <c r="AW121" s="63"/>
      <c r="AX121" s="63"/>
      <c r="AY121" s="63"/>
      <c r="AZ121" s="63"/>
      <c r="BA121" s="402"/>
      <c r="BC121" s="338"/>
      <c r="BD121" s="338"/>
      <c r="BF121" s="338"/>
    </row>
    <row r="122" spans="2:58" ht="15" x14ac:dyDescent="0.2">
      <c r="B122" s="507"/>
      <c r="C122" s="63"/>
      <c r="D122" s="63"/>
      <c r="E122" s="63"/>
      <c r="F122" s="63"/>
      <c r="G122" s="402"/>
      <c r="H122" s="337"/>
      <c r="I122" s="337"/>
      <c r="K122" s="507"/>
      <c r="L122" s="63"/>
      <c r="M122" s="63"/>
      <c r="N122" s="63"/>
      <c r="O122" s="63"/>
      <c r="P122" s="63"/>
      <c r="Q122" s="63"/>
      <c r="R122" s="63"/>
      <c r="S122" s="402"/>
      <c r="U122" s="507"/>
      <c r="V122" s="63"/>
      <c r="W122" s="63"/>
      <c r="X122" s="63"/>
      <c r="Y122" s="63"/>
      <c r="Z122" s="63"/>
      <c r="AA122" s="63"/>
      <c r="AB122" s="402"/>
      <c r="AD122" s="337"/>
      <c r="AF122" s="507"/>
      <c r="AG122" s="522"/>
      <c r="AH122" s="669">
        <f t="shared" si="2"/>
        <v>0</v>
      </c>
      <c r="AI122" s="670" t="e">
        <f t="shared" si="3"/>
        <v>#DIV/0!</v>
      </c>
      <c r="AK122" s="507"/>
      <c r="AL122" s="63"/>
      <c r="AM122" s="63"/>
      <c r="AN122" s="63"/>
      <c r="AO122" s="63"/>
      <c r="AP122" s="63"/>
      <c r="AQ122" s="63"/>
      <c r="AR122" s="402"/>
      <c r="AT122" s="507"/>
      <c r="AU122" s="63"/>
      <c r="AV122" s="63"/>
      <c r="AW122" s="63"/>
      <c r="AX122" s="63"/>
      <c r="AY122" s="63"/>
      <c r="AZ122" s="63"/>
      <c r="BA122" s="402"/>
      <c r="BC122" s="338"/>
      <c r="BD122" s="338"/>
      <c r="BF122" s="338"/>
    </row>
    <row r="123" spans="2:58" ht="15" x14ac:dyDescent="0.2">
      <c r="B123" s="507"/>
      <c r="C123" s="63"/>
      <c r="D123" s="63"/>
      <c r="E123" s="63"/>
      <c r="F123" s="63"/>
      <c r="G123" s="402"/>
      <c r="H123" s="337"/>
      <c r="I123" s="337"/>
      <c r="K123" s="507"/>
      <c r="L123" s="63"/>
      <c r="M123" s="63"/>
      <c r="N123" s="63"/>
      <c r="O123" s="63"/>
      <c r="P123" s="63"/>
      <c r="Q123" s="63"/>
      <c r="R123" s="63"/>
      <c r="S123" s="402"/>
      <c r="U123" s="507"/>
      <c r="V123" s="63"/>
      <c r="W123" s="63"/>
      <c r="X123" s="63"/>
      <c r="Y123" s="63"/>
      <c r="Z123" s="63"/>
      <c r="AA123" s="63"/>
      <c r="AB123" s="402"/>
      <c r="AD123" s="337"/>
      <c r="AF123" s="507"/>
      <c r="AG123" s="522"/>
      <c r="AH123" s="669">
        <f t="shared" si="2"/>
        <v>0</v>
      </c>
      <c r="AI123" s="670" t="e">
        <f t="shared" si="3"/>
        <v>#DIV/0!</v>
      </c>
      <c r="AK123" s="507"/>
      <c r="AL123" s="63"/>
      <c r="AM123" s="63"/>
      <c r="AN123" s="63"/>
      <c r="AO123" s="63"/>
      <c r="AP123" s="63"/>
      <c r="AQ123" s="63"/>
      <c r="AR123" s="402"/>
      <c r="AT123" s="507"/>
      <c r="AU123" s="63"/>
      <c r="AV123" s="63"/>
      <c r="AW123" s="63"/>
      <c r="AX123" s="63"/>
      <c r="AY123" s="63"/>
      <c r="AZ123" s="63"/>
      <c r="BA123" s="402"/>
      <c r="BC123" s="338"/>
      <c r="BD123" s="338"/>
      <c r="BF123" s="338"/>
    </row>
    <row r="124" spans="2:58" ht="15" x14ac:dyDescent="0.2">
      <c r="B124" s="507"/>
      <c r="C124" s="63"/>
      <c r="D124" s="63"/>
      <c r="E124" s="63"/>
      <c r="F124" s="63"/>
      <c r="G124" s="402"/>
      <c r="H124" s="337"/>
      <c r="I124" s="337"/>
      <c r="K124" s="507"/>
      <c r="L124" s="63"/>
      <c r="M124" s="63"/>
      <c r="N124" s="63"/>
      <c r="O124" s="63"/>
      <c r="P124" s="63"/>
      <c r="Q124" s="63"/>
      <c r="R124" s="63"/>
      <c r="S124" s="402"/>
      <c r="U124" s="507"/>
      <c r="V124" s="63"/>
      <c r="W124" s="63"/>
      <c r="X124" s="63"/>
      <c r="Y124" s="63"/>
      <c r="Z124" s="63"/>
      <c r="AA124" s="63"/>
      <c r="AB124" s="402"/>
      <c r="AD124" s="337"/>
      <c r="AF124" s="507"/>
      <c r="AG124" s="522"/>
      <c r="AH124" s="669">
        <f t="shared" si="2"/>
        <v>0</v>
      </c>
      <c r="AI124" s="670" t="e">
        <f t="shared" si="3"/>
        <v>#DIV/0!</v>
      </c>
      <c r="AK124" s="507"/>
      <c r="AL124" s="63"/>
      <c r="AM124" s="63"/>
      <c r="AN124" s="63"/>
      <c r="AO124" s="63"/>
      <c r="AP124" s="63"/>
      <c r="AQ124" s="63"/>
      <c r="AR124" s="402"/>
      <c r="AT124" s="507"/>
      <c r="AU124" s="63"/>
      <c r="AV124" s="63"/>
      <c r="AW124" s="63"/>
      <c r="AX124" s="63"/>
      <c r="AY124" s="63"/>
      <c r="AZ124" s="63"/>
      <c r="BA124" s="402"/>
      <c r="BC124" s="338"/>
      <c r="BD124" s="338"/>
      <c r="BF124" s="338"/>
    </row>
    <row r="125" spans="2:58" ht="15" x14ac:dyDescent="0.2">
      <c r="B125" s="507"/>
      <c r="C125" s="63"/>
      <c r="D125" s="63"/>
      <c r="E125" s="63"/>
      <c r="F125" s="63"/>
      <c r="G125" s="402"/>
      <c r="H125" s="337"/>
      <c r="I125" s="337"/>
      <c r="K125" s="507"/>
      <c r="L125" s="63"/>
      <c r="M125" s="63"/>
      <c r="N125" s="63"/>
      <c r="O125" s="63"/>
      <c r="P125" s="63"/>
      <c r="Q125" s="63"/>
      <c r="R125" s="63"/>
      <c r="S125" s="402"/>
      <c r="U125" s="507"/>
      <c r="V125" s="63"/>
      <c r="W125" s="63"/>
      <c r="X125" s="63"/>
      <c r="Y125" s="63"/>
      <c r="Z125" s="63"/>
      <c r="AA125" s="63"/>
      <c r="AB125" s="402"/>
      <c r="AD125" s="337"/>
      <c r="AF125" s="507"/>
      <c r="AG125" s="522"/>
      <c r="AH125" s="669">
        <f t="shared" si="2"/>
        <v>0</v>
      </c>
      <c r="AI125" s="670" t="e">
        <f t="shared" si="3"/>
        <v>#DIV/0!</v>
      </c>
      <c r="AK125" s="507"/>
      <c r="AL125" s="63"/>
      <c r="AM125" s="63"/>
      <c r="AN125" s="63"/>
      <c r="AO125" s="63"/>
      <c r="AP125" s="63"/>
      <c r="AQ125" s="63"/>
      <c r="AR125" s="402"/>
      <c r="AT125" s="507"/>
      <c r="AU125" s="63"/>
      <c r="AV125" s="63"/>
      <c r="AW125" s="63"/>
      <c r="AX125" s="63"/>
      <c r="AY125" s="63"/>
      <c r="AZ125" s="63"/>
      <c r="BA125" s="402"/>
      <c r="BC125" s="338"/>
      <c r="BD125" s="338"/>
      <c r="BF125" s="338"/>
    </row>
    <row r="126" spans="2:58" ht="15" x14ac:dyDescent="0.2">
      <c r="B126" s="507"/>
      <c r="C126" s="63"/>
      <c r="D126" s="63"/>
      <c r="E126" s="63"/>
      <c r="F126" s="63"/>
      <c r="G126" s="402"/>
      <c r="H126" s="337"/>
      <c r="I126" s="337"/>
      <c r="K126" s="507"/>
      <c r="L126" s="63"/>
      <c r="M126" s="63"/>
      <c r="N126" s="63"/>
      <c r="O126" s="63"/>
      <c r="P126" s="63"/>
      <c r="Q126" s="63"/>
      <c r="R126" s="63"/>
      <c r="S126" s="402"/>
      <c r="U126" s="507"/>
      <c r="V126" s="63"/>
      <c r="W126" s="63"/>
      <c r="X126" s="63"/>
      <c r="Y126" s="63"/>
      <c r="Z126" s="63"/>
      <c r="AA126" s="63"/>
      <c r="AB126" s="402"/>
      <c r="AD126" s="337"/>
      <c r="AF126" s="507"/>
      <c r="AG126" s="522"/>
      <c r="AH126" s="669">
        <f t="shared" si="2"/>
        <v>0</v>
      </c>
      <c r="AI126" s="670" t="e">
        <f t="shared" si="3"/>
        <v>#DIV/0!</v>
      </c>
      <c r="AK126" s="507"/>
      <c r="AL126" s="63"/>
      <c r="AM126" s="63"/>
      <c r="AN126" s="63"/>
      <c r="AO126" s="63"/>
      <c r="AP126" s="63"/>
      <c r="AQ126" s="63"/>
      <c r="AR126" s="402"/>
      <c r="AT126" s="507"/>
      <c r="AU126" s="63"/>
      <c r="AV126" s="63"/>
      <c r="AW126" s="63"/>
      <c r="AX126" s="63"/>
      <c r="AY126" s="63"/>
      <c r="AZ126" s="63"/>
      <c r="BA126" s="402"/>
      <c r="BC126" s="338"/>
      <c r="BD126" s="338"/>
      <c r="BF126" s="338"/>
    </row>
    <row r="127" spans="2:58" ht="15" x14ac:dyDescent="0.2">
      <c r="B127" s="507"/>
      <c r="C127" s="63"/>
      <c r="D127" s="63"/>
      <c r="E127" s="63"/>
      <c r="F127" s="63"/>
      <c r="G127" s="402"/>
      <c r="H127" s="337"/>
      <c r="I127" s="337"/>
      <c r="K127" s="507"/>
      <c r="L127" s="63"/>
      <c r="M127" s="63"/>
      <c r="N127" s="63"/>
      <c r="O127" s="63"/>
      <c r="P127" s="63"/>
      <c r="Q127" s="63"/>
      <c r="R127" s="63"/>
      <c r="S127" s="402"/>
      <c r="U127" s="507"/>
      <c r="V127" s="63"/>
      <c r="W127" s="63"/>
      <c r="X127" s="63"/>
      <c r="Y127" s="63"/>
      <c r="Z127" s="63"/>
      <c r="AA127" s="63"/>
      <c r="AB127" s="402"/>
      <c r="AD127" s="337"/>
      <c r="AF127" s="507"/>
      <c r="AG127" s="522"/>
      <c r="AH127" s="669">
        <f t="shared" si="2"/>
        <v>0</v>
      </c>
      <c r="AI127" s="670" t="e">
        <f t="shared" si="3"/>
        <v>#DIV/0!</v>
      </c>
      <c r="AK127" s="507"/>
      <c r="AL127" s="63"/>
      <c r="AM127" s="63"/>
      <c r="AN127" s="63"/>
      <c r="AO127" s="63"/>
      <c r="AP127" s="63"/>
      <c r="AQ127" s="63"/>
      <c r="AR127" s="402"/>
      <c r="AT127" s="507"/>
      <c r="AU127" s="63"/>
      <c r="AV127" s="63"/>
      <c r="AW127" s="63"/>
      <c r="AX127" s="63"/>
      <c r="AY127" s="63"/>
      <c r="AZ127" s="63"/>
      <c r="BA127" s="402"/>
      <c r="BC127" s="338"/>
      <c r="BD127" s="338"/>
      <c r="BF127" s="338"/>
    </row>
    <row r="128" spans="2:58" ht="15" x14ac:dyDescent="0.2">
      <c r="B128" s="507"/>
      <c r="C128" s="63"/>
      <c r="D128" s="63"/>
      <c r="E128" s="63"/>
      <c r="F128" s="63"/>
      <c r="G128" s="402"/>
      <c r="H128" s="337"/>
      <c r="I128" s="337"/>
      <c r="K128" s="507"/>
      <c r="L128" s="63"/>
      <c r="M128" s="63"/>
      <c r="N128" s="63"/>
      <c r="O128" s="63"/>
      <c r="P128" s="63"/>
      <c r="Q128" s="63"/>
      <c r="R128" s="63"/>
      <c r="S128" s="402"/>
      <c r="U128" s="507"/>
      <c r="V128" s="63"/>
      <c r="W128" s="63"/>
      <c r="X128" s="63"/>
      <c r="Y128" s="63"/>
      <c r="Z128" s="63"/>
      <c r="AA128" s="63"/>
      <c r="AB128" s="402"/>
      <c r="AD128" s="337"/>
      <c r="AF128" s="507"/>
      <c r="AG128" s="522"/>
      <c r="AH128" s="669">
        <f t="shared" si="2"/>
        <v>0</v>
      </c>
      <c r="AI128" s="670" t="e">
        <f t="shared" si="3"/>
        <v>#DIV/0!</v>
      </c>
      <c r="AK128" s="507"/>
      <c r="AL128" s="63"/>
      <c r="AM128" s="63"/>
      <c r="AN128" s="63"/>
      <c r="AO128" s="63"/>
      <c r="AP128" s="63"/>
      <c r="AQ128" s="63"/>
      <c r="AR128" s="402"/>
      <c r="AT128" s="507"/>
      <c r="AU128" s="63"/>
      <c r="AV128" s="63"/>
      <c r="AW128" s="63"/>
      <c r="AX128" s="63"/>
      <c r="AY128" s="63"/>
      <c r="AZ128" s="63"/>
      <c r="BA128" s="402"/>
      <c r="BC128" s="338"/>
      <c r="BD128" s="338"/>
      <c r="BF128" s="338"/>
    </row>
    <row r="129" spans="2:58" ht="15" x14ac:dyDescent="0.2">
      <c r="B129" s="507"/>
      <c r="C129" s="63"/>
      <c r="D129" s="63"/>
      <c r="E129" s="63"/>
      <c r="F129" s="63"/>
      <c r="G129" s="402"/>
      <c r="H129" s="337"/>
      <c r="I129" s="337"/>
      <c r="K129" s="507"/>
      <c r="L129" s="63"/>
      <c r="M129" s="63"/>
      <c r="N129" s="63"/>
      <c r="O129" s="63"/>
      <c r="P129" s="63"/>
      <c r="Q129" s="63"/>
      <c r="R129" s="63"/>
      <c r="S129" s="402"/>
      <c r="U129" s="507"/>
      <c r="V129" s="63"/>
      <c r="W129" s="63"/>
      <c r="X129" s="63"/>
      <c r="Y129" s="63"/>
      <c r="Z129" s="63"/>
      <c r="AA129" s="63"/>
      <c r="AB129" s="402"/>
      <c r="AD129" s="337"/>
      <c r="AF129" s="507"/>
      <c r="AG129" s="522"/>
      <c r="AH129" s="669">
        <f t="shared" si="2"/>
        <v>0</v>
      </c>
      <c r="AI129" s="670" t="e">
        <f t="shared" si="3"/>
        <v>#DIV/0!</v>
      </c>
      <c r="AK129" s="507"/>
      <c r="AL129" s="63"/>
      <c r="AM129" s="63"/>
      <c r="AN129" s="63"/>
      <c r="AO129" s="63"/>
      <c r="AP129" s="63"/>
      <c r="AQ129" s="63"/>
      <c r="AR129" s="402"/>
      <c r="AT129" s="507"/>
      <c r="AU129" s="63"/>
      <c r="AV129" s="63"/>
      <c r="AW129" s="63"/>
      <c r="AX129" s="63"/>
      <c r="AY129" s="63"/>
      <c r="AZ129" s="63"/>
      <c r="BA129" s="402"/>
      <c r="BC129" s="338"/>
      <c r="BD129" s="338"/>
      <c r="BF129" s="338"/>
    </row>
    <row r="130" spans="2:58" ht="15" x14ac:dyDescent="0.2">
      <c r="B130" s="507"/>
      <c r="C130" s="63"/>
      <c r="D130" s="63"/>
      <c r="E130" s="63"/>
      <c r="F130" s="63"/>
      <c r="G130" s="402"/>
      <c r="H130" s="337"/>
      <c r="I130" s="337"/>
      <c r="K130" s="507"/>
      <c r="L130" s="63"/>
      <c r="M130" s="63"/>
      <c r="N130" s="63"/>
      <c r="O130" s="63"/>
      <c r="P130" s="63"/>
      <c r="Q130" s="63"/>
      <c r="R130" s="63"/>
      <c r="S130" s="402"/>
      <c r="U130" s="507"/>
      <c r="V130" s="63"/>
      <c r="W130" s="63"/>
      <c r="X130" s="63"/>
      <c r="Y130" s="63"/>
      <c r="Z130" s="63"/>
      <c r="AA130" s="63"/>
      <c r="AB130" s="402"/>
      <c r="AD130" s="337"/>
      <c r="AF130" s="507"/>
      <c r="AG130" s="522"/>
      <c r="AH130" s="669">
        <f t="shared" si="2"/>
        <v>0</v>
      </c>
      <c r="AI130" s="670" t="e">
        <f t="shared" si="3"/>
        <v>#DIV/0!</v>
      </c>
      <c r="AK130" s="507"/>
      <c r="AL130" s="63"/>
      <c r="AM130" s="63"/>
      <c r="AN130" s="63"/>
      <c r="AO130" s="63"/>
      <c r="AP130" s="63"/>
      <c r="AQ130" s="63"/>
      <c r="AR130" s="402"/>
      <c r="AT130" s="507"/>
      <c r="AU130" s="63"/>
      <c r="AV130" s="63"/>
      <c r="AW130" s="63"/>
      <c r="AX130" s="63"/>
      <c r="AY130" s="63"/>
      <c r="AZ130" s="63"/>
      <c r="BA130" s="402"/>
      <c r="BC130" s="338"/>
      <c r="BD130" s="338"/>
      <c r="BF130" s="338"/>
    </row>
    <row r="131" spans="2:58" ht="15" x14ac:dyDescent="0.2">
      <c r="B131" s="507"/>
      <c r="C131" s="63"/>
      <c r="D131" s="63"/>
      <c r="E131" s="63"/>
      <c r="F131" s="63"/>
      <c r="G131" s="402"/>
      <c r="H131" s="337"/>
      <c r="I131" s="337"/>
      <c r="K131" s="507"/>
      <c r="L131" s="63"/>
      <c r="M131" s="63"/>
      <c r="N131" s="63"/>
      <c r="O131" s="63"/>
      <c r="P131" s="63"/>
      <c r="Q131" s="63"/>
      <c r="R131" s="63"/>
      <c r="S131" s="402"/>
      <c r="U131" s="507"/>
      <c r="V131" s="63"/>
      <c r="W131" s="63"/>
      <c r="X131" s="63"/>
      <c r="Y131" s="63"/>
      <c r="Z131" s="63"/>
      <c r="AA131" s="63"/>
      <c r="AB131" s="402"/>
      <c r="AD131" s="337"/>
      <c r="AF131" s="507"/>
      <c r="AG131" s="522"/>
      <c r="AH131" s="669">
        <f t="shared" si="2"/>
        <v>0</v>
      </c>
      <c r="AI131" s="670" t="e">
        <f t="shared" si="3"/>
        <v>#DIV/0!</v>
      </c>
      <c r="AK131" s="507"/>
      <c r="AL131" s="63"/>
      <c r="AM131" s="63"/>
      <c r="AN131" s="63"/>
      <c r="AO131" s="63"/>
      <c r="AP131" s="63"/>
      <c r="AQ131" s="63"/>
      <c r="AR131" s="402"/>
      <c r="AT131" s="507"/>
      <c r="AU131" s="63"/>
      <c r="AV131" s="63"/>
      <c r="AW131" s="63"/>
      <c r="AX131" s="63"/>
      <c r="AY131" s="63"/>
      <c r="AZ131" s="63"/>
      <c r="BA131" s="402"/>
      <c r="BC131" s="338"/>
      <c r="BD131" s="338"/>
      <c r="BF131" s="338"/>
    </row>
    <row r="132" spans="2:58" ht="15" x14ac:dyDescent="0.2">
      <c r="B132" s="507"/>
      <c r="C132" s="63"/>
      <c r="D132" s="63"/>
      <c r="E132" s="63"/>
      <c r="F132" s="63"/>
      <c r="G132" s="402"/>
      <c r="H132" s="337"/>
      <c r="I132" s="337"/>
      <c r="K132" s="507"/>
      <c r="L132" s="63"/>
      <c r="M132" s="63"/>
      <c r="N132" s="63"/>
      <c r="O132" s="63"/>
      <c r="P132" s="63"/>
      <c r="Q132" s="63"/>
      <c r="R132" s="63"/>
      <c r="S132" s="402"/>
      <c r="U132" s="507"/>
      <c r="V132" s="63"/>
      <c r="W132" s="63"/>
      <c r="X132" s="63"/>
      <c r="Y132" s="63"/>
      <c r="Z132" s="63"/>
      <c r="AA132" s="63"/>
      <c r="AB132" s="402"/>
      <c r="AD132" s="337"/>
      <c r="AF132" s="507"/>
      <c r="AG132" s="522"/>
      <c r="AH132" s="669">
        <f t="shared" si="2"/>
        <v>0</v>
      </c>
      <c r="AI132" s="670" t="e">
        <f t="shared" si="3"/>
        <v>#DIV/0!</v>
      </c>
      <c r="AK132" s="507"/>
      <c r="AL132" s="63"/>
      <c r="AM132" s="63"/>
      <c r="AN132" s="63"/>
      <c r="AO132" s="63"/>
      <c r="AP132" s="63"/>
      <c r="AQ132" s="63"/>
      <c r="AR132" s="402"/>
      <c r="AT132" s="507"/>
      <c r="AU132" s="63"/>
      <c r="AV132" s="63"/>
      <c r="AW132" s="63"/>
      <c r="AX132" s="63"/>
      <c r="AY132" s="63"/>
      <c r="AZ132" s="63"/>
      <c r="BA132" s="402"/>
      <c r="BC132" s="338"/>
      <c r="BD132" s="338"/>
      <c r="BF132" s="338"/>
    </row>
    <row r="133" spans="2:58" ht="15" x14ac:dyDescent="0.2">
      <c r="B133" s="507"/>
      <c r="C133" s="63"/>
      <c r="D133" s="63"/>
      <c r="E133" s="63"/>
      <c r="F133" s="63"/>
      <c r="G133" s="402"/>
      <c r="H133" s="337"/>
      <c r="I133" s="337"/>
      <c r="K133" s="507"/>
      <c r="L133" s="63"/>
      <c r="M133" s="63"/>
      <c r="N133" s="63"/>
      <c r="O133" s="63"/>
      <c r="P133" s="63"/>
      <c r="Q133" s="63"/>
      <c r="R133" s="63"/>
      <c r="S133" s="402"/>
      <c r="U133" s="507"/>
      <c r="V133" s="63"/>
      <c r="W133" s="63"/>
      <c r="X133" s="63"/>
      <c r="Y133" s="63"/>
      <c r="Z133" s="63"/>
      <c r="AA133" s="63"/>
      <c r="AB133" s="402"/>
      <c r="AD133" s="337"/>
      <c r="AF133" s="507"/>
      <c r="AG133" s="522"/>
      <c r="AH133" s="669">
        <f t="shared" si="2"/>
        <v>0</v>
      </c>
      <c r="AI133" s="670" t="e">
        <f t="shared" si="3"/>
        <v>#DIV/0!</v>
      </c>
      <c r="AK133" s="507"/>
      <c r="AL133" s="63"/>
      <c r="AM133" s="63"/>
      <c r="AN133" s="63"/>
      <c r="AO133" s="63"/>
      <c r="AP133" s="63"/>
      <c r="AQ133" s="63"/>
      <c r="AR133" s="402"/>
      <c r="AT133" s="507"/>
      <c r="AU133" s="63"/>
      <c r="AV133" s="63"/>
      <c r="AW133" s="63"/>
      <c r="AX133" s="63"/>
      <c r="AY133" s="63"/>
      <c r="AZ133" s="63"/>
      <c r="BA133" s="402"/>
      <c r="BC133" s="338"/>
      <c r="BD133" s="338"/>
      <c r="BF133" s="338"/>
    </row>
    <row r="134" spans="2:58" ht="15" x14ac:dyDescent="0.2">
      <c r="B134" s="507"/>
      <c r="C134" s="63"/>
      <c r="D134" s="63"/>
      <c r="E134" s="63"/>
      <c r="F134" s="63"/>
      <c r="G134" s="402"/>
      <c r="H134" s="337"/>
      <c r="I134" s="337"/>
      <c r="K134" s="507"/>
      <c r="L134" s="63"/>
      <c r="M134" s="63"/>
      <c r="N134" s="63"/>
      <c r="O134" s="63"/>
      <c r="P134" s="63"/>
      <c r="Q134" s="63"/>
      <c r="R134" s="63"/>
      <c r="S134" s="402"/>
      <c r="U134" s="507"/>
      <c r="V134" s="63"/>
      <c r="W134" s="63"/>
      <c r="X134" s="63"/>
      <c r="Y134" s="63"/>
      <c r="Z134" s="63"/>
      <c r="AA134" s="63"/>
      <c r="AB134" s="402"/>
      <c r="AD134" s="337"/>
      <c r="AF134" s="507"/>
      <c r="AG134" s="522"/>
      <c r="AH134" s="669">
        <f t="shared" si="2"/>
        <v>0</v>
      </c>
      <c r="AI134" s="670" t="e">
        <f t="shared" si="3"/>
        <v>#DIV/0!</v>
      </c>
      <c r="AK134" s="507"/>
      <c r="AL134" s="63"/>
      <c r="AM134" s="63"/>
      <c r="AN134" s="63"/>
      <c r="AO134" s="63"/>
      <c r="AP134" s="63"/>
      <c r="AQ134" s="63"/>
      <c r="AR134" s="402"/>
      <c r="AT134" s="507"/>
      <c r="AU134" s="63"/>
      <c r="AV134" s="63"/>
      <c r="AW134" s="63"/>
      <c r="AX134" s="63"/>
      <c r="AY134" s="63"/>
      <c r="AZ134" s="63"/>
      <c r="BA134" s="402"/>
      <c r="BC134" s="338"/>
      <c r="BD134" s="338"/>
      <c r="BF134" s="338"/>
    </row>
    <row r="135" spans="2:58" ht="15" x14ac:dyDescent="0.2">
      <c r="B135" s="507"/>
      <c r="C135" s="63"/>
      <c r="D135" s="63"/>
      <c r="E135" s="63"/>
      <c r="F135" s="63"/>
      <c r="G135" s="402"/>
      <c r="H135" s="337"/>
      <c r="I135" s="337"/>
      <c r="K135" s="507"/>
      <c r="L135" s="63"/>
      <c r="M135" s="63"/>
      <c r="N135" s="63"/>
      <c r="O135" s="63"/>
      <c r="P135" s="63"/>
      <c r="Q135" s="63"/>
      <c r="R135" s="63"/>
      <c r="S135" s="402"/>
      <c r="U135" s="507"/>
      <c r="V135" s="63"/>
      <c r="W135" s="63"/>
      <c r="X135" s="63"/>
      <c r="Y135" s="63"/>
      <c r="Z135" s="63"/>
      <c r="AA135" s="63"/>
      <c r="AB135" s="402"/>
      <c r="AD135" s="337"/>
      <c r="AF135" s="507"/>
      <c r="AG135" s="522"/>
      <c r="AH135" s="669">
        <f t="shared" si="2"/>
        <v>0</v>
      </c>
      <c r="AI135" s="670" t="e">
        <f t="shared" si="3"/>
        <v>#DIV/0!</v>
      </c>
      <c r="AK135" s="507"/>
      <c r="AL135" s="63"/>
      <c r="AM135" s="63"/>
      <c r="AN135" s="63"/>
      <c r="AO135" s="63"/>
      <c r="AP135" s="63"/>
      <c r="AQ135" s="63"/>
      <c r="AR135" s="402"/>
      <c r="AT135" s="507"/>
      <c r="AU135" s="63"/>
      <c r="AV135" s="63"/>
      <c r="AW135" s="63"/>
      <c r="AX135" s="63"/>
      <c r="AY135" s="63"/>
      <c r="AZ135" s="63"/>
      <c r="BA135" s="402"/>
      <c r="BC135" s="338"/>
      <c r="BD135" s="338"/>
      <c r="BF135" s="338"/>
    </row>
    <row r="136" spans="2:58" ht="15" x14ac:dyDescent="0.2">
      <c r="B136" s="507"/>
      <c r="C136" s="63"/>
      <c r="D136" s="63"/>
      <c r="E136" s="63"/>
      <c r="F136" s="63"/>
      <c r="G136" s="402"/>
      <c r="H136" s="337"/>
      <c r="I136" s="337"/>
      <c r="K136" s="507"/>
      <c r="L136" s="63"/>
      <c r="M136" s="63"/>
      <c r="N136" s="63"/>
      <c r="O136" s="63"/>
      <c r="P136" s="63"/>
      <c r="Q136" s="63"/>
      <c r="R136" s="63"/>
      <c r="S136" s="402"/>
      <c r="U136" s="507"/>
      <c r="V136" s="63"/>
      <c r="W136" s="63"/>
      <c r="X136" s="63"/>
      <c r="Y136" s="63"/>
      <c r="Z136" s="63"/>
      <c r="AA136" s="63"/>
      <c r="AB136" s="402"/>
      <c r="AD136" s="337"/>
      <c r="AF136" s="507"/>
      <c r="AG136" s="522"/>
      <c r="AH136" s="669">
        <f t="shared" si="2"/>
        <v>0</v>
      </c>
      <c r="AI136" s="670" t="e">
        <f t="shared" si="3"/>
        <v>#DIV/0!</v>
      </c>
      <c r="AK136" s="507"/>
      <c r="AL136" s="63"/>
      <c r="AM136" s="63"/>
      <c r="AN136" s="63"/>
      <c r="AO136" s="63"/>
      <c r="AP136" s="63"/>
      <c r="AQ136" s="63"/>
      <c r="AR136" s="402"/>
      <c r="AT136" s="507"/>
      <c r="AU136" s="63"/>
      <c r="AV136" s="63"/>
      <c r="AW136" s="63"/>
      <c r="AX136" s="63"/>
      <c r="AY136" s="63"/>
      <c r="AZ136" s="63"/>
      <c r="BA136" s="402"/>
      <c r="BC136" s="338"/>
      <c r="BD136" s="338"/>
      <c r="BF136" s="338"/>
    </row>
    <row r="137" spans="2:58" ht="15" x14ac:dyDescent="0.2">
      <c r="B137" s="507"/>
      <c r="C137" s="63"/>
      <c r="D137" s="63"/>
      <c r="E137" s="63"/>
      <c r="F137" s="63"/>
      <c r="G137" s="402"/>
      <c r="H137" s="337"/>
      <c r="I137" s="337"/>
      <c r="K137" s="507"/>
      <c r="L137" s="63"/>
      <c r="M137" s="63"/>
      <c r="N137" s="63"/>
      <c r="O137" s="63"/>
      <c r="P137" s="63"/>
      <c r="Q137" s="63"/>
      <c r="R137" s="63"/>
      <c r="S137" s="402"/>
      <c r="U137" s="507"/>
      <c r="V137" s="63"/>
      <c r="W137" s="63"/>
      <c r="X137" s="63"/>
      <c r="Y137" s="63"/>
      <c r="Z137" s="63"/>
      <c r="AA137" s="63"/>
      <c r="AB137" s="402"/>
      <c r="AD137" s="337"/>
      <c r="AF137" s="507"/>
      <c r="AG137" s="522"/>
      <c r="AH137" s="669">
        <f t="shared" ref="AH137:AH157" si="4">SUM(AF137:AG137)</f>
        <v>0</v>
      </c>
      <c r="AI137" s="670" t="e">
        <f t="shared" ref="AI137:AI157" si="5">AF137/AH137</f>
        <v>#DIV/0!</v>
      </c>
      <c r="AK137" s="507"/>
      <c r="AL137" s="63"/>
      <c r="AM137" s="63"/>
      <c r="AN137" s="63"/>
      <c r="AO137" s="63"/>
      <c r="AP137" s="63"/>
      <c r="AQ137" s="63"/>
      <c r="AR137" s="402"/>
      <c r="AT137" s="507"/>
      <c r="AU137" s="63"/>
      <c r="AV137" s="63"/>
      <c r="AW137" s="63"/>
      <c r="AX137" s="63"/>
      <c r="AY137" s="63"/>
      <c r="AZ137" s="63"/>
      <c r="BA137" s="402"/>
      <c r="BC137" s="338"/>
      <c r="BD137" s="338"/>
      <c r="BF137" s="338"/>
    </row>
    <row r="138" spans="2:58" ht="15" x14ac:dyDescent="0.2">
      <c r="B138" s="507"/>
      <c r="C138" s="63"/>
      <c r="D138" s="63"/>
      <c r="E138" s="63"/>
      <c r="F138" s="63"/>
      <c r="G138" s="402"/>
      <c r="H138" s="337"/>
      <c r="I138" s="337"/>
      <c r="K138" s="507"/>
      <c r="L138" s="63"/>
      <c r="M138" s="63"/>
      <c r="N138" s="63"/>
      <c r="O138" s="63"/>
      <c r="P138" s="63"/>
      <c r="Q138" s="63"/>
      <c r="R138" s="63"/>
      <c r="S138" s="402"/>
      <c r="U138" s="507"/>
      <c r="V138" s="63"/>
      <c r="W138" s="63"/>
      <c r="X138" s="63"/>
      <c r="Y138" s="63"/>
      <c r="Z138" s="63"/>
      <c r="AA138" s="63"/>
      <c r="AB138" s="402"/>
      <c r="AD138" s="337"/>
      <c r="AF138" s="507"/>
      <c r="AG138" s="522"/>
      <c r="AH138" s="669">
        <f t="shared" si="4"/>
        <v>0</v>
      </c>
      <c r="AI138" s="670" t="e">
        <f t="shared" si="5"/>
        <v>#DIV/0!</v>
      </c>
      <c r="AK138" s="507"/>
      <c r="AL138" s="63"/>
      <c r="AM138" s="63"/>
      <c r="AN138" s="63"/>
      <c r="AO138" s="63"/>
      <c r="AP138" s="63"/>
      <c r="AQ138" s="63"/>
      <c r="AR138" s="402"/>
      <c r="AT138" s="507"/>
      <c r="AU138" s="63"/>
      <c r="AV138" s="63"/>
      <c r="AW138" s="63"/>
      <c r="AX138" s="63"/>
      <c r="AY138" s="63"/>
      <c r="AZ138" s="63"/>
      <c r="BA138" s="402"/>
      <c r="BC138" s="338"/>
      <c r="BD138" s="338"/>
      <c r="BF138" s="338"/>
    </row>
    <row r="139" spans="2:58" ht="15" x14ac:dyDescent="0.2">
      <c r="B139" s="507"/>
      <c r="C139" s="63"/>
      <c r="D139" s="63"/>
      <c r="E139" s="63"/>
      <c r="F139" s="63"/>
      <c r="G139" s="402"/>
      <c r="H139" s="337"/>
      <c r="I139" s="337"/>
      <c r="K139" s="507"/>
      <c r="L139" s="63"/>
      <c r="M139" s="63"/>
      <c r="N139" s="63"/>
      <c r="O139" s="63"/>
      <c r="P139" s="63"/>
      <c r="Q139" s="63"/>
      <c r="R139" s="63"/>
      <c r="S139" s="402"/>
      <c r="U139" s="507"/>
      <c r="V139" s="63"/>
      <c r="W139" s="63"/>
      <c r="X139" s="63"/>
      <c r="Y139" s="63"/>
      <c r="Z139" s="63"/>
      <c r="AA139" s="63"/>
      <c r="AB139" s="402"/>
      <c r="AD139" s="337"/>
      <c r="AF139" s="507"/>
      <c r="AG139" s="522"/>
      <c r="AH139" s="669">
        <f t="shared" si="4"/>
        <v>0</v>
      </c>
      <c r="AI139" s="670" t="e">
        <f t="shared" si="5"/>
        <v>#DIV/0!</v>
      </c>
      <c r="AK139" s="507"/>
      <c r="AL139" s="63"/>
      <c r="AM139" s="63"/>
      <c r="AN139" s="63"/>
      <c r="AO139" s="63"/>
      <c r="AP139" s="63"/>
      <c r="AQ139" s="63"/>
      <c r="AR139" s="402"/>
      <c r="AT139" s="507"/>
      <c r="AU139" s="63"/>
      <c r="AV139" s="63"/>
      <c r="AW139" s="63"/>
      <c r="AX139" s="63"/>
      <c r="AY139" s="63"/>
      <c r="AZ139" s="63"/>
      <c r="BA139" s="402"/>
      <c r="BC139" s="338"/>
      <c r="BD139" s="338"/>
      <c r="BF139" s="338"/>
    </row>
    <row r="140" spans="2:58" ht="15" x14ac:dyDescent="0.2">
      <c r="B140" s="507"/>
      <c r="C140" s="63"/>
      <c r="D140" s="63"/>
      <c r="E140" s="63"/>
      <c r="F140" s="63"/>
      <c r="G140" s="402"/>
      <c r="H140" s="337"/>
      <c r="I140" s="337"/>
      <c r="K140" s="507"/>
      <c r="L140" s="63"/>
      <c r="M140" s="63"/>
      <c r="N140" s="63"/>
      <c r="O140" s="63"/>
      <c r="P140" s="63"/>
      <c r="Q140" s="63"/>
      <c r="R140" s="63"/>
      <c r="S140" s="402"/>
      <c r="U140" s="507"/>
      <c r="V140" s="63"/>
      <c r="W140" s="63"/>
      <c r="X140" s="63"/>
      <c r="Y140" s="63"/>
      <c r="Z140" s="63"/>
      <c r="AA140" s="63"/>
      <c r="AB140" s="402"/>
      <c r="AD140" s="337"/>
      <c r="AF140" s="507"/>
      <c r="AG140" s="522"/>
      <c r="AH140" s="669">
        <f t="shared" si="4"/>
        <v>0</v>
      </c>
      <c r="AI140" s="670" t="e">
        <f t="shared" si="5"/>
        <v>#DIV/0!</v>
      </c>
      <c r="AK140" s="507"/>
      <c r="AL140" s="63"/>
      <c r="AM140" s="63"/>
      <c r="AN140" s="63"/>
      <c r="AO140" s="63"/>
      <c r="AP140" s="63"/>
      <c r="AQ140" s="63"/>
      <c r="AR140" s="402"/>
      <c r="AT140" s="507"/>
      <c r="AU140" s="63"/>
      <c r="AV140" s="63"/>
      <c r="AW140" s="63"/>
      <c r="AX140" s="63"/>
      <c r="AY140" s="63"/>
      <c r="AZ140" s="63"/>
      <c r="BA140" s="402"/>
      <c r="BC140" s="338"/>
      <c r="BD140" s="338"/>
      <c r="BF140" s="338"/>
    </row>
    <row r="141" spans="2:58" ht="15" x14ac:dyDescent="0.2">
      <c r="B141" s="507"/>
      <c r="C141" s="63"/>
      <c r="D141" s="63"/>
      <c r="E141" s="63"/>
      <c r="F141" s="63"/>
      <c r="G141" s="402"/>
      <c r="H141" s="337"/>
      <c r="I141" s="337"/>
      <c r="K141" s="507"/>
      <c r="L141" s="63"/>
      <c r="M141" s="63"/>
      <c r="N141" s="63"/>
      <c r="O141" s="63"/>
      <c r="P141" s="63"/>
      <c r="Q141" s="63"/>
      <c r="R141" s="63"/>
      <c r="S141" s="402"/>
      <c r="U141" s="507"/>
      <c r="V141" s="63"/>
      <c r="W141" s="63"/>
      <c r="X141" s="63"/>
      <c r="Y141" s="63"/>
      <c r="Z141" s="63"/>
      <c r="AA141" s="63"/>
      <c r="AB141" s="402"/>
      <c r="AD141" s="337"/>
      <c r="AF141" s="507"/>
      <c r="AG141" s="522"/>
      <c r="AH141" s="669">
        <f t="shared" si="4"/>
        <v>0</v>
      </c>
      <c r="AI141" s="670" t="e">
        <f t="shared" si="5"/>
        <v>#DIV/0!</v>
      </c>
      <c r="AK141" s="507"/>
      <c r="AL141" s="63"/>
      <c r="AM141" s="63"/>
      <c r="AN141" s="63"/>
      <c r="AO141" s="63"/>
      <c r="AP141" s="63"/>
      <c r="AQ141" s="63"/>
      <c r="AR141" s="402"/>
      <c r="AT141" s="507"/>
      <c r="AU141" s="63"/>
      <c r="AV141" s="63"/>
      <c r="AW141" s="63"/>
      <c r="AX141" s="63"/>
      <c r="AY141" s="63"/>
      <c r="AZ141" s="63"/>
      <c r="BA141" s="402"/>
      <c r="BC141" s="338"/>
      <c r="BD141" s="338"/>
      <c r="BF141" s="338"/>
    </row>
    <row r="142" spans="2:58" ht="15" x14ac:dyDescent="0.2">
      <c r="B142" s="507"/>
      <c r="C142" s="63"/>
      <c r="D142" s="63"/>
      <c r="E142" s="63"/>
      <c r="F142" s="63"/>
      <c r="G142" s="402"/>
      <c r="H142" s="337"/>
      <c r="I142" s="337"/>
      <c r="K142" s="507"/>
      <c r="L142" s="63"/>
      <c r="M142" s="63"/>
      <c r="N142" s="63"/>
      <c r="O142" s="63"/>
      <c r="P142" s="63"/>
      <c r="Q142" s="63"/>
      <c r="R142" s="63"/>
      <c r="S142" s="402"/>
      <c r="U142" s="507"/>
      <c r="V142" s="63"/>
      <c r="W142" s="63"/>
      <c r="X142" s="63"/>
      <c r="Y142" s="63"/>
      <c r="Z142" s="63"/>
      <c r="AA142" s="63"/>
      <c r="AB142" s="402"/>
      <c r="AD142" s="337"/>
      <c r="AF142" s="507"/>
      <c r="AG142" s="522"/>
      <c r="AH142" s="669">
        <f t="shared" si="4"/>
        <v>0</v>
      </c>
      <c r="AI142" s="670" t="e">
        <f t="shared" si="5"/>
        <v>#DIV/0!</v>
      </c>
      <c r="AK142" s="507"/>
      <c r="AL142" s="63"/>
      <c r="AM142" s="63"/>
      <c r="AN142" s="63"/>
      <c r="AO142" s="63"/>
      <c r="AP142" s="63"/>
      <c r="AQ142" s="63"/>
      <c r="AR142" s="402"/>
      <c r="AT142" s="507"/>
      <c r="AU142" s="63"/>
      <c r="AV142" s="63"/>
      <c r="AW142" s="63"/>
      <c r="AX142" s="63"/>
      <c r="AY142" s="63"/>
      <c r="AZ142" s="63"/>
      <c r="BA142" s="402"/>
      <c r="BC142" s="338"/>
      <c r="BD142" s="338"/>
      <c r="BF142" s="338"/>
    </row>
    <row r="143" spans="2:58" ht="15" x14ac:dyDescent="0.2">
      <c r="B143" s="507"/>
      <c r="C143" s="63"/>
      <c r="D143" s="63"/>
      <c r="E143" s="63"/>
      <c r="F143" s="63"/>
      <c r="G143" s="402"/>
      <c r="H143" s="337"/>
      <c r="I143" s="337"/>
      <c r="K143" s="507"/>
      <c r="L143" s="63"/>
      <c r="M143" s="63"/>
      <c r="N143" s="63"/>
      <c r="O143" s="63"/>
      <c r="P143" s="63"/>
      <c r="Q143" s="63"/>
      <c r="R143" s="63"/>
      <c r="S143" s="402"/>
      <c r="U143" s="507"/>
      <c r="V143" s="63"/>
      <c r="W143" s="63"/>
      <c r="X143" s="63"/>
      <c r="Y143" s="63"/>
      <c r="Z143" s="63"/>
      <c r="AA143" s="63"/>
      <c r="AB143" s="402"/>
      <c r="AD143" s="337"/>
      <c r="AF143" s="507"/>
      <c r="AG143" s="522"/>
      <c r="AH143" s="669">
        <f t="shared" si="4"/>
        <v>0</v>
      </c>
      <c r="AI143" s="670" t="e">
        <f t="shared" si="5"/>
        <v>#DIV/0!</v>
      </c>
      <c r="AK143" s="507"/>
      <c r="AL143" s="63"/>
      <c r="AM143" s="63"/>
      <c r="AN143" s="63"/>
      <c r="AO143" s="63"/>
      <c r="AP143" s="63"/>
      <c r="AQ143" s="63"/>
      <c r="AR143" s="402"/>
      <c r="AT143" s="507"/>
      <c r="AU143" s="63"/>
      <c r="AV143" s="63"/>
      <c r="AW143" s="63"/>
      <c r="AX143" s="63"/>
      <c r="AY143" s="63"/>
      <c r="AZ143" s="63"/>
      <c r="BA143" s="402"/>
      <c r="BC143" s="338"/>
      <c r="BD143" s="338"/>
      <c r="BF143" s="338"/>
    </row>
    <row r="144" spans="2:58" ht="15" x14ac:dyDescent="0.2">
      <c r="B144" s="507"/>
      <c r="C144" s="63"/>
      <c r="D144" s="63"/>
      <c r="E144" s="63"/>
      <c r="F144" s="63"/>
      <c r="G144" s="402"/>
      <c r="H144" s="337"/>
      <c r="I144" s="337"/>
      <c r="K144" s="507"/>
      <c r="L144" s="63"/>
      <c r="M144" s="63"/>
      <c r="N144" s="63"/>
      <c r="O144" s="63"/>
      <c r="P144" s="63"/>
      <c r="Q144" s="63"/>
      <c r="R144" s="63"/>
      <c r="S144" s="402"/>
      <c r="U144" s="507"/>
      <c r="V144" s="63"/>
      <c r="W144" s="63"/>
      <c r="X144" s="63"/>
      <c r="Y144" s="63"/>
      <c r="Z144" s="63"/>
      <c r="AA144" s="63"/>
      <c r="AB144" s="402"/>
      <c r="AD144" s="337"/>
      <c r="AF144" s="507"/>
      <c r="AG144" s="522"/>
      <c r="AH144" s="669">
        <f t="shared" si="4"/>
        <v>0</v>
      </c>
      <c r="AI144" s="670" t="e">
        <f t="shared" si="5"/>
        <v>#DIV/0!</v>
      </c>
      <c r="AK144" s="507"/>
      <c r="AL144" s="63"/>
      <c r="AM144" s="63"/>
      <c r="AN144" s="63"/>
      <c r="AO144" s="63"/>
      <c r="AP144" s="63"/>
      <c r="AQ144" s="63"/>
      <c r="AR144" s="402"/>
      <c r="AT144" s="507"/>
      <c r="AU144" s="63"/>
      <c r="AV144" s="63"/>
      <c r="AW144" s="63"/>
      <c r="AX144" s="63"/>
      <c r="AY144" s="63"/>
      <c r="AZ144" s="63"/>
      <c r="BA144" s="402"/>
      <c r="BC144" s="338"/>
      <c r="BD144" s="338"/>
      <c r="BF144" s="338"/>
    </row>
    <row r="145" spans="2:58" ht="15" x14ac:dyDescent="0.2">
      <c r="B145" s="507"/>
      <c r="C145" s="63"/>
      <c r="D145" s="63"/>
      <c r="E145" s="63"/>
      <c r="F145" s="63"/>
      <c r="G145" s="402"/>
      <c r="H145" s="337"/>
      <c r="I145" s="337"/>
      <c r="K145" s="507"/>
      <c r="L145" s="63"/>
      <c r="M145" s="63"/>
      <c r="N145" s="63"/>
      <c r="O145" s="63"/>
      <c r="P145" s="63"/>
      <c r="Q145" s="63"/>
      <c r="R145" s="63"/>
      <c r="S145" s="402"/>
      <c r="U145" s="507"/>
      <c r="V145" s="63"/>
      <c r="W145" s="63"/>
      <c r="X145" s="63"/>
      <c r="Y145" s="63"/>
      <c r="Z145" s="63"/>
      <c r="AA145" s="63"/>
      <c r="AB145" s="402"/>
      <c r="AD145" s="337"/>
      <c r="AF145" s="507"/>
      <c r="AG145" s="522"/>
      <c r="AH145" s="669">
        <f t="shared" si="4"/>
        <v>0</v>
      </c>
      <c r="AI145" s="670" t="e">
        <f t="shared" si="5"/>
        <v>#DIV/0!</v>
      </c>
      <c r="AK145" s="507"/>
      <c r="AL145" s="63"/>
      <c r="AM145" s="63"/>
      <c r="AN145" s="63"/>
      <c r="AO145" s="63"/>
      <c r="AP145" s="63"/>
      <c r="AQ145" s="63"/>
      <c r="AR145" s="402"/>
      <c r="AT145" s="507"/>
      <c r="AU145" s="63"/>
      <c r="AV145" s="63"/>
      <c r="AW145" s="63"/>
      <c r="AX145" s="63"/>
      <c r="AY145" s="63"/>
      <c r="AZ145" s="63"/>
      <c r="BA145" s="402"/>
      <c r="BC145" s="338"/>
      <c r="BD145" s="338"/>
      <c r="BF145" s="338"/>
    </row>
    <row r="146" spans="2:58" ht="15" x14ac:dyDescent="0.2">
      <c r="B146" s="507"/>
      <c r="C146" s="63"/>
      <c r="D146" s="63"/>
      <c r="E146" s="63"/>
      <c r="F146" s="63"/>
      <c r="G146" s="402"/>
      <c r="H146" s="337"/>
      <c r="I146" s="337"/>
      <c r="K146" s="507"/>
      <c r="L146" s="63"/>
      <c r="M146" s="63"/>
      <c r="N146" s="63"/>
      <c r="O146" s="63"/>
      <c r="P146" s="63"/>
      <c r="Q146" s="63"/>
      <c r="R146" s="63"/>
      <c r="S146" s="402"/>
      <c r="U146" s="507"/>
      <c r="V146" s="63"/>
      <c r="W146" s="63"/>
      <c r="X146" s="63"/>
      <c r="Y146" s="63"/>
      <c r="Z146" s="63"/>
      <c r="AA146" s="63"/>
      <c r="AB146" s="402"/>
      <c r="AD146" s="337"/>
      <c r="AF146" s="507"/>
      <c r="AG146" s="522"/>
      <c r="AH146" s="669">
        <f t="shared" si="4"/>
        <v>0</v>
      </c>
      <c r="AI146" s="670" t="e">
        <f t="shared" si="5"/>
        <v>#DIV/0!</v>
      </c>
      <c r="AK146" s="507"/>
      <c r="AL146" s="63"/>
      <c r="AM146" s="63"/>
      <c r="AN146" s="63"/>
      <c r="AO146" s="63"/>
      <c r="AP146" s="63"/>
      <c r="AQ146" s="63"/>
      <c r="AR146" s="402"/>
      <c r="AT146" s="507"/>
      <c r="AU146" s="63"/>
      <c r="AV146" s="63"/>
      <c r="AW146" s="63"/>
      <c r="AX146" s="63"/>
      <c r="AY146" s="63"/>
      <c r="AZ146" s="63"/>
      <c r="BA146" s="402"/>
      <c r="BC146" s="338"/>
      <c r="BD146" s="338"/>
      <c r="BF146" s="338"/>
    </row>
    <row r="147" spans="2:58" ht="15" x14ac:dyDescent="0.2">
      <c r="B147" s="507"/>
      <c r="C147" s="63"/>
      <c r="D147" s="63"/>
      <c r="E147" s="63"/>
      <c r="F147" s="63"/>
      <c r="G147" s="402"/>
      <c r="H147" s="337"/>
      <c r="I147" s="337"/>
      <c r="K147" s="507"/>
      <c r="L147" s="63"/>
      <c r="M147" s="63"/>
      <c r="N147" s="63"/>
      <c r="O147" s="63"/>
      <c r="P147" s="63"/>
      <c r="Q147" s="63"/>
      <c r="R147" s="63"/>
      <c r="S147" s="402"/>
      <c r="U147" s="507"/>
      <c r="V147" s="63"/>
      <c r="W147" s="63"/>
      <c r="X147" s="63"/>
      <c r="Y147" s="63"/>
      <c r="Z147" s="63"/>
      <c r="AA147" s="63"/>
      <c r="AB147" s="402"/>
      <c r="AD147" s="337"/>
      <c r="AF147" s="507"/>
      <c r="AG147" s="522"/>
      <c r="AH147" s="669">
        <f t="shared" si="4"/>
        <v>0</v>
      </c>
      <c r="AI147" s="670" t="e">
        <f t="shared" si="5"/>
        <v>#DIV/0!</v>
      </c>
      <c r="AK147" s="507"/>
      <c r="AL147" s="63"/>
      <c r="AM147" s="63"/>
      <c r="AN147" s="63"/>
      <c r="AO147" s="63"/>
      <c r="AP147" s="63"/>
      <c r="AQ147" s="63"/>
      <c r="AR147" s="402"/>
      <c r="AT147" s="507"/>
      <c r="AU147" s="63"/>
      <c r="AV147" s="63"/>
      <c r="AW147" s="63"/>
      <c r="AX147" s="63"/>
      <c r="AY147" s="63"/>
      <c r="AZ147" s="63"/>
      <c r="BA147" s="402"/>
      <c r="BC147" s="338"/>
      <c r="BD147" s="338"/>
      <c r="BF147" s="338"/>
    </row>
    <row r="148" spans="2:58" ht="15" x14ac:dyDescent="0.2">
      <c r="B148" s="507"/>
      <c r="C148" s="63"/>
      <c r="D148" s="63"/>
      <c r="E148" s="63"/>
      <c r="F148" s="63"/>
      <c r="G148" s="402"/>
      <c r="H148" s="337"/>
      <c r="I148" s="337"/>
      <c r="K148" s="507"/>
      <c r="L148" s="63"/>
      <c r="M148" s="63"/>
      <c r="N148" s="63"/>
      <c r="O148" s="63"/>
      <c r="P148" s="63"/>
      <c r="Q148" s="63"/>
      <c r="R148" s="63"/>
      <c r="S148" s="402"/>
      <c r="U148" s="507"/>
      <c r="V148" s="63"/>
      <c r="W148" s="63"/>
      <c r="X148" s="63"/>
      <c r="Y148" s="63"/>
      <c r="Z148" s="63"/>
      <c r="AA148" s="63"/>
      <c r="AB148" s="402"/>
      <c r="AD148" s="337"/>
      <c r="AF148" s="507"/>
      <c r="AG148" s="522"/>
      <c r="AH148" s="669">
        <f t="shared" si="4"/>
        <v>0</v>
      </c>
      <c r="AI148" s="670" t="e">
        <f t="shared" si="5"/>
        <v>#DIV/0!</v>
      </c>
      <c r="AK148" s="507"/>
      <c r="AL148" s="63"/>
      <c r="AM148" s="63"/>
      <c r="AN148" s="63"/>
      <c r="AO148" s="63"/>
      <c r="AP148" s="63"/>
      <c r="AQ148" s="63"/>
      <c r="AR148" s="402"/>
      <c r="AT148" s="507"/>
      <c r="AU148" s="63"/>
      <c r="AV148" s="63"/>
      <c r="AW148" s="63"/>
      <c r="AX148" s="63"/>
      <c r="AY148" s="63"/>
      <c r="AZ148" s="63"/>
      <c r="BA148" s="402"/>
      <c r="BC148" s="338"/>
      <c r="BD148" s="338"/>
      <c r="BF148" s="338"/>
    </row>
    <row r="149" spans="2:58" ht="15" x14ac:dyDescent="0.2">
      <c r="B149" s="507"/>
      <c r="C149" s="63"/>
      <c r="D149" s="63"/>
      <c r="E149" s="63"/>
      <c r="F149" s="63"/>
      <c r="G149" s="402"/>
      <c r="H149" s="337"/>
      <c r="I149" s="337"/>
      <c r="K149" s="507"/>
      <c r="L149" s="63"/>
      <c r="M149" s="63"/>
      <c r="N149" s="63"/>
      <c r="O149" s="63"/>
      <c r="P149" s="63"/>
      <c r="Q149" s="63"/>
      <c r="R149" s="63"/>
      <c r="S149" s="402"/>
      <c r="U149" s="507"/>
      <c r="V149" s="63"/>
      <c r="W149" s="63"/>
      <c r="X149" s="63"/>
      <c r="Y149" s="63"/>
      <c r="Z149" s="63"/>
      <c r="AA149" s="63"/>
      <c r="AB149" s="402"/>
      <c r="AD149" s="337"/>
      <c r="AF149" s="507"/>
      <c r="AG149" s="522"/>
      <c r="AH149" s="669">
        <f t="shared" si="4"/>
        <v>0</v>
      </c>
      <c r="AI149" s="670" t="e">
        <f t="shared" si="5"/>
        <v>#DIV/0!</v>
      </c>
      <c r="AK149" s="507"/>
      <c r="AL149" s="63"/>
      <c r="AM149" s="63"/>
      <c r="AN149" s="63"/>
      <c r="AO149" s="63"/>
      <c r="AP149" s="63"/>
      <c r="AQ149" s="63"/>
      <c r="AR149" s="402"/>
      <c r="AT149" s="507"/>
      <c r="AU149" s="63"/>
      <c r="AV149" s="63"/>
      <c r="AW149" s="63"/>
      <c r="AX149" s="63"/>
      <c r="AY149" s="63"/>
      <c r="AZ149" s="63"/>
      <c r="BA149" s="402"/>
      <c r="BC149" s="338"/>
      <c r="BD149" s="338"/>
      <c r="BF149" s="338"/>
    </row>
    <row r="150" spans="2:58" ht="15" x14ac:dyDescent="0.2">
      <c r="B150" s="507"/>
      <c r="C150" s="63"/>
      <c r="D150" s="63"/>
      <c r="E150" s="63"/>
      <c r="F150" s="63"/>
      <c r="G150" s="402"/>
      <c r="H150" s="337"/>
      <c r="I150" s="337"/>
      <c r="K150" s="507"/>
      <c r="L150" s="63"/>
      <c r="M150" s="63"/>
      <c r="N150" s="63"/>
      <c r="O150" s="63"/>
      <c r="P150" s="63"/>
      <c r="Q150" s="63"/>
      <c r="R150" s="63"/>
      <c r="S150" s="402"/>
      <c r="U150" s="507"/>
      <c r="V150" s="63"/>
      <c r="W150" s="63"/>
      <c r="X150" s="63"/>
      <c r="Y150" s="63"/>
      <c r="Z150" s="63"/>
      <c r="AA150" s="63"/>
      <c r="AB150" s="402"/>
      <c r="AD150" s="337"/>
      <c r="AF150" s="507"/>
      <c r="AG150" s="522"/>
      <c r="AH150" s="669">
        <f t="shared" si="4"/>
        <v>0</v>
      </c>
      <c r="AI150" s="670" t="e">
        <f t="shared" si="5"/>
        <v>#DIV/0!</v>
      </c>
      <c r="AK150" s="507"/>
      <c r="AL150" s="63"/>
      <c r="AM150" s="63"/>
      <c r="AN150" s="63"/>
      <c r="AO150" s="63"/>
      <c r="AP150" s="63"/>
      <c r="AQ150" s="63"/>
      <c r="AR150" s="402"/>
      <c r="AT150" s="507"/>
      <c r="AU150" s="63"/>
      <c r="AV150" s="63"/>
      <c r="AW150" s="63"/>
      <c r="AX150" s="63"/>
      <c r="AY150" s="63"/>
      <c r="AZ150" s="63"/>
      <c r="BA150" s="402"/>
      <c r="BC150" s="338"/>
      <c r="BD150" s="338"/>
      <c r="BF150" s="338"/>
    </row>
    <row r="151" spans="2:58" ht="15" x14ac:dyDescent="0.2">
      <c r="B151" s="507"/>
      <c r="C151" s="63"/>
      <c r="D151" s="63"/>
      <c r="E151" s="63"/>
      <c r="F151" s="63"/>
      <c r="G151" s="402"/>
      <c r="H151" s="337"/>
      <c r="I151" s="337"/>
      <c r="K151" s="507"/>
      <c r="L151" s="63"/>
      <c r="M151" s="63"/>
      <c r="N151" s="63"/>
      <c r="O151" s="63"/>
      <c r="P151" s="63"/>
      <c r="Q151" s="63"/>
      <c r="R151" s="63"/>
      <c r="S151" s="402"/>
      <c r="U151" s="507"/>
      <c r="V151" s="63"/>
      <c r="W151" s="63"/>
      <c r="X151" s="63"/>
      <c r="Y151" s="63"/>
      <c r="Z151" s="63"/>
      <c r="AA151" s="63"/>
      <c r="AB151" s="402"/>
      <c r="AD151" s="337"/>
      <c r="AF151" s="507"/>
      <c r="AG151" s="522"/>
      <c r="AH151" s="669">
        <f t="shared" si="4"/>
        <v>0</v>
      </c>
      <c r="AI151" s="670" t="e">
        <f t="shared" si="5"/>
        <v>#DIV/0!</v>
      </c>
      <c r="AK151" s="507"/>
      <c r="AL151" s="63"/>
      <c r="AM151" s="63"/>
      <c r="AN151" s="63"/>
      <c r="AO151" s="63"/>
      <c r="AP151" s="63"/>
      <c r="AQ151" s="63"/>
      <c r="AR151" s="402"/>
      <c r="AT151" s="507"/>
      <c r="AU151" s="63"/>
      <c r="AV151" s="63"/>
      <c r="AW151" s="63"/>
      <c r="AX151" s="63"/>
      <c r="AY151" s="63"/>
      <c r="AZ151" s="63"/>
      <c r="BA151" s="402"/>
      <c r="BC151" s="338"/>
      <c r="BD151" s="338"/>
      <c r="BF151" s="338"/>
    </row>
    <row r="152" spans="2:58" ht="15" x14ac:dyDescent="0.2">
      <c r="B152" s="507"/>
      <c r="C152" s="63"/>
      <c r="D152" s="63"/>
      <c r="E152" s="63"/>
      <c r="F152" s="63"/>
      <c r="G152" s="402"/>
      <c r="H152" s="337"/>
      <c r="I152" s="337"/>
      <c r="K152" s="507"/>
      <c r="L152" s="63"/>
      <c r="M152" s="63"/>
      <c r="N152" s="63"/>
      <c r="O152" s="63"/>
      <c r="P152" s="63"/>
      <c r="Q152" s="63"/>
      <c r="R152" s="63"/>
      <c r="S152" s="402"/>
      <c r="U152" s="507"/>
      <c r="V152" s="63"/>
      <c r="W152" s="63"/>
      <c r="X152" s="63"/>
      <c r="Y152" s="63"/>
      <c r="Z152" s="63"/>
      <c r="AA152" s="63"/>
      <c r="AB152" s="402"/>
      <c r="AD152" s="337"/>
      <c r="AF152" s="507"/>
      <c r="AG152" s="522"/>
      <c r="AH152" s="669">
        <f t="shared" si="4"/>
        <v>0</v>
      </c>
      <c r="AI152" s="670" t="e">
        <f t="shared" si="5"/>
        <v>#DIV/0!</v>
      </c>
      <c r="AK152" s="507"/>
      <c r="AL152" s="63"/>
      <c r="AM152" s="63"/>
      <c r="AN152" s="63"/>
      <c r="AO152" s="63"/>
      <c r="AP152" s="63"/>
      <c r="AQ152" s="63"/>
      <c r="AR152" s="402"/>
      <c r="AT152" s="507"/>
      <c r="AU152" s="63"/>
      <c r="AV152" s="63"/>
      <c r="AW152" s="63"/>
      <c r="AX152" s="63"/>
      <c r="AY152" s="63"/>
      <c r="AZ152" s="63"/>
      <c r="BA152" s="402"/>
      <c r="BC152" s="338"/>
      <c r="BD152" s="338"/>
      <c r="BF152" s="338"/>
    </row>
    <row r="153" spans="2:58" ht="15" x14ac:dyDescent="0.2">
      <c r="B153" s="507"/>
      <c r="C153" s="63"/>
      <c r="D153" s="63"/>
      <c r="E153" s="63"/>
      <c r="F153" s="63"/>
      <c r="G153" s="402"/>
      <c r="H153" s="337"/>
      <c r="I153" s="337"/>
      <c r="K153" s="507"/>
      <c r="L153" s="63"/>
      <c r="M153" s="63"/>
      <c r="N153" s="63"/>
      <c r="O153" s="63"/>
      <c r="P153" s="63"/>
      <c r="Q153" s="63"/>
      <c r="R153" s="63"/>
      <c r="S153" s="402"/>
      <c r="U153" s="507"/>
      <c r="V153" s="63"/>
      <c r="W153" s="63"/>
      <c r="X153" s="63"/>
      <c r="Y153" s="63"/>
      <c r="Z153" s="63"/>
      <c r="AA153" s="63"/>
      <c r="AB153" s="402"/>
      <c r="AD153" s="337"/>
      <c r="AF153" s="507"/>
      <c r="AG153" s="522"/>
      <c r="AH153" s="669">
        <f t="shared" si="4"/>
        <v>0</v>
      </c>
      <c r="AI153" s="670" t="e">
        <f t="shared" si="5"/>
        <v>#DIV/0!</v>
      </c>
      <c r="AK153" s="507"/>
      <c r="AL153" s="63"/>
      <c r="AM153" s="63"/>
      <c r="AN153" s="63"/>
      <c r="AO153" s="63"/>
      <c r="AP153" s="63"/>
      <c r="AQ153" s="63"/>
      <c r="AR153" s="402"/>
      <c r="AT153" s="507"/>
      <c r="AU153" s="63"/>
      <c r="AV153" s="63"/>
      <c r="AW153" s="63"/>
      <c r="AX153" s="63"/>
      <c r="AY153" s="63"/>
      <c r="AZ153" s="63"/>
      <c r="BA153" s="402"/>
      <c r="BC153" s="338"/>
      <c r="BD153" s="338"/>
      <c r="BF153" s="338"/>
    </row>
    <row r="154" spans="2:58" ht="15" x14ac:dyDescent="0.2">
      <c r="B154" s="507"/>
      <c r="C154" s="63"/>
      <c r="D154" s="63"/>
      <c r="E154" s="63"/>
      <c r="F154" s="63"/>
      <c r="G154" s="402"/>
      <c r="H154" s="337"/>
      <c r="I154" s="337"/>
      <c r="K154" s="507"/>
      <c r="L154" s="63"/>
      <c r="M154" s="63"/>
      <c r="N154" s="63"/>
      <c r="O154" s="63"/>
      <c r="P154" s="63"/>
      <c r="Q154" s="63"/>
      <c r="R154" s="63"/>
      <c r="S154" s="402"/>
      <c r="U154" s="507"/>
      <c r="V154" s="63"/>
      <c r="W154" s="63"/>
      <c r="X154" s="63"/>
      <c r="Y154" s="63"/>
      <c r="Z154" s="63"/>
      <c r="AA154" s="63"/>
      <c r="AB154" s="402"/>
      <c r="AD154" s="337"/>
      <c r="AF154" s="507"/>
      <c r="AG154" s="522"/>
      <c r="AH154" s="669">
        <f t="shared" si="4"/>
        <v>0</v>
      </c>
      <c r="AI154" s="670" t="e">
        <f t="shared" si="5"/>
        <v>#DIV/0!</v>
      </c>
      <c r="AK154" s="507"/>
      <c r="AL154" s="63"/>
      <c r="AM154" s="63"/>
      <c r="AN154" s="63"/>
      <c r="AO154" s="63"/>
      <c r="AP154" s="63"/>
      <c r="AQ154" s="63"/>
      <c r="AR154" s="402"/>
      <c r="AT154" s="507"/>
      <c r="AU154" s="63"/>
      <c r="AV154" s="63"/>
      <c r="AW154" s="63"/>
      <c r="AX154" s="63"/>
      <c r="AY154" s="63"/>
      <c r="AZ154" s="63"/>
      <c r="BA154" s="402"/>
      <c r="BC154" s="338"/>
      <c r="BD154" s="338"/>
      <c r="BF154" s="338"/>
    </row>
    <row r="155" spans="2:58" ht="15" x14ac:dyDescent="0.2">
      <c r="B155" s="507"/>
      <c r="C155" s="63"/>
      <c r="D155" s="63"/>
      <c r="E155" s="63"/>
      <c r="F155" s="63"/>
      <c r="G155" s="402"/>
      <c r="H155" s="337"/>
      <c r="I155" s="337"/>
      <c r="K155" s="507"/>
      <c r="L155" s="63"/>
      <c r="M155" s="63"/>
      <c r="N155" s="63"/>
      <c r="O155" s="63"/>
      <c r="P155" s="63"/>
      <c r="Q155" s="63"/>
      <c r="R155" s="63"/>
      <c r="S155" s="402"/>
      <c r="U155" s="507"/>
      <c r="V155" s="63"/>
      <c r="W155" s="63"/>
      <c r="X155" s="63"/>
      <c r="Y155" s="63"/>
      <c r="Z155" s="63"/>
      <c r="AA155" s="63"/>
      <c r="AB155" s="402"/>
      <c r="AD155" s="337"/>
      <c r="AF155" s="507"/>
      <c r="AG155" s="522"/>
      <c r="AH155" s="669">
        <f t="shared" si="4"/>
        <v>0</v>
      </c>
      <c r="AI155" s="670" t="e">
        <f t="shared" si="5"/>
        <v>#DIV/0!</v>
      </c>
      <c r="AK155" s="507"/>
      <c r="AL155" s="63"/>
      <c r="AM155" s="63"/>
      <c r="AN155" s="63"/>
      <c r="AO155" s="63"/>
      <c r="AP155" s="63"/>
      <c r="AQ155" s="63"/>
      <c r="AR155" s="402"/>
      <c r="AT155" s="507"/>
      <c r="AU155" s="63"/>
      <c r="AV155" s="63"/>
      <c r="AW155" s="63"/>
      <c r="AX155" s="63"/>
      <c r="AY155" s="63"/>
      <c r="AZ155" s="63"/>
      <c r="BA155" s="402"/>
      <c r="BC155" s="338"/>
      <c r="BD155" s="338"/>
      <c r="BF155" s="338"/>
    </row>
    <row r="156" spans="2:58" ht="15" x14ac:dyDescent="0.2">
      <c r="B156" s="507"/>
      <c r="C156" s="63"/>
      <c r="D156" s="63"/>
      <c r="E156" s="63"/>
      <c r="F156" s="63"/>
      <c r="G156" s="402"/>
      <c r="H156" s="337"/>
      <c r="I156" s="337"/>
      <c r="K156" s="507"/>
      <c r="L156" s="63"/>
      <c r="M156" s="63"/>
      <c r="N156" s="63"/>
      <c r="O156" s="63"/>
      <c r="P156" s="63"/>
      <c r="Q156" s="63"/>
      <c r="R156" s="63"/>
      <c r="S156" s="402"/>
      <c r="U156" s="507"/>
      <c r="V156" s="63"/>
      <c r="W156" s="63"/>
      <c r="X156" s="63"/>
      <c r="Y156" s="63"/>
      <c r="Z156" s="63"/>
      <c r="AA156" s="63"/>
      <c r="AB156" s="402"/>
      <c r="AD156" s="337"/>
      <c r="AF156" s="507"/>
      <c r="AG156" s="522"/>
      <c r="AH156" s="669">
        <f t="shared" si="4"/>
        <v>0</v>
      </c>
      <c r="AI156" s="670" t="e">
        <f t="shared" si="5"/>
        <v>#DIV/0!</v>
      </c>
      <c r="AK156" s="507"/>
      <c r="AL156" s="63"/>
      <c r="AM156" s="63"/>
      <c r="AN156" s="63"/>
      <c r="AO156" s="63"/>
      <c r="AP156" s="63"/>
      <c r="AQ156" s="63"/>
      <c r="AR156" s="402"/>
      <c r="AT156" s="507"/>
      <c r="AU156" s="63"/>
      <c r="AV156" s="63"/>
      <c r="AW156" s="63"/>
      <c r="AX156" s="63"/>
      <c r="AY156" s="63"/>
      <c r="AZ156" s="63"/>
      <c r="BA156" s="402"/>
      <c r="BC156" s="338"/>
      <c r="BD156" s="338"/>
      <c r="BF156" s="338"/>
    </row>
    <row r="157" spans="2:58" ht="15.75" thickBot="1" x14ac:dyDescent="0.25">
      <c r="B157" s="671"/>
      <c r="C157" s="639"/>
      <c r="D157" s="639"/>
      <c r="E157" s="639"/>
      <c r="F157" s="639"/>
      <c r="G157" s="672"/>
      <c r="H157" s="337"/>
      <c r="I157" s="337"/>
      <c r="K157" s="671"/>
      <c r="L157" s="639"/>
      <c r="M157" s="639"/>
      <c r="N157" s="639"/>
      <c r="O157" s="639"/>
      <c r="P157" s="639"/>
      <c r="Q157" s="639"/>
      <c r="R157" s="639"/>
      <c r="S157" s="672"/>
      <c r="U157" s="671"/>
      <c r="V157" s="639"/>
      <c r="W157" s="639"/>
      <c r="X157" s="639"/>
      <c r="Y157" s="639"/>
      <c r="Z157" s="639"/>
      <c r="AA157" s="639"/>
      <c r="AB157" s="672"/>
      <c r="AD157" s="337"/>
      <c r="AF157" s="671"/>
      <c r="AG157" s="577"/>
      <c r="AH157" s="673">
        <f t="shared" si="4"/>
        <v>0</v>
      </c>
      <c r="AI157" s="674" t="e">
        <f t="shared" si="5"/>
        <v>#DIV/0!</v>
      </c>
      <c r="AK157" s="671"/>
      <c r="AL157" s="639"/>
      <c r="AM157" s="639"/>
      <c r="AN157" s="639"/>
      <c r="AO157" s="639"/>
      <c r="AP157" s="639"/>
      <c r="AQ157" s="639"/>
      <c r="AR157" s="672"/>
      <c r="AT157" s="671"/>
      <c r="AU157" s="639"/>
      <c r="AV157" s="639"/>
      <c r="AW157" s="639"/>
      <c r="AX157" s="639"/>
      <c r="AY157" s="639"/>
      <c r="AZ157" s="639"/>
      <c r="BA157" s="672"/>
      <c r="BC157" s="338"/>
      <c r="BD157" s="338"/>
      <c r="BF157" s="338"/>
    </row>
    <row r="158" spans="2:58" x14ac:dyDescent="0.2">
      <c r="BB158" s="665"/>
      <c r="BC158" s="665"/>
    </row>
  </sheetData>
  <mergeCells count="27">
    <mergeCell ref="AK5:AR5"/>
    <mergeCell ref="AT5:BA5"/>
    <mergeCell ref="BC5:BC7"/>
    <mergeCell ref="BD5:BD7"/>
    <mergeCell ref="BF5:BF7"/>
    <mergeCell ref="AK6:AL6"/>
    <mergeCell ref="AM6:AQ6"/>
    <mergeCell ref="AT6:AU6"/>
    <mergeCell ref="AV6:AZ6"/>
    <mergeCell ref="AI5:AI7"/>
    <mergeCell ref="H5:H7"/>
    <mergeCell ref="I5:I7"/>
    <mergeCell ref="K5:K7"/>
    <mergeCell ref="L5:L7"/>
    <mergeCell ref="M5:S6"/>
    <mergeCell ref="U5:U7"/>
    <mergeCell ref="V5:AB6"/>
    <mergeCell ref="AD5:AD7"/>
    <mergeCell ref="AF5:AF7"/>
    <mergeCell ref="AG5:AG7"/>
    <mergeCell ref="AH5:AH7"/>
    <mergeCell ref="G5:G7"/>
    <mergeCell ref="B5:B7"/>
    <mergeCell ref="C5:C7"/>
    <mergeCell ref="D5:D7"/>
    <mergeCell ref="E5:E7"/>
    <mergeCell ref="F5:F7"/>
  </mergeCells>
  <dataValidations count="6">
    <dataValidation type="list" allowBlank="1" showInputMessage="1" showErrorMessage="1" promptTitle="Scheme" sqref="BC8:BC157" xr:uid="{055A048F-A428-4830-92BD-7DC00D831D4F}">
      <formula1>"Yes, No"</formula1>
    </dataValidation>
    <dataValidation type="list" allowBlank="1" showInputMessage="1" showErrorMessage="1" sqref="BD8:BD157" xr:uid="{8C65306A-2026-419C-A25F-12C2AEB4A89B}">
      <formula1>"Enhanced Engagement,Large Gated, Other"</formula1>
    </dataValidation>
    <dataValidation type="list" allowBlank="1" showInputMessage="1" showErrorMessage="1" sqref="H8" xr:uid="{9F94BD60-2A67-425A-98BE-27C8A65D42D4}">
      <formula1>"Retained, Dropped, Added"</formula1>
    </dataValidation>
    <dataValidation type="list" allowBlank="1" showInputMessage="1" showErrorMessage="1" sqref="H9:H157" xr:uid="{5DBBF580-F492-4CD6-BAB7-E2A80191B556}">
      <formula1>"retained, dropped, added"</formula1>
    </dataValidation>
    <dataValidation type="list" allowBlank="1" showInputMessage="1" showErrorMessage="1" promptTitle="Scheme" prompt="AMP7 carryover_x000a_AMP8" sqref="BF8:BF157" xr:uid="{C93B5174-0401-4662-A528-7F2713B81204}">
      <formula1>"AMP7 carryover, AMP8"</formula1>
    </dataValidation>
    <dataValidation type="list" allowBlank="1" showInputMessage="1" showErrorMessage="1" sqref="AD8:AD157" xr:uid="{495A1FD1-E3FC-456E-A022-C49DE8A42BD0}">
      <formula1>"Lack of internal resourcing,Lack of supply chain resourcing,Change in solution, Supply chain capacity, Third-party interface,Contractual issues,Site issues,Environmental risks, Programme level efficiency,Regulatory Sign off Delay"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C1CC4-9E9E-42D7-9B6F-49F4E1083390}">
  <dimension ref="A1:BG448"/>
  <sheetViews>
    <sheetView zoomScale="85" zoomScaleNormal="85" workbookViewId="0"/>
  </sheetViews>
  <sheetFormatPr defaultRowHeight="14.25" x14ac:dyDescent="0.2"/>
  <cols>
    <col min="3" max="3" width="29.375" customWidth="1"/>
    <col min="5" max="5" width="12.5" customWidth="1"/>
    <col min="6" max="6" width="12.25" customWidth="1"/>
    <col min="7" max="7" width="11.375" customWidth="1"/>
    <col min="8" max="8" width="13.875" customWidth="1"/>
    <col min="9" max="9" width="11" customWidth="1"/>
    <col min="12" max="12" width="10.375" customWidth="1"/>
    <col min="13" max="13" width="11" customWidth="1"/>
    <col min="14" max="19" width="9.875" bestFit="1" customWidth="1"/>
    <col min="22" max="22" width="13.25" customWidth="1"/>
    <col min="23" max="28" width="9.875" bestFit="1" customWidth="1"/>
    <col min="31" max="31" width="52.75" customWidth="1"/>
    <col min="33" max="36" width="12.875" customWidth="1"/>
    <col min="38" max="38" width="9.125" bestFit="1" customWidth="1"/>
    <col min="39" max="45" width="9.625" bestFit="1" customWidth="1"/>
    <col min="47" max="47" width="9.125" bestFit="1" customWidth="1"/>
    <col min="48" max="54" width="9.625" bestFit="1" customWidth="1"/>
    <col min="56" max="56" width="31" customWidth="1"/>
    <col min="57" max="57" width="24.125" customWidth="1"/>
    <col min="58" max="58" width="15" customWidth="1"/>
    <col min="59" max="59" width="14.5" customWidth="1"/>
  </cols>
  <sheetData>
    <row r="1" spans="1:59" ht="18.75" x14ac:dyDescent="0.25">
      <c r="A1" s="1" t="str" cm="1">
        <f t="array" aca="1" ref="A1" ca="1" xml:space="preserve"> RIGHT(CELL("filename", A1), LEN(CELL("filename", A1)) - SEARCH("]", CELL("filename", A1)))</f>
        <v>DPWW4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59" ht="18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59" ht="19.5" x14ac:dyDescent="0.3">
      <c r="A3" s="4" t="s">
        <v>2624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D3" s="4"/>
      <c r="BE3" s="4"/>
      <c r="BG3" s="4"/>
    </row>
    <row r="4" spans="1:59" ht="15" thickBot="1" x14ac:dyDescent="0.25"/>
    <row r="5" spans="1:59" ht="16.149999999999999" customHeight="1" thickBot="1" x14ac:dyDescent="0.25">
      <c r="B5" s="788" t="s">
        <v>3</v>
      </c>
      <c r="C5" s="785" t="s">
        <v>2430</v>
      </c>
      <c r="D5" s="785" t="s">
        <v>2431</v>
      </c>
      <c r="E5" s="785" t="s">
        <v>2625</v>
      </c>
      <c r="F5" s="785" t="s">
        <v>398</v>
      </c>
      <c r="G5" s="849" t="s">
        <v>2626</v>
      </c>
      <c r="H5" s="849" t="s">
        <v>2435</v>
      </c>
      <c r="I5" s="860" t="s">
        <v>2436</v>
      </c>
      <c r="L5" s="788" t="s">
        <v>2627</v>
      </c>
      <c r="M5" s="788" t="s">
        <v>2628</v>
      </c>
      <c r="N5" s="837" t="s">
        <v>2439</v>
      </c>
      <c r="O5" s="838"/>
      <c r="P5" s="838"/>
      <c r="Q5" s="838"/>
      <c r="R5" s="838"/>
      <c r="S5" s="838"/>
      <c r="T5" s="863"/>
      <c r="V5" s="788" t="s">
        <v>2440</v>
      </c>
      <c r="W5" s="837" t="s">
        <v>2441</v>
      </c>
      <c r="X5" s="838"/>
      <c r="Y5" s="838"/>
      <c r="Z5" s="838"/>
      <c r="AA5" s="838"/>
      <c r="AB5" s="838"/>
      <c r="AC5" s="839"/>
      <c r="AE5" s="758" t="s">
        <v>2442</v>
      </c>
      <c r="AG5" s="788" t="s">
        <v>2443</v>
      </c>
      <c r="AH5" s="788" t="s">
        <v>2444</v>
      </c>
      <c r="AI5" s="788" t="s">
        <v>2445</v>
      </c>
      <c r="AJ5" s="758" t="s">
        <v>2446</v>
      </c>
      <c r="AL5" s="858" t="s">
        <v>2447</v>
      </c>
      <c r="AM5" s="828"/>
      <c r="AN5" s="828"/>
      <c r="AO5" s="828"/>
      <c r="AP5" s="828"/>
      <c r="AQ5" s="828"/>
      <c r="AR5" s="828"/>
      <c r="AS5" s="859"/>
      <c r="AU5" s="858" t="s">
        <v>2448</v>
      </c>
      <c r="AV5" s="828"/>
      <c r="AW5" s="828"/>
      <c r="AX5" s="828"/>
      <c r="AY5" s="828"/>
      <c r="AZ5" s="828"/>
      <c r="BA5" s="828"/>
      <c r="BB5" s="859"/>
      <c r="BD5" s="758" t="s">
        <v>2449</v>
      </c>
      <c r="BE5" s="758" t="s">
        <v>2629</v>
      </c>
      <c r="BG5" s="758" t="s">
        <v>2451</v>
      </c>
    </row>
    <row r="6" spans="1:59" ht="16.149999999999999" customHeight="1" thickBot="1" x14ac:dyDescent="0.25">
      <c r="B6" s="789"/>
      <c r="C6" s="786"/>
      <c r="D6" s="786"/>
      <c r="E6" s="786"/>
      <c r="F6" s="786"/>
      <c r="G6" s="793"/>
      <c r="H6" s="793"/>
      <c r="I6" s="861"/>
      <c r="L6" s="789"/>
      <c r="M6" s="789"/>
      <c r="N6" s="855"/>
      <c r="O6" s="856"/>
      <c r="P6" s="856"/>
      <c r="Q6" s="856"/>
      <c r="R6" s="856"/>
      <c r="S6" s="856"/>
      <c r="T6" s="864"/>
      <c r="V6" s="789"/>
      <c r="W6" s="855"/>
      <c r="X6" s="856"/>
      <c r="Y6" s="856"/>
      <c r="Z6" s="856"/>
      <c r="AA6" s="856"/>
      <c r="AB6" s="856"/>
      <c r="AC6" s="857"/>
      <c r="AE6" s="836"/>
      <c r="AG6" s="789"/>
      <c r="AH6" s="789"/>
      <c r="AI6" s="789"/>
      <c r="AJ6" s="836"/>
      <c r="AL6" s="837" t="s">
        <v>24</v>
      </c>
      <c r="AM6" s="863"/>
      <c r="AN6" s="833" t="s">
        <v>25</v>
      </c>
      <c r="AO6" s="833"/>
      <c r="AP6" s="833"/>
      <c r="AQ6" s="833"/>
      <c r="AR6" s="833"/>
      <c r="AS6" s="334" t="s">
        <v>26</v>
      </c>
      <c r="AU6" s="837" t="s">
        <v>24</v>
      </c>
      <c r="AV6" s="863"/>
      <c r="AW6" s="833" t="s">
        <v>25</v>
      </c>
      <c r="AX6" s="833"/>
      <c r="AY6" s="833"/>
      <c r="AZ6" s="833"/>
      <c r="BA6" s="833"/>
      <c r="BB6" s="334" t="s">
        <v>26</v>
      </c>
      <c r="BD6" s="836"/>
      <c r="BE6" s="836"/>
      <c r="BG6" s="836"/>
    </row>
    <row r="7" spans="1:59" ht="53.25" customHeight="1" thickBot="1" x14ac:dyDescent="0.25">
      <c r="B7" s="790"/>
      <c r="C7" s="787"/>
      <c r="D7" s="787"/>
      <c r="E7" s="787"/>
      <c r="F7" s="787"/>
      <c r="G7" s="850"/>
      <c r="H7" s="850"/>
      <c r="I7" s="862"/>
      <c r="L7" s="790"/>
      <c r="M7" s="854"/>
      <c r="N7" s="336" t="s">
        <v>2452</v>
      </c>
      <c r="O7" s="336" t="s">
        <v>2453</v>
      </c>
      <c r="P7" s="336" t="s">
        <v>2454</v>
      </c>
      <c r="Q7" s="336" t="s">
        <v>2455</v>
      </c>
      <c r="R7" s="336" t="s">
        <v>2456</v>
      </c>
      <c r="S7" s="336" t="s">
        <v>2457</v>
      </c>
      <c r="T7" s="336" t="s">
        <v>2458</v>
      </c>
      <c r="V7" s="854"/>
      <c r="W7" s="336" t="s">
        <v>2452</v>
      </c>
      <c r="X7" s="336" t="s">
        <v>2453</v>
      </c>
      <c r="Y7" s="336" t="s">
        <v>2454</v>
      </c>
      <c r="Z7" s="336" t="s">
        <v>2455</v>
      </c>
      <c r="AA7" s="336" t="s">
        <v>2456</v>
      </c>
      <c r="AB7" s="336" t="s">
        <v>2457</v>
      </c>
      <c r="AC7" s="336" t="s">
        <v>2458</v>
      </c>
      <c r="AE7" s="760"/>
      <c r="AG7" s="790"/>
      <c r="AH7" s="790"/>
      <c r="AI7" s="790"/>
      <c r="AJ7" s="760"/>
      <c r="AL7" s="191" t="s">
        <v>32</v>
      </c>
      <c r="AM7" s="192" t="s">
        <v>33</v>
      </c>
      <c r="AN7" s="192" t="s">
        <v>34</v>
      </c>
      <c r="AO7" s="192" t="s">
        <v>35</v>
      </c>
      <c r="AP7" s="192" t="s">
        <v>36</v>
      </c>
      <c r="AQ7" s="192" t="s">
        <v>37</v>
      </c>
      <c r="AR7" s="192" t="s">
        <v>38</v>
      </c>
      <c r="AS7" s="193" t="s">
        <v>2459</v>
      </c>
      <c r="AU7" s="191" t="s">
        <v>32</v>
      </c>
      <c r="AV7" s="192" t="s">
        <v>33</v>
      </c>
      <c r="AW7" s="192" t="s">
        <v>34</v>
      </c>
      <c r="AX7" s="192" t="s">
        <v>35</v>
      </c>
      <c r="AY7" s="192" t="s">
        <v>36</v>
      </c>
      <c r="AZ7" s="192" t="s">
        <v>37</v>
      </c>
      <c r="BA7" s="192" t="s">
        <v>38</v>
      </c>
      <c r="BB7" s="193" t="s">
        <v>2459</v>
      </c>
      <c r="BD7" s="760"/>
      <c r="BE7" s="760"/>
      <c r="BG7" s="760"/>
    </row>
    <row r="8" spans="1:59" ht="15.4" customHeight="1" x14ac:dyDescent="0.2">
      <c r="B8" s="337" t="s">
        <v>2460</v>
      </c>
      <c r="C8" s="337" t="s">
        <v>2630</v>
      </c>
      <c r="D8" s="337" t="s">
        <v>2631</v>
      </c>
      <c r="E8" s="157" t="s">
        <v>2632</v>
      </c>
      <c r="F8" s="337" t="s">
        <v>2633</v>
      </c>
      <c r="G8" s="337" t="s">
        <v>861</v>
      </c>
      <c r="H8" s="337" t="s">
        <v>2464</v>
      </c>
      <c r="I8" s="337"/>
      <c r="L8" s="686">
        <v>45648</v>
      </c>
      <c r="M8" s="686">
        <v>46112</v>
      </c>
      <c r="N8" s="679">
        <v>43586</v>
      </c>
      <c r="O8" s="686">
        <v>43586</v>
      </c>
      <c r="P8" s="686">
        <v>44407</v>
      </c>
      <c r="Q8" s="686">
        <v>44860</v>
      </c>
      <c r="R8" s="686">
        <v>46587</v>
      </c>
      <c r="S8" s="686">
        <v>46356</v>
      </c>
      <c r="T8" s="686"/>
      <c r="U8" s="687"/>
      <c r="V8" s="679" t="s">
        <v>2455</v>
      </c>
      <c r="W8" s="679">
        <v>43586</v>
      </c>
      <c r="X8" s="679">
        <v>43586</v>
      </c>
      <c r="Y8" s="679">
        <v>44407</v>
      </c>
      <c r="Z8" s="679">
        <v>44860</v>
      </c>
      <c r="AA8" s="679">
        <v>46879</v>
      </c>
      <c r="AB8" s="679">
        <v>46506</v>
      </c>
      <c r="AC8" s="679"/>
      <c r="AD8" s="687"/>
      <c r="AE8" s="679"/>
      <c r="AG8" s="743">
        <v>6.0276792509291184</v>
      </c>
      <c r="AH8" s="743">
        <v>2.213654444350063</v>
      </c>
      <c r="AI8" s="146">
        <f>SUM(AG8:AH8)</f>
        <v>8.2413336952791809</v>
      </c>
      <c r="AJ8" s="39">
        <f t="shared" ref="AJ8:AJ71" si="0">AG8/AI8</f>
        <v>0.73139609119115112</v>
      </c>
      <c r="AL8" s="743">
        <v>3.0727315749012587</v>
      </c>
      <c r="AM8" s="743">
        <v>5.3730982621326087</v>
      </c>
      <c r="AN8" s="743">
        <v>6.7330111057231852</v>
      </c>
      <c r="AO8" s="743">
        <v>8.0353484555403458</v>
      </c>
      <c r="AP8" s="743">
        <v>8.0362758562663572</v>
      </c>
      <c r="AQ8" s="743">
        <v>8.0362758562663572</v>
      </c>
      <c r="AR8" s="743">
        <v>8.0362758562663572</v>
      </c>
      <c r="AS8" s="743">
        <v>8.0362758562663572</v>
      </c>
      <c r="AU8" s="743">
        <v>3.0727315749012583</v>
      </c>
      <c r="AV8" s="743">
        <v>5.3730982621326087</v>
      </c>
      <c r="AW8" s="743">
        <v>6.9051040505696006</v>
      </c>
      <c r="AX8" s="743">
        <v>8.2358548757599674</v>
      </c>
      <c r="AY8" s="743">
        <v>8.2413336952791809</v>
      </c>
      <c r="AZ8" s="743">
        <v>8.2413336952791809</v>
      </c>
      <c r="BA8" s="743">
        <v>8.2413336952791809</v>
      </c>
      <c r="BB8" s="743">
        <v>8.2413336952791809</v>
      </c>
      <c r="BD8" s="338" t="s">
        <v>2597</v>
      </c>
      <c r="BE8" s="337" t="s">
        <v>2467</v>
      </c>
      <c r="BG8" s="338" t="s">
        <v>2604</v>
      </c>
    </row>
    <row r="9" spans="1:59" ht="15" x14ac:dyDescent="0.2">
      <c r="B9" s="126" t="s">
        <v>2460</v>
      </c>
      <c r="C9" s="126" t="s">
        <v>2630</v>
      </c>
      <c r="D9" s="126" t="s">
        <v>2631</v>
      </c>
      <c r="E9" s="126"/>
      <c r="F9" s="126"/>
      <c r="G9" s="126" t="s">
        <v>2634</v>
      </c>
      <c r="H9" s="337" t="s">
        <v>2464</v>
      </c>
      <c r="I9" s="126"/>
      <c r="L9" s="686">
        <v>45648</v>
      </c>
      <c r="M9" s="686">
        <v>46112</v>
      </c>
      <c r="N9" s="686">
        <v>43586</v>
      </c>
      <c r="O9" s="686">
        <v>43586</v>
      </c>
      <c r="P9" s="686">
        <v>44407</v>
      </c>
      <c r="Q9" s="686">
        <v>44860</v>
      </c>
      <c r="R9" s="686">
        <v>46587</v>
      </c>
      <c r="S9" s="686">
        <v>46356</v>
      </c>
      <c r="T9" s="686"/>
      <c r="U9" s="687"/>
      <c r="V9" s="686" t="s">
        <v>2455</v>
      </c>
      <c r="W9" s="686">
        <v>43586</v>
      </c>
      <c r="X9" s="686">
        <v>43586</v>
      </c>
      <c r="Y9" s="686">
        <v>44407</v>
      </c>
      <c r="Z9" s="686">
        <v>44860</v>
      </c>
      <c r="AA9" s="686">
        <v>46879</v>
      </c>
      <c r="AB9" s="686">
        <v>46506</v>
      </c>
      <c r="AC9" s="686"/>
      <c r="AD9" s="687"/>
      <c r="AE9" s="679"/>
      <c r="AG9" s="744">
        <v>122.76888593986401</v>
      </c>
      <c r="AH9" s="744">
        <v>45.086654195608546</v>
      </c>
      <c r="AI9" s="67">
        <f t="shared" ref="AI9:AI72" si="1">SUM(AG9:AH9)</f>
        <v>167.85554013547255</v>
      </c>
      <c r="AJ9" s="53">
        <f t="shared" si="0"/>
        <v>0.73139609119115112</v>
      </c>
      <c r="AL9" s="744">
        <v>62.583926008458974</v>
      </c>
      <c r="AM9" s="744">
        <v>109.43669366377785</v>
      </c>
      <c r="AN9" s="744">
        <v>137.13474756357564</v>
      </c>
      <c r="AO9" s="744">
        <v>163.66013136369784</v>
      </c>
      <c r="AP9" s="744">
        <v>163.67902021780114</v>
      </c>
      <c r="AQ9" s="744">
        <v>163.67902021780114</v>
      </c>
      <c r="AR9" s="744">
        <v>163.67902021780114</v>
      </c>
      <c r="AS9" s="744">
        <v>163.67902021780114</v>
      </c>
      <c r="AU9" s="744">
        <v>62.583926008458974</v>
      </c>
      <c r="AV9" s="744">
        <v>109.43669366377785</v>
      </c>
      <c r="AW9" s="744">
        <v>140.63985429493471</v>
      </c>
      <c r="AX9" s="744">
        <v>167.74395016184619</v>
      </c>
      <c r="AY9" s="744">
        <v>167.85554013547258</v>
      </c>
      <c r="AZ9" s="744">
        <v>167.85554013547258</v>
      </c>
      <c r="BA9" s="744">
        <v>167.85554013547258</v>
      </c>
      <c r="BB9" s="744">
        <v>167.85554013547258</v>
      </c>
      <c r="BD9" s="338" t="s">
        <v>2597</v>
      </c>
      <c r="BE9" s="126" t="s">
        <v>2467</v>
      </c>
      <c r="BG9" s="338" t="s">
        <v>2604</v>
      </c>
    </row>
    <row r="10" spans="1:59" ht="15" x14ac:dyDescent="0.2">
      <c r="B10" s="126" t="s">
        <v>2460</v>
      </c>
      <c r="C10" s="126" t="s">
        <v>2635</v>
      </c>
      <c r="D10" s="126" t="s">
        <v>2636</v>
      </c>
      <c r="E10" s="126" t="s">
        <v>2637</v>
      </c>
      <c r="F10" s="126" t="s">
        <v>2633</v>
      </c>
      <c r="G10" s="126" t="s">
        <v>861</v>
      </c>
      <c r="H10" s="337" t="s">
        <v>2464</v>
      </c>
      <c r="I10" s="126"/>
      <c r="L10" s="686">
        <v>45648</v>
      </c>
      <c r="M10" s="686">
        <v>45648</v>
      </c>
      <c r="N10" s="686">
        <v>43882</v>
      </c>
      <c r="O10" s="686">
        <v>44279</v>
      </c>
      <c r="P10" s="686">
        <v>46295</v>
      </c>
      <c r="Q10" s="686">
        <v>46295</v>
      </c>
      <c r="R10" s="686">
        <v>47087</v>
      </c>
      <c r="S10" s="686">
        <v>47236</v>
      </c>
      <c r="T10" s="686"/>
      <c r="U10" s="687"/>
      <c r="V10" s="686" t="s">
        <v>2453</v>
      </c>
      <c r="W10" s="686">
        <v>43882</v>
      </c>
      <c r="X10" s="686">
        <v>44279</v>
      </c>
      <c r="Y10" s="686">
        <v>46052</v>
      </c>
      <c r="Z10" s="686">
        <v>46233</v>
      </c>
      <c r="AA10" s="686">
        <v>47177</v>
      </c>
      <c r="AB10" s="686">
        <v>47177</v>
      </c>
      <c r="AC10" s="686"/>
      <c r="AD10" s="687"/>
      <c r="AE10" s="679"/>
      <c r="AG10" s="744">
        <v>0.54905203352840715</v>
      </c>
      <c r="AH10" s="744">
        <v>13.770083732510166</v>
      </c>
      <c r="AI10" s="67">
        <f t="shared" si="1"/>
        <v>14.319135766038572</v>
      </c>
      <c r="AJ10" s="53">
        <f t="shared" si="0"/>
        <v>3.8343936568477968E-2</v>
      </c>
      <c r="AL10" s="744">
        <v>0.32867801484745207</v>
      </c>
      <c r="AM10" s="744">
        <v>0.45799323480875764</v>
      </c>
      <c r="AN10" s="744">
        <v>1.3694843771973246</v>
      </c>
      <c r="AO10" s="744">
        <v>4.4533770691876375</v>
      </c>
      <c r="AP10" s="744">
        <v>9.4252637457462871</v>
      </c>
      <c r="AQ10" s="744">
        <v>15.751494987416663</v>
      </c>
      <c r="AR10" s="744">
        <v>15.751494987416663</v>
      </c>
      <c r="AS10" s="744">
        <v>15.751494987416663</v>
      </c>
      <c r="AU10" s="744">
        <v>0.32867801484745207</v>
      </c>
      <c r="AV10" s="744">
        <v>0.45799323480875764</v>
      </c>
      <c r="AW10" s="744">
        <v>1.3661531466778343</v>
      </c>
      <c r="AX10" s="744">
        <v>4.4388611836145735</v>
      </c>
      <c r="AY10" s="744">
        <v>9.392715832798471</v>
      </c>
      <c r="AZ10" s="744">
        <v>14.319135766038571</v>
      </c>
      <c r="BA10" s="744">
        <v>14.319135766038571</v>
      </c>
      <c r="BB10" s="744">
        <v>14.319135766038571</v>
      </c>
      <c r="BD10" s="338" t="s">
        <v>2597</v>
      </c>
      <c r="BE10" s="126" t="s">
        <v>2467</v>
      </c>
      <c r="BG10" s="338" t="s">
        <v>2604</v>
      </c>
    </row>
    <row r="11" spans="1:59" ht="15" x14ac:dyDescent="0.2">
      <c r="B11" s="126" t="s">
        <v>2460</v>
      </c>
      <c r="C11" s="126" t="s">
        <v>2635</v>
      </c>
      <c r="D11" s="126" t="s">
        <v>2636</v>
      </c>
      <c r="E11" s="126"/>
      <c r="F11" s="126"/>
      <c r="G11" s="126" t="s">
        <v>2634</v>
      </c>
      <c r="H11" s="337" t="s">
        <v>2464</v>
      </c>
      <c r="I11" s="126"/>
      <c r="L11" s="686">
        <v>45648</v>
      </c>
      <c r="M11" s="686">
        <v>45648</v>
      </c>
      <c r="N11" s="686">
        <v>43882</v>
      </c>
      <c r="O11" s="686">
        <v>44279</v>
      </c>
      <c r="P11" s="686">
        <v>46295</v>
      </c>
      <c r="Q11" s="686">
        <v>46295</v>
      </c>
      <c r="R11" s="686">
        <v>47087</v>
      </c>
      <c r="S11" s="686">
        <v>47236</v>
      </c>
      <c r="T11" s="686"/>
      <c r="U11" s="687"/>
      <c r="V11" s="686" t="s">
        <v>2453</v>
      </c>
      <c r="W11" s="686">
        <v>43882</v>
      </c>
      <c r="X11" s="686">
        <v>44279</v>
      </c>
      <c r="Y11" s="686">
        <v>46052</v>
      </c>
      <c r="Z11" s="686">
        <v>46233</v>
      </c>
      <c r="AA11" s="686">
        <v>47177</v>
      </c>
      <c r="AB11" s="686">
        <v>47177</v>
      </c>
      <c r="AC11" s="686"/>
      <c r="AD11" s="687"/>
      <c r="AE11" s="679"/>
      <c r="AG11" s="744">
        <v>3.1112948566609737</v>
      </c>
      <c r="AH11" s="744">
        <v>78.030474484224271</v>
      </c>
      <c r="AI11" s="67">
        <f t="shared" si="1"/>
        <v>81.141769340885247</v>
      </c>
      <c r="AJ11" s="53">
        <f t="shared" si="0"/>
        <v>3.8343936568477961E-2</v>
      </c>
      <c r="AL11" s="744">
        <v>1.8625087508022284</v>
      </c>
      <c r="AM11" s="744">
        <v>2.5952949972496269</v>
      </c>
      <c r="AN11" s="744">
        <v>7.7604114707848391</v>
      </c>
      <c r="AO11" s="744">
        <v>25.235803392063282</v>
      </c>
      <c r="AP11" s="744">
        <v>53.409827892562298</v>
      </c>
      <c r="AQ11" s="744">
        <v>89.258471595361101</v>
      </c>
      <c r="AR11" s="744">
        <v>89.258471595361101</v>
      </c>
      <c r="AS11" s="744">
        <v>89.258471595361101</v>
      </c>
      <c r="AU11" s="744">
        <v>1.8625087508022284</v>
      </c>
      <c r="AV11" s="744">
        <v>2.5952949972496269</v>
      </c>
      <c r="AW11" s="744">
        <v>7.7415344978410614</v>
      </c>
      <c r="AX11" s="744">
        <v>25.153546707149253</v>
      </c>
      <c r="AY11" s="744">
        <v>53.225389719191341</v>
      </c>
      <c r="AZ11" s="744">
        <v>81.141769340885233</v>
      </c>
      <c r="BA11" s="744">
        <v>81.141769340885233</v>
      </c>
      <c r="BB11" s="744">
        <v>81.141769340885233</v>
      </c>
      <c r="BD11" s="338" t="s">
        <v>2597</v>
      </c>
      <c r="BE11" s="126" t="s">
        <v>2467</v>
      </c>
      <c r="BG11" s="338" t="s">
        <v>2604</v>
      </c>
    </row>
    <row r="12" spans="1:59" ht="15" x14ac:dyDescent="0.2">
      <c r="B12" s="126" t="s">
        <v>2460</v>
      </c>
      <c r="C12" s="126" t="s">
        <v>2638</v>
      </c>
      <c r="D12" s="126" t="s">
        <v>2639</v>
      </c>
      <c r="E12" s="126" t="s">
        <v>2640</v>
      </c>
      <c r="F12" s="126" t="s">
        <v>2641</v>
      </c>
      <c r="G12" s="126" t="s">
        <v>2634</v>
      </c>
      <c r="H12" s="337" t="s">
        <v>2464</v>
      </c>
      <c r="I12" s="126"/>
      <c r="L12" s="686">
        <v>45382</v>
      </c>
      <c r="M12" s="686">
        <v>45648</v>
      </c>
      <c r="N12" s="686">
        <v>43634</v>
      </c>
      <c r="O12" s="686">
        <v>44614</v>
      </c>
      <c r="P12" s="686">
        <v>45093</v>
      </c>
      <c r="Q12" s="686">
        <v>45098</v>
      </c>
      <c r="R12" s="686">
        <v>46619</v>
      </c>
      <c r="S12" s="686">
        <v>46250</v>
      </c>
      <c r="T12" s="686"/>
      <c r="U12" s="687"/>
      <c r="V12" s="686" t="s">
        <v>2455</v>
      </c>
      <c r="W12" s="686">
        <v>43634</v>
      </c>
      <c r="X12" s="686">
        <v>44614</v>
      </c>
      <c r="Y12" s="686">
        <v>45093</v>
      </c>
      <c r="Z12" s="686">
        <v>45098</v>
      </c>
      <c r="AA12" s="686">
        <v>46619</v>
      </c>
      <c r="AB12" s="686">
        <v>46189</v>
      </c>
      <c r="AC12" s="686"/>
      <c r="AD12" s="687"/>
      <c r="AE12" s="679"/>
      <c r="AG12" s="744">
        <v>2.3722127323787734</v>
      </c>
      <c r="AH12" s="744">
        <v>3.8468349102403643</v>
      </c>
      <c r="AI12" s="67">
        <f t="shared" si="1"/>
        <v>6.2190476426191381</v>
      </c>
      <c r="AJ12" s="53">
        <f t="shared" si="0"/>
        <v>0.38144308722158643</v>
      </c>
      <c r="AL12" s="744">
        <v>1.0970017771065481</v>
      </c>
      <c r="AM12" s="744">
        <v>2.1709077199227376</v>
      </c>
      <c r="AN12" s="744">
        <v>4.8345506453266252</v>
      </c>
      <c r="AO12" s="744">
        <v>6.2198558824400711</v>
      </c>
      <c r="AP12" s="744">
        <v>6.2477970731119949</v>
      </c>
      <c r="AQ12" s="744">
        <v>6.2477970731119949</v>
      </c>
      <c r="AR12" s="744">
        <v>6.2477970731119949</v>
      </c>
      <c r="AS12" s="744">
        <v>6.2477970731119949</v>
      </c>
      <c r="AU12" s="744">
        <v>1.0970017771065481</v>
      </c>
      <c r="AV12" s="744">
        <v>2.1709077199227376</v>
      </c>
      <c r="AW12" s="744">
        <v>4.1540256540626572</v>
      </c>
      <c r="AX12" s="744">
        <v>6.1316268588882492</v>
      </c>
      <c r="AY12" s="744">
        <v>6.2190476426191381</v>
      </c>
      <c r="AZ12" s="744">
        <v>6.2190476426191381</v>
      </c>
      <c r="BA12" s="744">
        <v>6.2190476426191381</v>
      </c>
      <c r="BB12" s="744">
        <v>6.2190476426191381</v>
      </c>
      <c r="BD12" s="338" t="s">
        <v>2466</v>
      </c>
      <c r="BE12" s="126" t="s">
        <v>2467</v>
      </c>
      <c r="BG12" s="338" t="s">
        <v>2604</v>
      </c>
    </row>
    <row r="13" spans="1:59" ht="15" x14ac:dyDescent="0.2">
      <c r="B13" s="126" t="s">
        <v>2460</v>
      </c>
      <c r="C13" s="126" t="s">
        <v>2638</v>
      </c>
      <c r="D13" s="126" t="s">
        <v>2639</v>
      </c>
      <c r="E13" s="126" t="s">
        <v>2642</v>
      </c>
      <c r="F13" s="126" t="s">
        <v>2643</v>
      </c>
      <c r="G13" s="126" t="s">
        <v>861</v>
      </c>
      <c r="H13" s="337" t="s">
        <v>2464</v>
      </c>
      <c r="I13" s="126"/>
      <c r="L13" s="688">
        <v>45648</v>
      </c>
      <c r="M13" s="688">
        <v>45648</v>
      </c>
      <c r="N13" s="688">
        <v>43634</v>
      </c>
      <c r="O13" s="688">
        <v>44614</v>
      </c>
      <c r="P13" s="688">
        <v>45093</v>
      </c>
      <c r="Q13" s="688">
        <v>45098</v>
      </c>
      <c r="R13" s="688">
        <v>46619</v>
      </c>
      <c r="S13" s="688">
        <v>46596</v>
      </c>
      <c r="T13" s="688"/>
      <c r="U13" s="687"/>
      <c r="V13" s="686" t="s">
        <v>2455</v>
      </c>
      <c r="W13" s="686">
        <v>43634</v>
      </c>
      <c r="X13" s="686">
        <v>44614</v>
      </c>
      <c r="Y13" s="686">
        <v>45093</v>
      </c>
      <c r="Z13" s="686">
        <v>45098</v>
      </c>
      <c r="AA13" s="686">
        <v>46619</v>
      </c>
      <c r="AB13" s="686">
        <v>46535</v>
      </c>
      <c r="AC13" s="686"/>
      <c r="AD13" s="687"/>
      <c r="AE13" s="679"/>
      <c r="AG13" s="744">
        <v>9.4888509295150918</v>
      </c>
      <c r="AH13" s="744">
        <v>15.387339640961457</v>
      </c>
      <c r="AI13" s="67">
        <f t="shared" si="1"/>
        <v>24.876190570476549</v>
      </c>
      <c r="AJ13" s="53">
        <f t="shared" si="0"/>
        <v>0.38144308722158643</v>
      </c>
      <c r="AL13" s="744">
        <v>4.3880071084261925</v>
      </c>
      <c r="AM13" s="744">
        <v>8.6836308796909485</v>
      </c>
      <c r="AN13" s="744">
        <v>19.338202581306497</v>
      </c>
      <c r="AO13" s="744">
        <v>24.879423529760281</v>
      </c>
      <c r="AP13" s="744">
        <v>24.99118829244798</v>
      </c>
      <c r="AQ13" s="744">
        <v>24.99118829244798</v>
      </c>
      <c r="AR13" s="744">
        <v>24.99118829244798</v>
      </c>
      <c r="AS13" s="744">
        <v>24.99118829244798</v>
      </c>
      <c r="AU13" s="744">
        <v>4.3880071084261925</v>
      </c>
      <c r="AV13" s="744">
        <v>8.6836308796909485</v>
      </c>
      <c r="AW13" s="744">
        <v>16.616102616250629</v>
      </c>
      <c r="AX13" s="744">
        <v>24.526507435552993</v>
      </c>
      <c r="AY13" s="744">
        <v>24.876190570476552</v>
      </c>
      <c r="AZ13" s="744">
        <v>24.876190570476552</v>
      </c>
      <c r="BA13" s="744">
        <v>24.876190570476552</v>
      </c>
      <c r="BB13" s="744">
        <v>24.876190570476552</v>
      </c>
      <c r="BD13" s="338" t="s">
        <v>2466</v>
      </c>
      <c r="BE13" s="126" t="s">
        <v>2467</v>
      </c>
      <c r="BG13" s="338" t="s">
        <v>2604</v>
      </c>
    </row>
    <row r="14" spans="1:59" ht="15" x14ac:dyDescent="0.2">
      <c r="B14" s="126" t="s">
        <v>2460</v>
      </c>
      <c r="C14" s="126" t="s">
        <v>2644</v>
      </c>
      <c r="D14" s="126" t="s">
        <v>2645</v>
      </c>
      <c r="E14" s="126" t="s">
        <v>2646</v>
      </c>
      <c r="F14" s="126" t="s">
        <v>2633</v>
      </c>
      <c r="G14" s="126" t="s">
        <v>861</v>
      </c>
      <c r="H14" s="337" t="s">
        <v>2464</v>
      </c>
      <c r="I14" s="126"/>
      <c r="L14" s="686">
        <v>45648</v>
      </c>
      <c r="M14" s="686">
        <v>45648</v>
      </c>
      <c r="N14" s="686">
        <v>43698</v>
      </c>
      <c r="O14" s="686">
        <v>44524</v>
      </c>
      <c r="P14" s="686">
        <v>45978</v>
      </c>
      <c r="Q14" s="686">
        <v>46041</v>
      </c>
      <c r="R14" s="686">
        <v>46758</v>
      </c>
      <c r="S14" s="686">
        <v>46761</v>
      </c>
      <c r="T14" s="686"/>
      <c r="U14" s="687"/>
      <c r="V14" s="686" t="s">
        <v>2453</v>
      </c>
      <c r="W14" s="686">
        <v>43698</v>
      </c>
      <c r="X14" s="686">
        <v>44524</v>
      </c>
      <c r="Y14" s="686">
        <v>45978</v>
      </c>
      <c r="Z14" s="686">
        <v>46041</v>
      </c>
      <c r="AA14" s="686">
        <v>46758</v>
      </c>
      <c r="AB14" s="686">
        <v>46700</v>
      </c>
      <c r="AC14" s="686"/>
      <c r="AD14" s="687"/>
      <c r="AE14" s="679"/>
      <c r="AG14" s="744">
        <v>3.6211244978562389</v>
      </c>
      <c r="AH14" s="744">
        <v>21.511506732118548</v>
      </c>
      <c r="AI14" s="67">
        <f t="shared" si="1"/>
        <v>25.132631229974788</v>
      </c>
      <c r="AJ14" s="53">
        <f t="shared" si="0"/>
        <v>0.14408059644536755</v>
      </c>
      <c r="AL14" s="744">
        <v>1.1150083041220422</v>
      </c>
      <c r="AM14" s="744">
        <v>3.341753788150144</v>
      </c>
      <c r="AN14" s="744">
        <v>4.9119250709258404</v>
      </c>
      <c r="AO14" s="744">
        <v>20.534758036297063</v>
      </c>
      <c r="AP14" s="744">
        <v>26.525230188170323</v>
      </c>
      <c r="AQ14" s="744">
        <v>27.368496726530456</v>
      </c>
      <c r="AR14" s="744">
        <v>27.368496726530456</v>
      </c>
      <c r="AS14" s="744">
        <v>27.368496726530456</v>
      </c>
      <c r="AU14" s="744">
        <v>1.1150083041220422</v>
      </c>
      <c r="AV14" s="744">
        <v>3.341753788150144</v>
      </c>
      <c r="AW14" s="744">
        <v>5.1332087398912849</v>
      </c>
      <c r="AX14" s="744">
        <v>19.9003327984028</v>
      </c>
      <c r="AY14" s="744">
        <v>25.132631229974788</v>
      </c>
      <c r="AZ14" s="744">
        <v>25.132631229974788</v>
      </c>
      <c r="BA14" s="744">
        <v>25.132631229974788</v>
      </c>
      <c r="BB14" s="744">
        <v>25.132631229974788</v>
      </c>
      <c r="BD14" s="338" t="s">
        <v>2466</v>
      </c>
      <c r="BE14" s="126" t="s">
        <v>2467</v>
      </c>
      <c r="BG14" s="338" t="s">
        <v>2604</v>
      </c>
    </row>
    <row r="15" spans="1:59" ht="15" x14ac:dyDescent="0.2">
      <c r="B15" s="126" t="s">
        <v>2460</v>
      </c>
      <c r="C15" s="126" t="s">
        <v>2647</v>
      </c>
      <c r="D15" s="126" t="s">
        <v>2648</v>
      </c>
      <c r="E15" s="126" t="s">
        <v>2649</v>
      </c>
      <c r="F15" s="126" t="s">
        <v>2633</v>
      </c>
      <c r="G15" s="126" t="s">
        <v>861</v>
      </c>
      <c r="H15" s="337" t="s">
        <v>2464</v>
      </c>
      <c r="I15" s="126"/>
      <c r="L15" s="686">
        <v>45648</v>
      </c>
      <c r="M15" s="686">
        <v>45648</v>
      </c>
      <c r="N15" s="686">
        <v>43634</v>
      </c>
      <c r="O15" s="686">
        <v>45799</v>
      </c>
      <c r="P15" s="686">
        <v>46106</v>
      </c>
      <c r="Q15" s="686">
        <v>46276</v>
      </c>
      <c r="R15" s="686">
        <v>47010</v>
      </c>
      <c r="S15" s="686">
        <v>47023</v>
      </c>
      <c r="T15" s="686"/>
      <c r="U15" s="687"/>
      <c r="V15" s="686" t="s">
        <v>2453</v>
      </c>
      <c r="W15" s="686">
        <v>43634</v>
      </c>
      <c r="X15" s="686">
        <v>45799</v>
      </c>
      <c r="Y15" s="686">
        <v>46106</v>
      </c>
      <c r="Z15" s="686">
        <v>46276</v>
      </c>
      <c r="AA15" s="686">
        <v>47010</v>
      </c>
      <c r="AB15" s="686">
        <v>46961</v>
      </c>
      <c r="AC15" s="686"/>
      <c r="AD15" s="687"/>
      <c r="AE15" s="679"/>
      <c r="AG15" s="744">
        <v>0.9381687575051445</v>
      </c>
      <c r="AH15" s="744">
        <v>25.105022249731714</v>
      </c>
      <c r="AI15" s="67">
        <f t="shared" si="1"/>
        <v>26.04319100723686</v>
      </c>
      <c r="AJ15" s="53">
        <f t="shared" si="0"/>
        <v>3.6023571660033789E-2</v>
      </c>
      <c r="AL15" s="744">
        <v>0.5715241022976113</v>
      </c>
      <c r="AM15" s="744">
        <v>0.83408711682262915</v>
      </c>
      <c r="AN15" s="744">
        <v>1.6436931081625583</v>
      </c>
      <c r="AO15" s="744">
        <v>8.8480897077185006</v>
      </c>
      <c r="AP15" s="744">
        <v>22.319605768106079</v>
      </c>
      <c r="AQ15" s="744">
        <v>26.489350894322762</v>
      </c>
      <c r="AR15" s="744">
        <v>27.204219259462302</v>
      </c>
      <c r="AS15" s="744">
        <v>27.204219259462302</v>
      </c>
      <c r="AU15" s="744">
        <v>0.5715241022976113</v>
      </c>
      <c r="AV15" s="744">
        <v>0.83408711682262915</v>
      </c>
      <c r="AW15" s="744">
        <v>1.6538421919748494</v>
      </c>
      <c r="AX15" s="744">
        <v>8.2819317800006846</v>
      </c>
      <c r="AY15" s="744">
        <v>18.658589435800788</v>
      </c>
      <c r="AZ15" s="744">
        <v>25.005951331040801</v>
      </c>
      <c r="BA15" s="744">
        <v>26.043191007236864</v>
      </c>
      <c r="BB15" s="744">
        <v>26.043191007236864</v>
      </c>
      <c r="BD15" s="338" t="s">
        <v>2466</v>
      </c>
      <c r="BE15" s="126" t="s">
        <v>2467</v>
      </c>
      <c r="BG15" s="338" t="s">
        <v>2604</v>
      </c>
    </row>
    <row r="16" spans="1:59" ht="15" x14ac:dyDescent="0.2">
      <c r="B16" s="126" t="s">
        <v>2460</v>
      </c>
      <c r="C16" s="126" t="s">
        <v>2647</v>
      </c>
      <c r="D16" s="126" t="s">
        <v>2648</v>
      </c>
      <c r="E16" s="126" t="s">
        <v>2650</v>
      </c>
      <c r="F16" s="126" t="s">
        <v>2651</v>
      </c>
      <c r="G16" s="126" t="s">
        <v>2634</v>
      </c>
      <c r="H16" s="337" t="s">
        <v>2464</v>
      </c>
      <c r="I16" s="126"/>
      <c r="L16" s="686">
        <v>45747</v>
      </c>
      <c r="M16" s="686">
        <v>45747</v>
      </c>
      <c r="N16" s="686">
        <v>43634</v>
      </c>
      <c r="O16" s="686">
        <v>45799</v>
      </c>
      <c r="P16" s="686">
        <v>46106</v>
      </c>
      <c r="Q16" s="686">
        <v>46276</v>
      </c>
      <c r="R16" s="686">
        <v>47010</v>
      </c>
      <c r="S16" s="686">
        <v>47023</v>
      </c>
      <c r="T16" s="686"/>
      <c r="U16" s="687"/>
      <c r="V16" s="686" t="s">
        <v>2453</v>
      </c>
      <c r="W16" s="686">
        <v>43634</v>
      </c>
      <c r="X16" s="686">
        <v>45799</v>
      </c>
      <c r="Y16" s="686">
        <v>46106</v>
      </c>
      <c r="Z16" s="686">
        <v>46276</v>
      </c>
      <c r="AA16" s="686">
        <v>47010</v>
      </c>
      <c r="AB16" s="686">
        <v>46961</v>
      </c>
      <c r="AC16" s="686"/>
      <c r="AD16" s="687"/>
      <c r="AE16" s="679"/>
      <c r="AG16" s="744">
        <v>0.71644986243338216</v>
      </c>
      <c r="AH16" s="744">
        <v>19.171912934980309</v>
      </c>
      <c r="AI16" s="67">
        <f t="shared" si="1"/>
        <v>19.888362797413691</v>
      </c>
      <c r="AJ16" s="53">
        <f t="shared" si="0"/>
        <v>3.6023571660033789E-2</v>
      </c>
      <c r="AL16" s="744">
        <v>0.43645491410029236</v>
      </c>
      <c r="AM16" s="744">
        <v>0.63696599926666408</v>
      </c>
      <c r="AN16" s="744">
        <v>1.2552365358631179</v>
      </c>
      <c r="AO16" s="744">
        <v>6.7570067785575159</v>
      </c>
      <c r="AP16" s="744">
        <v>17.044778302627748</v>
      </c>
      <c r="AQ16" s="744">
        <v>20.229081018063063</v>
      </c>
      <c r="AR16" s="744">
        <v>20.775003420365397</v>
      </c>
      <c r="AS16" s="744">
        <v>20.775003420365397</v>
      </c>
      <c r="AU16" s="744">
        <v>0.43645491410029236</v>
      </c>
      <c r="AV16" s="744">
        <v>0.63696599926666408</v>
      </c>
      <c r="AW16" s="744">
        <v>1.2629870707673896</v>
      </c>
      <c r="AX16" s="744">
        <v>6.3246498425754805</v>
      </c>
      <c r="AY16" s="744">
        <v>14.248975706705014</v>
      </c>
      <c r="AZ16" s="744">
        <v>19.096255602011762</v>
      </c>
      <c r="BA16" s="744">
        <v>19.888362797413691</v>
      </c>
      <c r="BB16" s="744">
        <v>19.888362797413691</v>
      </c>
      <c r="BD16" s="338" t="s">
        <v>2466</v>
      </c>
      <c r="BE16" s="126" t="s">
        <v>2467</v>
      </c>
      <c r="BG16" s="338" t="s">
        <v>2604</v>
      </c>
    </row>
    <row r="17" spans="2:59" ht="15" x14ac:dyDescent="0.2">
      <c r="B17" s="126" t="s">
        <v>2460</v>
      </c>
      <c r="C17" s="126" t="s">
        <v>2652</v>
      </c>
      <c r="D17" s="126" t="s">
        <v>2653</v>
      </c>
      <c r="E17" s="126" t="s">
        <v>2654</v>
      </c>
      <c r="F17" s="126" t="s">
        <v>2633</v>
      </c>
      <c r="G17" s="126" t="s">
        <v>861</v>
      </c>
      <c r="H17" s="337" t="s">
        <v>2464</v>
      </c>
      <c r="I17" s="126"/>
      <c r="L17" s="686">
        <v>45648</v>
      </c>
      <c r="M17" s="686">
        <v>45648</v>
      </c>
      <c r="N17" s="686">
        <v>44083</v>
      </c>
      <c r="O17" s="686">
        <v>44461</v>
      </c>
      <c r="P17" s="686">
        <v>45870</v>
      </c>
      <c r="Q17" s="686">
        <v>46024</v>
      </c>
      <c r="R17" s="686">
        <v>46934</v>
      </c>
      <c r="S17" s="686">
        <v>46903</v>
      </c>
      <c r="T17" s="686"/>
      <c r="U17" s="687"/>
      <c r="V17" s="686" t="s">
        <v>2453</v>
      </c>
      <c r="W17" s="686">
        <v>44083</v>
      </c>
      <c r="X17" s="686">
        <v>44461</v>
      </c>
      <c r="Y17" s="686">
        <v>45884</v>
      </c>
      <c r="Z17" s="686">
        <v>46024</v>
      </c>
      <c r="AA17" s="686">
        <v>47149</v>
      </c>
      <c r="AB17" s="686">
        <v>46996</v>
      </c>
      <c r="AC17" s="686"/>
      <c r="AD17" s="687"/>
      <c r="AE17" s="679"/>
      <c r="AG17" s="744">
        <v>1.4614455994405493</v>
      </c>
      <c r="AH17" s="744">
        <v>19.229624752505273</v>
      </c>
      <c r="AI17" s="67">
        <f t="shared" si="1"/>
        <v>20.691070351945822</v>
      </c>
      <c r="AJ17" s="53">
        <f t="shared" si="0"/>
        <v>7.0631706073297107E-2</v>
      </c>
      <c r="AL17" s="744">
        <v>0.51988107604287126</v>
      </c>
      <c r="AM17" s="744">
        <v>1.1486840261527131</v>
      </c>
      <c r="AN17" s="744">
        <v>3.3328622515768198</v>
      </c>
      <c r="AO17" s="744">
        <v>10.712109988851884</v>
      </c>
      <c r="AP17" s="744">
        <v>18.460481004221577</v>
      </c>
      <c r="AQ17" s="744">
        <v>20.765150623380357</v>
      </c>
      <c r="AR17" s="744">
        <v>20.765150623380357</v>
      </c>
      <c r="AS17" s="744">
        <v>20.765150623380357</v>
      </c>
      <c r="AU17" s="744">
        <v>0.51988107604287126</v>
      </c>
      <c r="AV17" s="744">
        <v>1.1486840261527131</v>
      </c>
      <c r="AW17" s="744">
        <v>3.3220054424098566</v>
      </c>
      <c r="AX17" s="744">
        <v>10.674490140649661</v>
      </c>
      <c r="AY17" s="744">
        <v>18.394759381512383</v>
      </c>
      <c r="AZ17" s="744">
        <v>20.691070351945825</v>
      </c>
      <c r="BA17" s="744">
        <v>20.691070351945825</v>
      </c>
      <c r="BB17" s="744">
        <v>20.691070351945825</v>
      </c>
      <c r="BD17" s="338" t="s">
        <v>2466</v>
      </c>
      <c r="BE17" s="126" t="s">
        <v>2467</v>
      </c>
      <c r="BG17" s="338" t="s">
        <v>2604</v>
      </c>
    </row>
    <row r="18" spans="2:59" ht="15" x14ac:dyDescent="0.2">
      <c r="B18" s="126" t="s">
        <v>2460</v>
      </c>
      <c r="C18" s="126" t="s">
        <v>2652</v>
      </c>
      <c r="D18" s="126" t="s">
        <v>2653</v>
      </c>
      <c r="E18" s="126"/>
      <c r="F18" s="126"/>
      <c r="G18" s="126" t="s">
        <v>2634</v>
      </c>
      <c r="H18" s="337" t="s">
        <v>2464</v>
      </c>
      <c r="I18" s="126"/>
      <c r="L18" s="686">
        <v>45648</v>
      </c>
      <c r="M18" s="686">
        <v>45648</v>
      </c>
      <c r="N18" s="686">
        <v>44083</v>
      </c>
      <c r="O18" s="686">
        <v>44461</v>
      </c>
      <c r="P18" s="686">
        <v>45870</v>
      </c>
      <c r="Q18" s="686">
        <v>46024</v>
      </c>
      <c r="R18" s="686">
        <v>46934</v>
      </c>
      <c r="S18" s="686">
        <v>46903</v>
      </c>
      <c r="T18" s="686"/>
      <c r="U18" s="687"/>
      <c r="V18" s="686" t="s">
        <v>2453</v>
      </c>
      <c r="W18" s="686">
        <v>44083</v>
      </c>
      <c r="X18" s="686">
        <v>44461</v>
      </c>
      <c r="Y18" s="686">
        <v>45884</v>
      </c>
      <c r="Z18" s="686">
        <v>46024</v>
      </c>
      <c r="AA18" s="686">
        <v>47149</v>
      </c>
      <c r="AB18" s="686">
        <v>46996</v>
      </c>
      <c r="AC18" s="686"/>
      <c r="AD18" s="687"/>
      <c r="AE18" s="679"/>
      <c r="AG18" s="744">
        <v>2.8369238106787131</v>
      </c>
      <c r="AH18" s="744">
        <v>37.328095107804351</v>
      </c>
      <c r="AI18" s="67">
        <f t="shared" si="1"/>
        <v>40.165018918483064</v>
      </c>
      <c r="AJ18" s="53">
        <f t="shared" si="0"/>
        <v>7.0631706073297107E-2</v>
      </c>
      <c r="AL18" s="744">
        <v>1.0091809123185147</v>
      </c>
      <c r="AM18" s="744">
        <v>2.2297984037082075</v>
      </c>
      <c r="AN18" s="744">
        <v>6.4696737824726487</v>
      </c>
      <c r="AO18" s="744">
        <v>20.794095860712474</v>
      </c>
      <c r="AP18" s="744">
        <v>35.835051361135996</v>
      </c>
      <c r="AQ18" s="744">
        <v>40.308821798326569</v>
      </c>
      <c r="AR18" s="744">
        <v>40.308821798326569</v>
      </c>
      <c r="AS18" s="744">
        <v>40.308821798326569</v>
      </c>
      <c r="AU18" s="744">
        <v>1.0091809123185147</v>
      </c>
      <c r="AV18" s="744">
        <v>2.2297984037082075</v>
      </c>
      <c r="AW18" s="744">
        <v>6.4485987999720731</v>
      </c>
      <c r="AX18" s="744">
        <v>20.721069096555219</v>
      </c>
      <c r="AY18" s="744">
        <v>35.707474093524027</v>
      </c>
      <c r="AZ18" s="744">
        <v>40.165018918483064</v>
      </c>
      <c r="BA18" s="744">
        <v>40.165018918483064</v>
      </c>
      <c r="BB18" s="744">
        <v>40.165018918483064</v>
      </c>
      <c r="BD18" s="338" t="s">
        <v>2466</v>
      </c>
      <c r="BE18" s="126" t="s">
        <v>2467</v>
      </c>
      <c r="BG18" s="338" t="s">
        <v>2604</v>
      </c>
    </row>
    <row r="19" spans="2:59" ht="15" x14ac:dyDescent="0.2">
      <c r="B19" s="126" t="s">
        <v>2460</v>
      </c>
      <c r="C19" s="126" t="s">
        <v>2655</v>
      </c>
      <c r="D19" s="126" t="s">
        <v>2656</v>
      </c>
      <c r="E19" s="126" t="s">
        <v>2657</v>
      </c>
      <c r="F19" s="126" t="s">
        <v>2633</v>
      </c>
      <c r="G19" s="126" t="s">
        <v>861</v>
      </c>
      <c r="H19" s="337" t="s">
        <v>2464</v>
      </c>
      <c r="I19" s="126"/>
      <c r="L19" s="686">
        <v>45648</v>
      </c>
      <c r="M19" s="686">
        <v>45648</v>
      </c>
      <c r="N19" s="686">
        <v>43516</v>
      </c>
      <c r="O19" s="686">
        <v>44307</v>
      </c>
      <c r="P19" s="686">
        <v>44533</v>
      </c>
      <c r="Q19" s="686">
        <v>44763</v>
      </c>
      <c r="R19" s="686">
        <v>46056</v>
      </c>
      <c r="S19" s="686">
        <v>46033</v>
      </c>
      <c r="T19" s="686"/>
      <c r="U19" s="687"/>
      <c r="V19" s="686" t="s">
        <v>2455</v>
      </c>
      <c r="W19" s="686">
        <v>43516</v>
      </c>
      <c r="X19" s="686">
        <v>44307</v>
      </c>
      <c r="Y19" s="686">
        <v>44533</v>
      </c>
      <c r="Z19" s="686">
        <v>44763</v>
      </c>
      <c r="AA19" s="686">
        <v>46056</v>
      </c>
      <c r="AB19" s="686">
        <v>45972</v>
      </c>
      <c r="AC19" s="686"/>
      <c r="AD19" s="687"/>
      <c r="AE19" s="679"/>
      <c r="AG19" s="744">
        <v>26.265665039235177</v>
      </c>
      <c r="AH19" s="744">
        <v>5.9699331900535784</v>
      </c>
      <c r="AI19" s="67">
        <f t="shared" si="1"/>
        <v>32.235598229288755</v>
      </c>
      <c r="AJ19" s="53">
        <f t="shared" si="0"/>
        <v>0.81480308981424798</v>
      </c>
      <c r="AL19" s="744">
        <v>14.849918221280284</v>
      </c>
      <c r="AM19" s="744">
        <v>24.950575721504347</v>
      </c>
      <c r="AN19" s="744">
        <v>29.607990694532084</v>
      </c>
      <c r="AO19" s="744">
        <v>29.607990694532084</v>
      </c>
      <c r="AP19" s="744">
        <v>29.607990694532084</v>
      </c>
      <c r="AQ19" s="744">
        <v>29.607990694532084</v>
      </c>
      <c r="AR19" s="744">
        <v>29.607990694532084</v>
      </c>
      <c r="AS19" s="744">
        <v>29.607990694532084</v>
      </c>
      <c r="AU19" s="744">
        <v>14.849918221280284</v>
      </c>
      <c r="AV19" s="744">
        <v>24.950575721504347</v>
      </c>
      <c r="AW19" s="744">
        <v>32.235598229288755</v>
      </c>
      <c r="AX19" s="744">
        <v>32.235598229288755</v>
      </c>
      <c r="AY19" s="744">
        <v>32.235598229288755</v>
      </c>
      <c r="AZ19" s="744">
        <v>32.235598229288755</v>
      </c>
      <c r="BA19" s="744">
        <v>32.235598229288755</v>
      </c>
      <c r="BB19" s="744">
        <v>32.235598229288755</v>
      </c>
      <c r="BD19" s="338" t="s">
        <v>2466</v>
      </c>
      <c r="BE19" s="126" t="s">
        <v>2467</v>
      </c>
      <c r="BG19" s="338" t="s">
        <v>2604</v>
      </c>
    </row>
    <row r="20" spans="2:59" ht="15" x14ac:dyDescent="0.2">
      <c r="B20" s="126" t="s">
        <v>2460</v>
      </c>
      <c r="C20" s="126" t="s">
        <v>2658</v>
      </c>
      <c r="D20" s="126" t="s">
        <v>2659</v>
      </c>
      <c r="E20" s="126" t="s">
        <v>2660</v>
      </c>
      <c r="F20" s="126" t="s">
        <v>2661</v>
      </c>
      <c r="G20" s="126" t="s">
        <v>861</v>
      </c>
      <c r="H20" s="337" t="s">
        <v>2464</v>
      </c>
      <c r="I20" s="126"/>
      <c r="L20" s="686">
        <v>45648</v>
      </c>
      <c r="M20" s="686">
        <v>45648</v>
      </c>
      <c r="N20" s="686">
        <v>43881</v>
      </c>
      <c r="O20" s="686">
        <v>44825</v>
      </c>
      <c r="P20" s="686">
        <v>45474</v>
      </c>
      <c r="Q20" s="686">
        <v>45516</v>
      </c>
      <c r="R20" s="686">
        <v>46104</v>
      </c>
      <c r="S20" s="686">
        <v>46087</v>
      </c>
      <c r="T20" s="686"/>
      <c r="U20" s="687"/>
      <c r="V20" s="686" t="s">
        <v>2455</v>
      </c>
      <c r="W20" s="686">
        <v>43881</v>
      </c>
      <c r="X20" s="686">
        <v>44825</v>
      </c>
      <c r="Y20" s="686">
        <v>45474</v>
      </c>
      <c r="Z20" s="686">
        <v>45516</v>
      </c>
      <c r="AA20" s="686">
        <v>46104</v>
      </c>
      <c r="AB20" s="686">
        <v>46028</v>
      </c>
      <c r="AC20" s="686"/>
      <c r="AD20" s="687"/>
      <c r="AE20" s="679"/>
      <c r="AG20" s="744">
        <v>7.8547662398960263</v>
      </c>
      <c r="AH20" s="744">
        <v>4.8048706013064484</v>
      </c>
      <c r="AI20" s="67">
        <f t="shared" si="1"/>
        <v>12.659636841202474</v>
      </c>
      <c r="AJ20" s="53">
        <f t="shared" si="0"/>
        <v>0.6204574695485453</v>
      </c>
      <c r="AL20" s="744">
        <v>1.1140697332182392</v>
      </c>
      <c r="AM20" s="744">
        <v>6.1621247054343424</v>
      </c>
      <c r="AN20" s="744">
        <v>12.536634516325636</v>
      </c>
      <c r="AO20" s="744">
        <v>12.703820135304721</v>
      </c>
      <c r="AP20" s="744">
        <v>12.703820135304721</v>
      </c>
      <c r="AQ20" s="744">
        <v>12.703820135304721</v>
      </c>
      <c r="AR20" s="744">
        <v>12.703820135304721</v>
      </c>
      <c r="AS20" s="744">
        <v>12.703820135304721</v>
      </c>
      <c r="AU20" s="744">
        <v>1.1140697332182392</v>
      </c>
      <c r="AV20" s="744">
        <v>6.1621247054343424</v>
      </c>
      <c r="AW20" s="744">
        <v>12.306544778338921</v>
      </c>
      <c r="AX20" s="744">
        <v>12.659636841202476</v>
      </c>
      <c r="AY20" s="744">
        <v>12.659636841202476</v>
      </c>
      <c r="AZ20" s="744">
        <v>12.659636841202476</v>
      </c>
      <c r="BA20" s="744">
        <v>12.659636841202476</v>
      </c>
      <c r="BB20" s="744">
        <v>12.659636841202476</v>
      </c>
      <c r="BD20" s="338" t="s">
        <v>2466</v>
      </c>
      <c r="BE20" s="126" t="s">
        <v>2467</v>
      </c>
      <c r="BG20" s="338" t="s">
        <v>2604</v>
      </c>
    </row>
    <row r="21" spans="2:59" ht="15" x14ac:dyDescent="0.2">
      <c r="B21" s="126" t="s">
        <v>2460</v>
      </c>
      <c r="C21" s="126" t="s">
        <v>2662</v>
      </c>
      <c r="D21" s="126" t="s">
        <v>2663</v>
      </c>
      <c r="E21" s="126" t="s">
        <v>2664</v>
      </c>
      <c r="F21" s="126" t="s">
        <v>2633</v>
      </c>
      <c r="G21" s="126" t="s">
        <v>861</v>
      </c>
      <c r="H21" s="337" t="s">
        <v>2464</v>
      </c>
      <c r="I21" s="126"/>
      <c r="L21" s="686">
        <v>45648</v>
      </c>
      <c r="M21" s="686">
        <v>45648</v>
      </c>
      <c r="N21" s="686">
        <v>43888</v>
      </c>
      <c r="O21" s="686">
        <v>44533</v>
      </c>
      <c r="P21" s="686">
        <v>45982</v>
      </c>
      <c r="Q21" s="686">
        <v>46013</v>
      </c>
      <c r="R21" s="686">
        <v>48141</v>
      </c>
      <c r="S21" s="686">
        <v>47024</v>
      </c>
      <c r="T21" s="686"/>
      <c r="U21" s="687"/>
      <c r="V21" s="686" t="s">
        <v>2453</v>
      </c>
      <c r="W21" s="686">
        <v>43888</v>
      </c>
      <c r="X21" s="686">
        <v>44533</v>
      </c>
      <c r="Y21" s="686">
        <v>45981</v>
      </c>
      <c r="Z21" s="686">
        <v>46013</v>
      </c>
      <c r="AA21" s="686">
        <v>48141</v>
      </c>
      <c r="AB21" s="686">
        <v>46962</v>
      </c>
      <c r="AC21" s="686"/>
      <c r="AD21" s="687"/>
      <c r="AE21" s="679"/>
      <c r="AG21" s="744">
        <v>3.7848489482064385</v>
      </c>
      <c r="AH21" s="744">
        <v>59.748036535751261</v>
      </c>
      <c r="AI21" s="67">
        <f t="shared" si="1"/>
        <v>63.532885483957699</v>
      </c>
      <c r="AJ21" s="53">
        <f t="shared" si="0"/>
        <v>5.9573068645876748E-2</v>
      </c>
      <c r="AL21" s="744">
        <v>2.1600467987619578</v>
      </c>
      <c r="AM21" s="744">
        <v>3.6070214040712529</v>
      </c>
      <c r="AN21" s="744">
        <v>5.7064629577834749</v>
      </c>
      <c r="AO21" s="744">
        <v>13.028165551818878</v>
      </c>
      <c r="AP21" s="744">
        <v>30.422671875830062</v>
      </c>
      <c r="AQ21" s="744">
        <v>47.785262455211239</v>
      </c>
      <c r="AR21" s="744">
        <v>59.263836080755176</v>
      </c>
      <c r="AS21" s="744">
        <v>63.230380884281018</v>
      </c>
      <c r="AU21" s="744">
        <v>2.1600457246407929</v>
      </c>
      <c r="AV21" s="744">
        <v>3.6070166581246603</v>
      </c>
      <c r="AW21" s="744">
        <v>6.2175989954636064</v>
      </c>
      <c r="AX21" s="744">
        <v>13.512745528017087</v>
      </c>
      <c r="AY21" s="744">
        <v>30.844165495759597</v>
      </c>
      <c r="AZ21" s="744">
        <v>48.143784882042873</v>
      </c>
      <c r="BA21" s="744">
        <v>59.580726726616248</v>
      </c>
      <c r="BB21" s="744">
        <v>63.532885483957699</v>
      </c>
      <c r="BD21" s="338" t="s">
        <v>2466</v>
      </c>
      <c r="BE21" s="126" t="s">
        <v>2467</v>
      </c>
      <c r="BG21" s="338" t="s">
        <v>2604</v>
      </c>
    </row>
    <row r="22" spans="2:59" ht="15" x14ac:dyDescent="0.2">
      <c r="B22" s="126" t="s">
        <v>2460</v>
      </c>
      <c r="C22" s="126" t="s">
        <v>2665</v>
      </c>
      <c r="D22" s="126" t="s">
        <v>2666</v>
      </c>
      <c r="E22" s="126" t="s">
        <v>2667</v>
      </c>
      <c r="F22" s="126" t="s">
        <v>2633</v>
      </c>
      <c r="G22" s="126" t="s">
        <v>861</v>
      </c>
      <c r="H22" s="337" t="s">
        <v>2464</v>
      </c>
      <c r="I22" s="126"/>
      <c r="L22" s="686">
        <v>45747</v>
      </c>
      <c r="M22" s="686">
        <v>45648</v>
      </c>
      <c r="N22" s="686">
        <v>44301</v>
      </c>
      <c r="O22" s="686">
        <v>45688</v>
      </c>
      <c r="P22" s="686">
        <v>46112</v>
      </c>
      <c r="Q22" s="686">
        <v>46568</v>
      </c>
      <c r="R22" s="686">
        <v>47848</v>
      </c>
      <c r="S22" s="686">
        <v>47817</v>
      </c>
      <c r="T22" s="686"/>
      <c r="U22" s="687"/>
      <c r="V22" s="686" t="s">
        <v>2453</v>
      </c>
      <c r="W22" s="686">
        <v>44301</v>
      </c>
      <c r="X22" s="686">
        <v>45688</v>
      </c>
      <c r="Y22" s="686">
        <v>46112</v>
      </c>
      <c r="Z22" s="686">
        <v>46568</v>
      </c>
      <c r="AA22" s="686">
        <v>47848</v>
      </c>
      <c r="AB22" s="686">
        <v>47754</v>
      </c>
      <c r="AC22" s="686"/>
      <c r="AD22" s="687"/>
      <c r="AE22" s="679"/>
      <c r="AG22" s="744">
        <v>3.6631460701501948</v>
      </c>
      <c r="AH22" s="744">
        <v>259.90737211601203</v>
      </c>
      <c r="AI22" s="67">
        <f t="shared" si="1"/>
        <v>263.57051818616225</v>
      </c>
      <c r="AJ22" s="53">
        <f t="shared" si="0"/>
        <v>1.3898163176060843E-2</v>
      </c>
      <c r="AL22" s="744">
        <v>0.73363318671911204</v>
      </c>
      <c r="AM22" s="744">
        <v>1.5186118613394419</v>
      </c>
      <c r="AN22" s="744">
        <v>3.2798275848015446</v>
      </c>
      <c r="AO22" s="744">
        <v>10.892911840578741</v>
      </c>
      <c r="AP22" s="744">
        <v>36.768923700799341</v>
      </c>
      <c r="AQ22" s="744">
        <v>73.268933778112341</v>
      </c>
      <c r="AR22" s="744">
        <v>109.48386247508489</v>
      </c>
      <c r="AS22" s="744">
        <v>132.22202743343087</v>
      </c>
      <c r="AU22" s="744">
        <v>1.4672663734382241</v>
      </c>
      <c r="AV22" s="744">
        <v>3.0372237226788839</v>
      </c>
      <c r="AW22" s="744">
        <v>7.140319545848854</v>
      </c>
      <c r="AX22" s="744">
        <v>21.994958034034305</v>
      </c>
      <c r="AY22" s="744">
        <v>73.559287631673868</v>
      </c>
      <c r="AZ22" s="744">
        <v>146.29454900250602</v>
      </c>
      <c r="BA22" s="744">
        <v>218.46171475992315</v>
      </c>
      <c r="BB22" s="744">
        <v>263.57051818616219</v>
      </c>
      <c r="BD22" s="338" t="s">
        <v>2597</v>
      </c>
      <c r="BE22" s="126" t="s">
        <v>2467</v>
      </c>
      <c r="BG22" s="338" t="s">
        <v>2604</v>
      </c>
    </row>
    <row r="23" spans="2:59" ht="15" x14ac:dyDescent="0.2">
      <c r="B23" s="126" t="s">
        <v>2460</v>
      </c>
      <c r="C23" s="126" t="s">
        <v>2665</v>
      </c>
      <c r="D23" s="126" t="s">
        <v>2666</v>
      </c>
      <c r="E23" s="126" t="s">
        <v>2668</v>
      </c>
      <c r="F23" s="126" t="s">
        <v>2641</v>
      </c>
      <c r="G23" s="126" t="s">
        <v>861</v>
      </c>
      <c r="H23" s="337" t="s">
        <v>2464</v>
      </c>
      <c r="I23" s="126"/>
      <c r="L23" s="686">
        <v>45648</v>
      </c>
      <c r="M23" s="686">
        <v>45747</v>
      </c>
      <c r="N23" s="686">
        <v>44301</v>
      </c>
      <c r="O23" s="686">
        <v>45688</v>
      </c>
      <c r="P23" s="686">
        <v>46112</v>
      </c>
      <c r="Q23" s="686">
        <v>46568</v>
      </c>
      <c r="R23" s="686">
        <v>47848</v>
      </c>
      <c r="S23" s="686">
        <v>47817</v>
      </c>
      <c r="T23" s="686"/>
      <c r="U23" s="687"/>
      <c r="V23" s="686" t="s">
        <v>2453</v>
      </c>
      <c r="W23" s="686">
        <v>44301</v>
      </c>
      <c r="X23" s="686">
        <v>45688</v>
      </c>
      <c r="Y23" s="686">
        <v>46112</v>
      </c>
      <c r="Z23" s="686">
        <v>46568</v>
      </c>
      <c r="AA23" s="686">
        <v>47848</v>
      </c>
      <c r="AB23" s="686">
        <v>47754</v>
      </c>
      <c r="AC23" s="686"/>
      <c r="AD23" s="687"/>
      <c r="AE23" s="679"/>
      <c r="AG23" s="744">
        <v>1.8870752482591913</v>
      </c>
      <c r="AH23" s="744">
        <v>133.89167654461227</v>
      </c>
      <c r="AI23" s="67">
        <f t="shared" si="1"/>
        <v>135.77875179287145</v>
      </c>
      <c r="AJ23" s="53">
        <f t="shared" si="0"/>
        <v>1.3898163176060845E-2</v>
      </c>
      <c r="AL23" s="744">
        <v>0.37793224770378497</v>
      </c>
      <c r="AM23" s="744">
        <v>0.78231520129607612</v>
      </c>
      <c r="AN23" s="744">
        <v>1.6896081497462503</v>
      </c>
      <c r="AO23" s="744">
        <v>5.6115000390860184</v>
      </c>
      <c r="AP23" s="744">
        <v>18.941566754957236</v>
      </c>
      <c r="AQ23" s="744">
        <v>37.744602249330605</v>
      </c>
      <c r="AR23" s="744">
        <v>56.400777638680097</v>
      </c>
      <c r="AS23" s="744">
        <v>68.114377768737114</v>
      </c>
      <c r="AU23" s="744">
        <v>0.75586449540756973</v>
      </c>
      <c r="AV23" s="744">
        <v>1.5646304025921518</v>
      </c>
      <c r="AW23" s="744">
        <v>3.6783464327100148</v>
      </c>
      <c r="AX23" s="744">
        <v>11.330735956926759</v>
      </c>
      <c r="AY23" s="744">
        <v>37.894178476922889</v>
      </c>
      <c r="AZ23" s="744">
        <v>75.363858577048546</v>
      </c>
      <c r="BA23" s="744">
        <v>112.54088336117252</v>
      </c>
      <c r="BB23" s="744">
        <v>135.77875179287145</v>
      </c>
      <c r="BD23" s="338" t="s">
        <v>2597</v>
      </c>
      <c r="BE23" s="126" t="s">
        <v>2467</v>
      </c>
      <c r="BG23" s="338" t="s">
        <v>2604</v>
      </c>
    </row>
    <row r="24" spans="2:59" ht="15" x14ac:dyDescent="0.2">
      <c r="B24" s="126" t="s">
        <v>2460</v>
      </c>
      <c r="C24" s="126" t="s">
        <v>2669</v>
      </c>
      <c r="D24" s="126" t="s">
        <v>2670</v>
      </c>
      <c r="E24" s="126" t="s">
        <v>2671</v>
      </c>
      <c r="F24" s="126" t="s">
        <v>2633</v>
      </c>
      <c r="G24" s="126" t="s">
        <v>861</v>
      </c>
      <c r="H24" s="337" t="s">
        <v>2464</v>
      </c>
      <c r="I24" s="126"/>
      <c r="L24" s="686">
        <v>45648</v>
      </c>
      <c r="M24" s="686">
        <v>45648</v>
      </c>
      <c r="N24" s="686">
        <v>44222</v>
      </c>
      <c r="O24" s="686">
        <v>44364</v>
      </c>
      <c r="P24" s="686">
        <v>45985</v>
      </c>
      <c r="Q24" s="686">
        <v>46223</v>
      </c>
      <c r="R24" s="686">
        <v>46807</v>
      </c>
      <c r="S24" s="686">
        <v>46803</v>
      </c>
      <c r="T24" s="686"/>
      <c r="U24" s="687"/>
      <c r="V24" s="686" t="s">
        <v>2453</v>
      </c>
      <c r="W24" s="686">
        <v>44222</v>
      </c>
      <c r="X24" s="686">
        <v>44364</v>
      </c>
      <c r="Y24" s="686">
        <v>45985</v>
      </c>
      <c r="Z24" s="686">
        <v>46223</v>
      </c>
      <c r="AA24" s="686">
        <v>46807</v>
      </c>
      <c r="AB24" s="686">
        <v>46741</v>
      </c>
      <c r="AC24" s="686"/>
      <c r="AD24" s="687"/>
      <c r="AE24" s="679"/>
      <c r="AG24" s="744">
        <v>1.1097203089834387</v>
      </c>
      <c r="AH24" s="744">
        <v>10.997325206852574</v>
      </c>
      <c r="AI24" s="67">
        <f t="shared" si="1"/>
        <v>12.107045515836013</v>
      </c>
      <c r="AJ24" s="53">
        <f t="shared" si="0"/>
        <v>9.1659051544154574E-2</v>
      </c>
      <c r="AL24" s="744">
        <v>0.99718992451618771</v>
      </c>
      <c r="AM24" s="744">
        <v>1.0902523399740678</v>
      </c>
      <c r="AN24" s="744">
        <v>1.3811198598132777</v>
      </c>
      <c r="AO24" s="744">
        <v>5.8932968438282565</v>
      </c>
      <c r="AP24" s="744">
        <v>12.109362912156861</v>
      </c>
      <c r="AQ24" s="744">
        <v>12.167797718764424</v>
      </c>
      <c r="AR24" s="744">
        <v>12.174061472391786</v>
      </c>
      <c r="AS24" s="744">
        <v>12.174061472391786</v>
      </c>
      <c r="AU24" s="744">
        <v>0.99718992451618771</v>
      </c>
      <c r="AV24" s="744">
        <v>1.0902523399740678</v>
      </c>
      <c r="AW24" s="744">
        <v>1.422050360139639</v>
      </c>
      <c r="AX24" s="744">
        <v>5.9178625908550107</v>
      </c>
      <c r="AY24" s="744">
        <v>12.107045515836013</v>
      </c>
      <c r="AZ24" s="744">
        <v>12.107045515836013</v>
      </c>
      <c r="BA24" s="744">
        <v>12.107045515836013</v>
      </c>
      <c r="BB24" s="744">
        <v>12.107045515836013</v>
      </c>
      <c r="BD24" s="338" t="s">
        <v>2466</v>
      </c>
      <c r="BE24" s="126" t="s">
        <v>2467</v>
      </c>
      <c r="BG24" s="338" t="s">
        <v>2604</v>
      </c>
    </row>
    <row r="25" spans="2:59" ht="15" x14ac:dyDescent="0.2">
      <c r="B25" s="126" t="s">
        <v>2460</v>
      </c>
      <c r="C25" s="126" t="s">
        <v>2672</v>
      </c>
      <c r="D25" s="126" t="s">
        <v>2673</v>
      </c>
      <c r="E25" s="126" t="s">
        <v>2674</v>
      </c>
      <c r="F25" s="126" t="s">
        <v>2675</v>
      </c>
      <c r="G25" s="126" t="s">
        <v>2634</v>
      </c>
      <c r="H25" s="337" t="s">
        <v>2464</v>
      </c>
      <c r="I25" s="126"/>
      <c r="L25" s="686">
        <v>45382</v>
      </c>
      <c r="M25" s="686">
        <v>45747</v>
      </c>
      <c r="N25" s="686">
        <v>43634</v>
      </c>
      <c r="O25" s="686">
        <v>44398</v>
      </c>
      <c r="P25" s="686">
        <v>46266</v>
      </c>
      <c r="Q25" s="686">
        <v>46317</v>
      </c>
      <c r="R25" s="686">
        <v>47788</v>
      </c>
      <c r="S25" s="686">
        <v>47790</v>
      </c>
      <c r="T25" s="686"/>
      <c r="U25" s="687"/>
      <c r="V25" s="686" t="s">
        <v>2453</v>
      </c>
      <c r="W25" s="686">
        <v>43634</v>
      </c>
      <c r="X25" s="686">
        <v>44398</v>
      </c>
      <c r="Y25" s="686">
        <v>46266</v>
      </c>
      <c r="Z25" s="686">
        <v>46317</v>
      </c>
      <c r="AA25" s="686">
        <v>47633</v>
      </c>
      <c r="AB25" s="686">
        <v>47568</v>
      </c>
      <c r="AC25" s="686"/>
      <c r="AD25" s="687"/>
      <c r="AE25" s="679"/>
      <c r="AG25" s="744">
        <v>1.9130712093891769</v>
      </c>
      <c r="AH25" s="744">
        <v>52.060556228948478</v>
      </c>
      <c r="AI25" s="67">
        <f t="shared" si="1"/>
        <v>53.973627438337658</v>
      </c>
      <c r="AJ25" s="53">
        <f t="shared" si="0"/>
        <v>3.5444555057463412E-2</v>
      </c>
      <c r="AL25" s="744">
        <v>0.67177687889001592</v>
      </c>
      <c r="AM25" s="744">
        <v>1.7967848763500522</v>
      </c>
      <c r="AN25" s="744">
        <v>2.5919228121893103</v>
      </c>
      <c r="AO25" s="744">
        <v>3.258603825039144</v>
      </c>
      <c r="AP25" s="744">
        <v>8.8460146789516383</v>
      </c>
      <c r="AQ25" s="744">
        <v>26.587188158454456</v>
      </c>
      <c r="AR25" s="744">
        <v>45.778583645865986</v>
      </c>
      <c r="AS25" s="744">
        <v>54.231785806178138</v>
      </c>
      <c r="AU25" s="744">
        <v>0.67177687889001592</v>
      </c>
      <c r="AV25" s="744">
        <v>1.7967848763500522</v>
      </c>
      <c r="AW25" s="744">
        <v>2.2812182654091742</v>
      </c>
      <c r="AX25" s="744">
        <v>3.1035784666640009</v>
      </c>
      <c r="AY25" s="744">
        <v>10.501242931049093</v>
      </c>
      <c r="AZ25" s="744">
        <v>31.434307968323811</v>
      </c>
      <c r="BA25" s="744">
        <v>49.085020071661781</v>
      </c>
      <c r="BB25" s="744">
        <v>53.973627438337665</v>
      </c>
      <c r="BD25" s="338" t="s">
        <v>2466</v>
      </c>
      <c r="BE25" s="126" t="s">
        <v>2467</v>
      </c>
      <c r="BG25" s="338" t="s">
        <v>2604</v>
      </c>
    </row>
    <row r="26" spans="2:59" ht="15" x14ac:dyDescent="0.2">
      <c r="B26" s="126" t="s">
        <v>2460</v>
      </c>
      <c r="C26" s="126" t="s">
        <v>2672</v>
      </c>
      <c r="D26" s="126" t="s">
        <v>2673</v>
      </c>
      <c r="E26" s="126" t="s">
        <v>2676</v>
      </c>
      <c r="F26" s="126" t="s">
        <v>2633</v>
      </c>
      <c r="G26" s="126" t="s">
        <v>861</v>
      </c>
      <c r="H26" s="337" t="s">
        <v>2464</v>
      </c>
      <c r="I26" s="126"/>
      <c r="L26" s="686">
        <v>45648</v>
      </c>
      <c r="M26" s="686">
        <v>45648</v>
      </c>
      <c r="N26" s="686">
        <v>43634</v>
      </c>
      <c r="O26" s="686">
        <v>44398</v>
      </c>
      <c r="P26" s="686">
        <v>46266</v>
      </c>
      <c r="Q26" s="686">
        <v>46317</v>
      </c>
      <c r="R26" s="686">
        <v>47788</v>
      </c>
      <c r="S26" s="686">
        <v>47790</v>
      </c>
      <c r="T26" s="686"/>
      <c r="U26" s="687"/>
      <c r="V26" s="686" t="s">
        <v>2453</v>
      </c>
      <c r="W26" s="686">
        <v>43634</v>
      </c>
      <c r="X26" s="686">
        <v>44398</v>
      </c>
      <c r="Y26" s="686">
        <v>46266</v>
      </c>
      <c r="Z26" s="686">
        <v>46317</v>
      </c>
      <c r="AA26" s="686">
        <v>47633</v>
      </c>
      <c r="AB26" s="686">
        <v>47568</v>
      </c>
      <c r="AC26" s="686"/>
      <c r="AD26" s="687"/>
      <c r="AE26" s="679"/>
      <c r="AG26" s="744">
        <v>0.78443472601575359</v>
      </c>
      <c r="AH26" s="744">
        <v>21.346883462180223</v>
      </c>
      <c r="AI26" s="67">
        <f t="shared" si="1"/>
        <v>22.131318188195976</v>
      </c>
      <c r="AJ26" s="53">
        <f t="shared" si="0"/>
        <v>3.5444555057463405E-2</v>
      </c>
      <c r="AL26" s="744">
        <v>0.2754550428387148</v>
      </c>
      <c r="AM26" s="744">
        <v>0.73675273835673316</v>
      </c>
      <c r="AN26" s="744">
        <v>1.0627906849755373</v>
      </c>
      <c r="AO26" s="744">
        <v>1.3361562215473533</v>
      </c>
      <c r="AP26" s="744">
        <v>3.6272152688087083</v>
      </c>
      <c r="AQ26" s="744">
        <v>10.901796836546186</v>
      </c>
      <c r="AR26" s="744">
        <v>18.771026683894284</v>
      </c>
      <c r="AS26" s="744">
        <v>22.237173311388318</v>
      </c>
      <c r="AU26" s="744">
        <v>0.2754550428387148</v>
      </c>
      <c r="AV26" s="744">
        <v>0.73675273835673316</v>
      </c>
      <c r="AW26" s="744">
        <v>0.93538955383669986</v>
      </c>
      <c r="AX26" s="744">
        <v>1.2725897040410197</v>
      </c>
      <c r="AY26" s="744">
        <v>4.3059242024098641</v>
      </c>
      <c r="AZ26" s="744">
        <v>12.889307328241063</v>
      </c>
      <c r="BA26" s="744">
        <v>20.12679616023582</v>
      </c>
      <c r="BB26" s="744">
        <v>22.131318188195984</v>
      </c>
      <c r="BD26" s="338" t="s">
        <v>2466</v>
      </c>
      <c r="BE26" s="126" t="s">
        <v>2467</v>
      </c>
      <c r="BG26" s="338" t="s">
        <v>2604</v>
      </c>
    </row>
    <row r="27" spans="2:59" ht="15" x14ac:dyDescent="0.2">
      <c r="B27" s="126" t="s">
        <v>2460</v>
      </c>
      <c r="C27" s="126" t="s">
        <v>2677</v>
      </c>
      <c r="D27" s="126" t="s">
        <v>2678</v>
      </c>
      <c r="E27" s="126" t="s">
        <v>2679</v>
      </c>
      <c r="F27" s="126" t="s">
        <v>2633</v>
      </c>
      <c r="G27" s="126" t="s">
        <v>861</v>
      </c>
      <c r="H27" s="337" t="s">
        <v>2464</v>
      </c>
      <c r="I27" s="126"/>
      <c r="L27" s="686">
        <v>45648</v>
      </c>
      <c r="M27" s="686">
        <v>45648</v>
      </c>
      <c r="N27" s="686">
        <v>44469</v>
      </c>
      <c r="O27" s="686">
        <v>45953</v>
      </c>
      <c r="P27" s="686">
        <v>46266</v>
      </c>
      <c r="Q27" s="686">
        <v>46491</v>
      </c>
      <c r="R27" s="686">
        <v>47403</v>
      </c>
      <c r="S27" s="686">
        <v>47388</v>
      </c>
      <c r="T27" s="686"/>
      <c r="U27" s="687"/>
      <c r="V27" s="686" t="s">
        <v>2452</v>
      </c>
      <c r="W27" s="686">
        <v>44469</v>
      </c>
      <c r="X27" s="686">
        <v>45953</v>
      </c>
      <c r="Y27" s="686">
        <v>46266</v>
      </c>
      <c r="Z27" s="686">
        <v>46491</v>
      </c>
      <c r="AA27" s="686">
        <v>47403</v>
      </c>
      <c r="AB27" s="686">
        <v>47326</v>
      </c>
      <c r="AC27" s="686"/>
      <c r="AD27" s="687"/>
      <c r="AE27" s="679"/>
      <c r="AG27" s="744">
        <v>0</v>
      </c>
      <c r="AH27" s="744">
        <v>11.973031252096352</v>
      </c>
      <c r="AI27" s="67">
        <f t="shared" si="1"/>
        <v>11.973031252096352</v>
      </c>
      <c r="AJ27" s="53">
        <f t="shared" si="0"/>
        <v>0</v>
      </c>
      <c r="AL27" s="744">
        <v>0</v>
      </c>
      <c r="AM27" s="744">
        <v>0</v>
      </c>
      <c r="AN27" s="744">
        <v>0.92294475869044734</v>
      </c>
      <c r="AO27" s="744">
        <v>2.3492134061125807</v>
      </c>
      <c r="AP27" s="744">
        <v>8.7269013508497775</v>
      </c>
      <c r="AQ27" s="744">
        <v>11.975358538857154</v>
      </c>
      <c r="AR27" s="744">
        <v>12.2040298518461</v>
      </c>
      <c r="AS27" s="744">
        <v>12.2040298518461</v>
      </c>
      <c r="AU27" s="744">
        <v>0</v>
      </c>
      <c r="AV27" s="744">
        <v>0</v>
      </c>
      <c r="AW27" s="744">
        <v>0.41654833667861096</v>
      </c>
      <c r="AX27" s="744">
        <v>1.1574555105492841</v>
      </c>
      <c r="AY27" s="744">
        <v>6.6721177471168582</v>
      </c>
      <c r="AZ27" s="744">
        <v>11.624418565021168</v>
      </c>
      <c r="BA27" s="744">
        <v>11.973031252096352</v>
      </c>
      <c r="BB27" s="744">
        <v>11.973031252096352</v>
      </c>
      <c r="BD27" s="338" t="s">
        <v>2466</v>
      </c>
      <c r="BE27" s="126" t="s">
        <v>2467</v>
      </c>
      <c r="BG27" s="338" t="s">
        <v>2604</v>
      </c>
    </row>
    <row r="28" spans="2:59" ht="15" x14ac:dyDescent="0.2">
      <c r="B28" s="126" t="s">
        <v>2460</v>
      </c>
      <c r="C28" s="126" t="s">
        <v>2680</v>
      </c>
      <c r="D28" s="126" t="s">
        <v>2681</v>
      </c>
      <c r="E28" s="126" t="s">
        <v>2682</v>
      </c>
      <c r="F28" s="126" t="s">
        <v>2633</v>
      </c>
      <c r="G28" s="126" t="s">
        <v>861</v>
      </c>
      <c r="H28" s="337" t="s">
        <v>2464</v>
      </c>
      <c r="I28" s="126"/>
      <c r="L28" s="686">
        <v>45648</v>
      </c>
      <c r="M28" s="686">
        <v>45648</v>
      </c>
      <c r="N28" s="686">
        <v>45261</v>
      </c>
      <c r="O28" s="686">
        <v>45680</v>
      </c>
      <c r="P28" s="686">
        <v>46043</v>
      </c>
      <c r="Q28" s="686">
        <v>46155</v>
      </c>
      <c r="R28" s="686">
        <v>46734</v>
      </c>
      <c r="S28" s="686">
        <v>46611</v>
      </c>
      <c r="T28" s="686"/>
      <c r="U28" s="687"/>
      <c r="V28" s="686" t="s">
        <v>2453</v>
      </c>
      <c r="W28" s="686">
        <v>44165</v>
      </c>
      <c r="X28" s="686">
        <v>45680</v>
      </c>
      <c r="Y28" s="686">
        <v>46043</v>
      </c>
      <c r="Z28" s="686">
        <v>46155</v>
      </c>
      <c r="AA28" s="686">
        <v>46734</v>
      </c>
      <c r="AB28" s="686">
        <v>46660</v>
      </c>
      <c r="AC28" s="686"/>
      <c r="AD28" s="687"/>
      <c r="AE28" s="679"/>
      <c r="AG28" s="744">
        <v>0.65847459336025949</v>
      </c>
      <c r="AH28" s="744">
        <v>17.341114794802849</v>
      </c>
      <c r="AI28" s="67">
        <f t="shared" si="1"/>
        <v>17.999589388163109</v>
      </c>
      <c r="AJ28" s="53">
        <f t="shared" si="0"/>
        <v>3.6582756370725077E-2</v>
      </c>
      <c r="AL28" s="744">
        <v>0.64784131366033271</v>
      </c>
      <c r="AM28" s="744">
        <v>0.45843019898703452</v>
      </c>
      <c r="AN28" s="744">
        <v>3.1566939214609433</v>
      </c>
      <c r="AO28" s="744">
        <v>6.6653351260649458</v>
      </c>
      <c r="AP28" s="744">
        <v>8.1014369556360091</v>
      </c>
      <c r="AQ28" s="744">
        <v>8.3889499482388104</v>
      </c>
      <c r="AR28" s="744">
        <v>8.3889499482388104</v>
      </c>
      <c r="AS28" s="744">
        <v>8.3889499482388104</v>
      </c>
      <c r="AU28" s="744">
        <v>0</v>
      </c>
      <c r="AV28" s="744">
        <v>2.5714711424557047E-2</v>
      </c>
      <c r="AW28" s="744">
        <v>1.8250570359806964</v>
      </c>
      <c r="AX28" s="744">
        <v>12.577211969600157</v>
      </c>
      <c r="AY28" s="744">
        <v>17.492589697271715</v>
      </c>
      <c r="AZ28" s="744">
        <v>17.999589388163109</v>
      </c>
      <c r="BA28" s="744">
        <v>17.999589388163109</v>
      </c>
      <c r="BB28" s="744">
        <v>17.999589388163109</v>
      </c>
      <c r="BD28" s="338" t="s">
        <v>2466</v>
      </c>
      <c r="BE28" s="126" t="s">
        <v>2467</v>
      </c>
      <c r="BG28" s="338" t="s">
        <v>2604</v>
      </c>
    </row>
    <row r="29" spans="2:59" ht="15" x14ac:dyDescent="0.2">
      <c r="B29" s="126" t="s">
        <v>2460</v>
      </c>
      <c r="C29" s="126" t="s">
        <v>2683</v>
      </c>
      <c r="D29" s="126" t="s">
        <v>2684</v>
      </c>
      <c r="E29" s="126" t="s">
        <v>2685</v>
      </c>
      <c r="F29" s="126" t="s">
        <v>2633</v>
      </c>
      <c r="G29" s="126" t="s">
        <v>861</v>
      </c>
      <c r="H29" s="337" t="s">
        <v>2464</v>
      </c>
      <c r="I29" s="126"/>
      <c r="L29" s="686">
        <v>45648</v>
      </c>
      <c r="M29" s="686">
        <v>45648</v>
      </c>
      <c r="N29" s="686">
        <v>44614</v>
      </c>
      <c r="O29" s="686">
        <v>45399</v>
      </c>
      <c r="P29" s="686">
        <v>46014</v>
      </c>
      <c r="Q29" s="686">
        <v>46048</v>
      </c>
      <c r="R29" s="686">
        <v>46791</v>
      </c>
      <c r="S29" s="686">
        <v>46784</v>
      </c>
      <c r="T29" s="686"/>
      <c r="U29" s="687"/>
      <c r="V29" s="686" t="s">
        <v>2453</v>
      </c>
      <c r="W29" s="686">
        <v>44614</v>
      </c>
      <c r="X29" s="686">
        <v>45399</v>
      </c>
      <c r="Y29" s="686">
        <v>46107</v>
      </c>
      <c r="Z29" s="686">
        <v>46135</v>
      </c>
      <c r="AA29" s="686">
        <v>46912</v>
      </c>
      <c r="AB29" s="686">
        <v>46847</v>
      </c>
      <c r="AC29" s="686"/>
      <c r="AD29" s="687"/>
      <c r="AE29" s="679"/>
      <c r="AG29" s="744">
        <v>4.2559181676173274</v>
      </c>
      <c r="AH29" s="744">
        <v>20.90397880538606</v>
      </c>
      <c r="AI29" s="67">
        <f t="shared" si="1"/>
        <v>25.159896973003388</v>
      </c>
      <c r="AJ29" s="53">
        <f t="shared" si="0"/>
        <v>0.16915483287486968</v>
      </c>
      <c r="AL29" s="744">
        <v>0</v>
      </c>
      <c r="AM29" s="744">
        <v>3.6591842504266099</v>
      </c>
      <c r="AN29" s="744">
        <v>6.454031105024403</v>
      </c>
      <c r="AO29" s="744">
        <v>17.981845569318825</v>
      </c>
      <c r="AP29" s="744">
        <v>25.009677630903322</v>
      </c>
      <c r="AQ29" s="744">
        <v>25.15321958323171</v>
      </c>
      <c r="AR29" s="744">
        <v>25.156051076273126</v>
      </c>
      <c r="AS29" s="744">
        <v>25.156051076273126</v>
      </c>
      <c r="AU29" s="744">
        <v>0</v>
      </c>
      <c r="AV29" s="744">
        <v>3.6591842504266099</v>
      </c>
      <c r="AW29" s="744">
        <v>6.0462517884163001</v>
      </c>
      <c r="AX29" s="744">
        <v>14.13621684600553</v>
      </c>
      <c r="AY29" s="744">
        <v>24.691124331400513</v>
      </c>
      <c r="AZ29" s="744">
        <v>25.098533940814328</v>
      </c>
      <c r="BA29" s="744">
        <v>25.159896973003391</v>
      </c>
      <c r="BB29" s="744">
        <v>25.159896973003391</v>
      </c>
      <c r="BD29" s="338" t="s">
        <v>2466</v>
      </c>
      <c r="BE29" s="126" t="s">
        <v>2467</v>
      </c>
      <c r="BG29" s="338" t="s">
        <v>2604</v>
      </c>
    </row>
    <row r="30" spans="2:59" ht="15" x14ac:dyDescent="0.2">
      <c r="B30" s="126" t="s">
        <v>2460</v>
      </c>
      <c r="C30" s="126" t="s">
        <v>2686</v>
      </c>
      <c r="D30" s="126" t="s">
        <v>2687</v>
      </c>
      <c r="E30" s="126" t="s">
        <v>2688</v>
      </c>
      <c r="F30" s="126" t="s">
        <v>2661</v>
      </c>
      <c r="G30" s="126" t="s">
        <v>861</v>
      </c>
      <c r="H30" s="337" t="s">
        <v>2464</v>
      </c>
      <c r="I30" s="126"/>
      <c r="L30" s="686" t="s">
        <v>2465</v>
      </c>
      <c r="M30" s="686">
        <v>45648</v>
      </c>
      <c r="N30" s="686">
        <v>43607</v>
      </c>
      <c r="O30" s="686">
        <v>44348</v>
      </c>
      <c r="P30" s="686">
        <v>45545</v>
      </c>
      <c r="Q30" s="686">
        <v>45649</v>
      </c>
      <c r="R30" s="686">
        <v>45818</v>
      </c>
      <c r="S30" s="686">
        <v>45836</v>
      </c>
      <c r="T30" s="686"/>
      <c r="U30" s="687"/>
      <c r="V30" s="686" t="s">
        <v>2455</v>
      </c>
      <c r="W30" s="686">
        <v>43607</v>
      </c>
      <c r="X30" s="686">
        <v>44348</v>
      </c>
      <c r="Y30" s="686">
        <v>45545</v>
      </c>
      <c r="Z30" s="686">
        <v>45649</v>
      </c>
      <c r="AA30" s="686">
        <v>45904</v>
      </c>
      <c r="AB30" s="686">
        <v>45961</v>
      </c>
      <c r="AC30" s="686"/>
      <c r="AD30" s="687"/>
      <c r="AE30" s="679"/>
      <c r="AG30" s="744">
        <v>2.7830435035819359</v>
      </c>
      <c r="AH30" s="744">
        <v>0</v>
      </c>
      <c r="AI30" s="67">
        <f t="shared" si="1"/>
        <v>2.7830435035819359</v>
      </c>
      <c r="AJ30" s="53">
        <f t="shared" si="0"/>
        <v>1</v>
      </c>
      <c r="AL30" s="744">
        <v>0</v>
      </c>
      <c r="AM30" s="744">
        <v>2.7127005638704391</v>
      </c>
      <c r="AN30" s="744">
        <v>2.7565711461186333</v>
      </c>
      <c r="AO30" s="744">
        <v>2.7565711461186333</v>
      </c>
      <c r="AP30" s="744">
        <v>2.7565711461186333</v>
      </c>
      <c r="AQ30" s="744">
        <v>2.7565711461186333</v>
      </c>
      <c r="AR30" s="744">
        <v>2.7565711461186333</v>
      </c>
      <c r="AS30" s="744">
        <v>2.7565711461186333</v>
      </c>
      <c r="AU30" s="744">
        <v>0</v>
      </c>
      <c r="AV30" s="744">
        <v>2.7127005638704391</v>
      </c>
      <c r="AW30" s="744">
        <v>2.7830435035819359</v>
      </c>
      <c r="AX30" s="744">
        <v>2.7830435035819359</v>
      </c>
      <c r="AY30" s="744">
        <v>2.7830435035819359</v>
      </c>
      <c r="AZ30" s="744">
        <v>2.7830435035819359</v>
      </c>
      <c r="BA30" s="744">
        <v>2.7830435035819359</v>
      </c>
      <c r="BB30" s="744">
        <v>2.7830435035819359</v>
      </c>
      <c r="BD30" s="338" t="s">
        <v>2466</v>
      </c>
      <c r="BE30" s="126" t="s">
        <v>2467</v>
      </c>
      <c r="BG30" s="338" t="s">
        <v>2604</v>
      </c>
    </row>
    <row r="31" spans="2:59" ht="15" x14ac:dyDescent="0.2">
      <c r="B31" s="126" t="s">
        <v>2460</v>
      </c>
      <c r="C31" s="126" t="s">
        <v>2689</v>
      </c>
      <c r="D31" s="126" t="s">
        <v>2690</v>
      </c>
      <c r="E31" s="126" t="s">
        <v>2691</v>
      </c>
      <c r="F31" s="126" t="s">
        <v>2633</v>
      </c>
      <c r="G31" s="126" t="s">
        <v>861</v>
      </c>
      <c r="H31" s="337" t="s">
        <v>2464</v>
      </c>
      <c r="I31" s="126"/>
      <c r="L31" s="686">
        <v>45648</v>
      </c>
      <c r="M31" s="686">
        <v>45648</v>
      </c>
      <c r="N31" s="686">
        <v>44222</v>
      </c>
      <c r="O31" s="686">
        <v>44439</v>
      </c>
      <c r="P31" s="686">
        <v>46539</v>
      </c>
      <c r="Q31" s="686">
        <v>46636</v>
      </c>
      <c r="R31" s="686">
        <v>47717</v>
      </c>
      <c r="S31" s="686">
        <v>47722</v>
      </c>
      <c r="T31" s="686"/>
      <c r="U31" s="687"/>
      <c r="V31" s="686" t="s">
        <v>2453</v>
      </c>
      <c r="W31" s="686">
        <v>44222</v>
      </c>
      <c r="X31" s="686">
        <v>44439</v>
      </c>
      <c r="Y31" s="686">
        <v>46539</v>
      </c>
      <c r="Z31" s="686">
        <v>46636</v>
      </c>
      <c r="AA31" s="686">
        <v>47633</v>
      </c>
      <c r="AB31" s="686">
        <v>47571</v>
      </c>
      <c r="AC31" s="686"/>
      <c r="AD31" s="687"/>
      <c r="AE31" s="679"/>
      <c r="AG31" s="744">
        <v>0.7932070383206824</v>
      </c>
      <c r="AH31" s="744">
        <v>27.595493197695237</v>
      </c>
      <c r="AI31" s="67">
        <f t="shared" si="1"/>
        <v>28.388700236015922</v>
      </c>
      <c r="AJ31" s="53">
        <f t="shared" si="0"/>
        <v>2.7940942407583831E-2</v>
      </c>
      <c r="AL31" s="744">
        <v>0.71281178106814769</v>
      </c>
      <c r="AM31" s="744">
        <v>0.78019712131210173</v>
      </c>
      <c r="AN31" s="744">
        <v>1.3056068023252925</v>
      </c>
      <c r="AO31" s="744">
        <v>4.0287840435683098</v>
      </c>
      <c r="AP31" s="744">
        <v>5.3091754616578202</v>
      </c>
      <c r="AQ31" s="744">
        <v>11.370865187053083</v>
      </c>
      <c r="AR31" s="744">
        <v>22.899970760906328</v>
      </c>
      <c r="AS31" s="744">
        <v>28.107807055755064</v>
      </c>
      <c r="AU31" s="744">
        <v>0.71281178106814769</v>
      </c>
      <c r="AV31" s="744">
        <v>0.78019712131210173</v>
      </c>
      <c r="AW31" s="744">
        <v>1.3767035862122607</v>
      </c>
      <c r="AX31" s="744">
        <v>3.2392487176132381</v>
      </c>
      <c r="AY31" s="744">
        <v>7.265925478879474</v>
      </c>
      <c r="AZ31" s="744">
        <v>23.71774285619194</v>
      </c>
      <c r="BA31" s="744">
        <v>28.388700236015925</v>
      </c>
      <c r="BB31" s="744">
        <v>28.388700236015925</v>
      </c>
      <c r="BD31" s="338" t="s">
        <v>2466</v>
      </c>
      <c r="BE31" s="126" t="s">
        <v>2467</v>
      </c>
      <c r="BG31" s="338" t="s">
        <v>2604</v>
      </c>
    </row>
    <row r="32" spans="2:59" ht="15" x14ac:dyDescent="0.2">
      <c r="B32" s="126" t="s">
        <v>2460</v>
      </c>
      <c r="C32" s="126" t="s">
        <v>2692</v>
      </c>
      <c r="D32" s="126" t="s">
        <v>2693</v>
      </c>
      <c r="E32" s="126" t="s">
        <v>2694</v>
      </c>
      <c r="F32" s="126" t="s">
        <v>2633</v>
      </c>
      <c r="G32" s="126" t="s">
        <v>861</v>
      </c>
      <c r="H32" s="337" t="s">
        <v>2464</v>
      </c>
      <c r="I32" s="126"/>
      <c r="L32" s="686">
        <v>45747</v>
      </c>
      <c r="M32" s="686">
        <v>45648</v>
      </c>
      <c r="N32" s="686">
        <v>43634</v>
      </c>
      <c r="O32" s="686">
        <v>45764</v>
      </c>
      <c r="P32" s="686">
        <v>46078</v>
      </c>
      <c r="Q32" s="686">
        <v>46280</v>
      </c>
      <c r="R32" s="686">
        <v>46982</v>
      </c>
      <c r="S32" s="686">
        <v>46994</v>
      </c>
      <c r="T32" s="686"/>
      <c r="U32" s="687"/>
      <c r="V32" s="686" t="s">
        <v>2453</v>
      </c>
      <c r="W32" s="686">
        <v>43634</v>
      </c>
      <c r="X32" s="686">
        <v>45799</v>
      </c>
      <c r="Y32" s="686">
        <v>46106</v>
      </c>
      <c r="Z32" s="686">
        <v>46307</v>
      </c>
      <c r="AA32" s="686">
        <v>47009</v>
      </c>
      <c r="AB32" s="686">
        <v>46960</v>
      </c>
      <c r="AC32" s="686"/>
      <c r="AD32" s="687"/>
      <c r="AE32" s="679"/>
      <c r="AG32" s="744">
        <v>1.6299522301810869</v>
      </c>
      <c r="AH32" s="744">
        <v>55.807282588075232</v>
      </c>
      <c r="AI32" s="67">
        <f t="shared" si="1"/>
        <v>57.437234818256321</v>
      </c>
      <c r="AJ32" s="53">
        <f t="shared" si="0"/>
        <v>2.8377971804154637E-2</v>
      </c>
      <c r="AL32" s="744">
        <v>1.1681676460623618</v>
      </c>
      <c r="AM32" s="744">
        <v>1.5629469229916646</v>
      </c>
      <c r="AN32" s="744">
        <v>2.9274815532037315</v>
      </c>
      <c r="AO32" s="744">
        <v>15.030943230843834</v>
      </c>
      <c r="AP32" s="744">
        <v>46.610474936899273</v>
      </c>
      <c r="AQ32" s="744">
        <v>56.109206056114189</v>
      </c>
      <c r="AR32" s="744">
        <v>57.277173952315202</v>
      </c>
      <c r="AS32" s="744">
        <v>57.277173952315202</v>
      </c>
      <c r="AU32" s="744">
        <v>1.1681676460623618</v>
      </c>
      <c r="AV32" s="744">
        <v>1.5629469229916646</v>
      </c>
      <c r="AW32" s="744">
        <v>2.7568680250942488</v>
      </c>
      <c r="AX32" s="744">
        <v>14.547837926317687</v>
      </c>
      <c r="AY32" s="744">
        <v>31.851956424990007</v>
      </c>
      <c r="AZ32" s="744">
        <v>48.789312077727274</v>
      </c>
      <c r="BA32" s="744">
        <v>57.437234818256307</v>
      </c>
      <c r="BB32" s="744">
        <v>57.437234818256307</v>
      </c>
      <c r="BD32" s="338" t="s">
        <v>2466</v>
      </c>
      <c r="BE32" s="126" t="s">
        <v>2467</v>
      </c>
      <c r="BG32" s="338" t="s">
        <v>2604</v>
      </c>
    </row>
    <row r="33" spans="2:59" ht="15" x14ac:dyDescent="0.2">
      <c r="B33" s="126" t="s">
        <v>2460</v>
      </c>
      <c r="C33" s="126" t="s">
        <v>2692</v>
      </c>
      <c r="D33" s="126" t="s">
        <v>2693</v>
      </c>
      <c r="E33" s="126" t="s">
        <v>2695</v>
      </c>
      <c r="F33" s="126" t="s">
        <v>2641</v>
      </c>
      <c r="G33" s="126" t="s">
        <v>2634</v>
      </c>
      <c r="H33" s="337" t="s">
        <v>2464</v>
      </c>
      <c r="I33" s="126"/>
      <c r="L33" s="686">
        <v>45648</v>
      </c>
      <c r="M33" s="686">
        <v>45747</v>
      </c>
      <c r="N33" s="686">
        <v>43634</v>
      </c>
      <c r="O33" s="686">
        <v>45764</v>
      </c>
      <c r="P33" s="686">
        <v>46078</v>
      </c>
      <c r="Q33" s="686">
        <v>46280</v>
      </c>
      <c r="R33" s="686">
        <v>46982</v>
      </c>
      <c r="S33" s="686">
        <v>46994</v>
      </c>
      <c r="T33" s="686"/>
      <c r="U33" s="687"/>
      <c r="V33" s="686" t="s">
        <v>2453</v>
      </c>
      <c r="W33" s="686">
        <v>43634</v>
      </c>
      <c r="X33" s="686">
        <v>45799</v>
      </c>
      <c r="Y33" s="686">
        <v>46106</v>
      </c>
      <c r="Z33" s="686">
        <v>46307</v>
      </c>
      <c r="AA33" s="686">
        <v>47009</v>
      </c>
      <c r="AB33" s="686">
        <v>46960</v>
      </c>
      <c r="AC33" s="686"/>
      <c r="AD33" s="687"/>
      <c r="AE33" s="679"/>
      <c r="AG33" s="744">
        <v>0.26909499128120729</v>
      </c>
      <c r="AH33" s="744">
        <v>9.2134357948622423</v>
      </c>
      <c r="AI33" s="67">
        <f t="shared" si="1"/>
        <v>9.4825307861434496</v>
      </c>
      <c r="AJ33" s="53">
        <f t="shared" si="0"/>
        <v>2.8377971804154654E-2</v>
      </c>
      <c r="AL33" s="744">
        <v>0.19285722410233808</v>
      </c>
      <c r="AM33" s="744">
        <v>0.25803283116383424</v>
      </c>
      <c r="AN33" s="744">
        <v>0.48330902492015504</v>
      </c>
      <c r="AO33" s="744">
        <v>2.4815153860078905</v>
      </c>
      <c r="AP33" s="744">
        <v>7.6950999633678521</v>
      </c>
      <c r="AQ33" s="744">
        <v>9.2632814845058675</v>
      </c>
      <c r="AR33" s="744">
        <v>9.4561057311465291</v>
      </c>
      <c r="AS33" s="744">
        <v>9.4561057311465291</v>
      </c>
      <c r="AU33" s="744">
        <v>0.19285722410233808</v>
      </c>
      <c r="AV33" s="744">
        <v>0.25803283116383424</v>
      </c>
      <c r="AW33" s="744">
        <v>0.45514179093074114</v>
      </c>
      <c r="AX33" s="744">
        <v>2.4017577002903607</v>
      </c>
      <c r="AY33" s="744">
        <v>5.2585602067122039</v>
      </c>
      <c r="AZ33" s="744">
        <v>8.0548124448490697</v>
      </c>
      <c r="BA33" s="744">
        <v>9.4825307861434496</v>
      </c>
      <c r="BB33" s="744">
        <v>9.4825307861434496</v>
      </c>
      <c r="BD33" s="338" t="s">
        <v>2466</v>
      </c>
      <c r="BE33" s="126" t="s">
        <v>2467</v>
      </c>
      <c r="BG33" s="338" t="s">
        <v>2604</v>
      </c>
    </row>
    <row r="34" spans="2:59" ht="15" x14ac:dyDescent="0.2">
      <c r="B34" s="126" t="s">
        <v>2460</v>
      </c>
      <c r="C34" s="126" t="s">
        <v>2696</v>
      </c>
      <c r="D34" s="126" t="s">
        <v>2697</v>
      </c>
      <c r="E34" s="126" t="s">
        <v>2698</v>
      </c>
      <c r="F34" s="126" t="s">
        <v>2661</v>
      </c>
      <c r="G34" s="126" t="s">
        <v>861</v>
      </c>
      <c r="H34" s="337" t="s">
        <v>2464</v>
      </c>
      <c r="I34" s="126"/>
      <c r="L34" s="686">
        <v>45747</v>
      </c>
      <c r="M34" s="686">
        <v>45648</v>
      </c>
      <c r="N34" s="686">
        <v>43634</v>
      </c>
      <c r="O34" s="686">
        <v>44623</v>
      </c>
      <c r="P34" s="686">
        <v>45672</v>
      </c>
      <c r="Q34" s="686">
        <v>45769</v>
      </c>
      <c r="R34" s="686">
        <v>46556</v>
      </c>
      <c r="S34" s="686">
        <v>46475</v>
      </c>
      <c r="T34" s="686"/>
      <c r="U34" s="687"/>
      <c r="V34" s="686" t="s">
        <v>2454</v>
      </c>
      <c r="W34" s="686">
        <v>43634</v>
      </c>
      <c r="X34" s="686">
        <v>44623</v>
      </c>
      <c r="Y34" s="686">
        <v>45672</v>
      </c>
      <c r="Z34" s="686">
        <v>45845</v>
      </c>
      <c r="AA34" s="686">
        <v>46520</v>
      </c>
      <c r="AB34" s="686">
        <v>46408</v>
      </c>
      <c r="AC34" s="686"/>
      <c r="AD34" s="687"/>
      <c r="AE34" s="679"/>
      <c r="AG34" s="744">
        <v>0.81874832801435071</v>
      </c>
      <c r="AH34" s="744">
        <v>3.8369312999119458</v>
      </c>
      <c r="AI34" s="67">
        <f t="shared" si="1"/>
        <v>4.6556796279262969</v>
      </c>
      <c r="AJ34" s="53">
        <f t="shared" si="0"/>
        <v>0.17586010925305709</v>
      </c>
      <c r="AL34" s="744">
        <v>0.16873903513910402</v>
      </c>
      <c r="AM34" s="744">
        <v>0.49297567268489417</v>
      </c>
      <c r="AN34" s="744">
        <v>2.0472295371664546</v>
      </c>
      <c r="AO34" s="744">
        <v>4.2806664348301036</v>
      </c>
      <c r="AP34" s="744">
        <v>4.4948039152966865</v>
      </c>
      <c r="AQ34" s="744">
        <v>4.6556200984559082</v>
      </c>
      <c r="AR34" s="744">
        <v>4.6556200984559082</v>
      </c>
      <c r="AS34" s="744">
        <v>4.6556200984559082</v>
      </c>
      <c r="AU34" s="744">
        <v>0.16873973818733562</v>
      </c>
      <c r="AV34" s="744">
        <v>0.49297637573312569</v>
      </c>
      <c r="AW34" s="744">
        <v>2.5279089275838</v>
      </c>
      <c r="AX34" s="744">
        <v>4.2535513206517868</v>
      </c>
      <c r="AY34" s="744">
        <v>4.533236777139809</v>
      </c>
      <c r="AZ34" s="744">
        <v>4.655679627926296</v>
      </c>
      <c r="BA34" s="744">
        <v>4.655679627926296</v>
      </c>
      <c r="BB34" s="744">
        <v>4.655679627926296</v>
      </c>
      <c r="BD34" s="338" t="s">
        <v>2466</v>
      </c>
      <c r="BE34" s="126" t="s">
        <v>2467</v>
      </c>
      <c r="BG34" s="338" t="s">
        <v>2604</v>
      </c>
    </row>
    <row r="35" spans="2:59" ht="15" x14ac:dyDescent="0.2">
      <c r="B35" s="126" t="s">
        <v>2460</v>
      </c>
      <c r="C35" s="126" t="s">
        <v>2696</v>
      </c>
      <c r="D35" s="126" t="s">
        <v>2697</v>
      </c>
      <c r="E35" s="126" t="s">
        <v>2699</v>
      </c>
      <c r="F35" s="126" t="s">
        <v>2675</v>
      </c>
      <c r="G35" s="126" t="s">
        <v>2634</v>
      </c>
      <c r="H35" s="337" t="s">
        <v>2464</v>
      </c>
      <c r="I35" s="126"/>
      <c r="L35" s="686">
        <v>45648</v>
      </c>
      <c r="M35" s="686">
        <v>45747</v>
      </c>
      <c r="N35" s="686">
        <v>43634</v>
      </c>
      <c r="O35" s="686">
        <v>44623</v>
      </c>
      <c r="P35" s="686">
        <v>45672</v>
      </c>
      <c r="Q35" s="686">
        <v>45769</v>
      </c>
      <c r="R35" s="686">
        <v>46556</v>
      </c>
      <c r="S35" s="686">
        <v>46475</v>
      </c>
      <c r="T35" s="686"/>
      <c r="U35" s="687"/>
      <c r="V35" s="686" t="s">
        <v>2454</v>
      </c>
      <c r="W35" s="686">
        <v>43634</v>
      </c>
      <c r="X35" s="686">
        <v>44623</v>
      </c>
      <c r="Y35" s="686">
        <v>45672</v>
      </c>
      <c r="Z35" s="686">
        <v>45845</v>
      </c>
      <c r="AA35" s="686">
        <v>46520</v>
      </c>
      <c r="AB35" s="686">
        <v>46408</v>
      </c>
      <c r="AC35" s="686"/>
      <c r="AD35" s="687"/>
      <c r="AE35" s="679"/>
      <c r="AG35" s="744">
        <v>1.3881204806496674</v>
      </c>
      <c r="AH35" s="744">
        <v>6.5052015839477466</v>
      </c>
      <c r="AI35" s="67">
        <f t="shared" si="1"/>
        <v>7.893322064597414</v>
      </c>
      <c r="AJ35" s="53">
        <f t="shared" si="0"/>
        <v>0.17586010925305709</v>
      </c>
      <c r="AL35" s="744">
        <v>0.2860831620013381</v>
      </c>
      <c r="AM35" s="744">
        <v>0.83579972538759684</v>
      </c>
      <c r="AN35" s="744">
        <v>3.4709093770288404</v>
      </c>
      <c r="AO35" s="744">
        <v>7.2575180256283955</v>
      </c>
      <c r="AP35" s="744">
        <v>7.6205705194652724</v>
      </c>
      <c r="AQ35" s="744">
        <v>7.8932211372743017</v>
      </c>
      <c r="AR35" s="744">
        <v>7.8932211372743017</v>
      </c>
      <c r="AS35" s="744">
        <v>7.8932211372743017</v>
      </c>
      <c r="AU35" s="744">
        <v>0.28608435396181703</v>
      </c>
      <c r="AV35" s="744">
        <v>0.83580091734807571</v>
      </c>
      <c r="AW35" s="744">
        <v>4.2858617667121575</v>
      </c>
      <c r="AX35" s="744">
        <v>7.211546578679175</v>
      </c>
      <c r="AY35" s="744">
        <v>7.6857302771453906</v>
      </c>
      <c r="AZ35" s="744">
        <v>7.893322064597414</v>
      </c>
      <c r="BA35" s="744">
        <v>7.893322064597414</v>
      </c>
      <c r="BB35" s="744">
        <v>7.893322064597414</v>
      </c>
      <c r="BD35" s="338" t="s">
        <v>2466</v>
      </c>
      <c r="BE35" s="126" t="s">
        <v>2467</v>
      </c>
      <c r="BG35" s="338" t="s">
        <v>2604</v>
      </c>
    </row>
    <row r="36" spans="2:59" ht="15" x14ac:dyDescent="0.2">
      <c r="B36" s="126" t="s">
        <v>2460</v>
      </c>
      <c r="C36" s="126" t="s">
        <v>2700</v>
      </c>
      <c r="D36" s="126" t="s">
        <v>2701</v>
      </c>
      <c r="E36" s="126" t="s">
        <v>2702</v>
      </c>
      <c r="F36" s="126" t="s">
        <v>2661</v>
      </c>
      <c r="G36" s="126" t="s">
        <v>861</v>
      </c>
      <c r="H36" s="337" t="s">
        <v>2464</v>
      </c>
      <c r="I36" s="126"/>
      <c r="L36" s="686">
        <v>45648</v>
      </c>
      <c r="M36" s="686">
        <v>45648</v>
      </c>
      <c r="N36" s="686">
        <v>44110</v>
      </c>
      <c r="O36" s="686">
        <v>45272</v>
      </c>
      <c r="P36" s="686">
        <v>46055</v>
      </c>
      <c r="Q36" s="686">
        <v>46153</v>
      </c>
      <c r="R36" s="686">
        <v>46708</v>
      </c>
      <c r="S36" s="686">
        <v>46699</v>
      </c>
      <c r="T36" s="686"/>
      <c r="U36" s="687"/>
      <c r="V36" s="686" t="s">
        <v>2453</v>
      </c>
      <c r="W36" s="686">
        <v>44110</v>
      </c>
      <c r="X36" s="686">
        <v>45272</v>
      </c>
      <c r="Y36" s="686">
        <v>46055</v>
      </c>
      <c r="Z36" s="686">
        <v>46153</v>
      </c>
      <c r="AA36" s="686">
        <v>46708</v>
      </c>
      <c r="AB36" s="686">
        <v>46638</v>
      </c>
      <c r="AC36" s="686"/>
      <c r="AD36" s="687"/>
      <c r="AE36" s="679"/>
      <c r="AG36" s="744">
        <v>0.81521497767831219</v>
      </c>
      <c r="AH36" s="744">
        <v>12.342257130053492</v>
      </c>
      <c r="AI36" s="67">
        <f t="shared" si="1"/>
        <v>13.157472107731804</v>
      </c>
      <c r="AJ36" s="53">
        <f t="shared" si="0"/>
        <v>6.1958328393435277E-2</v>
      </c>
      <c r="AL36" s="744">
        <v>0.63992278526646462</v>
      </c>
      <c r="AM36" s="744">
        <v>0.72020541232422031</v>
      </c>
      <c r="AN36" s="744">
        <v>1.66971070996962</v>
      </c>
      <c r="AO36" s="744">
        <v>6.7833796166503051</v>
      </c>
      <c r="AP36" s="744">
        <v>12.212092150813476</v>
      </c>
      <c r="AQ36" s="744">
        <v>13.210293465941357</v>
      </c>
      <c r="AR36" s="744">
        <v>13.210293465941357</v>
      </c>
      <c r="AS36" s="744">
        <v>13.210293465941357</v>
      </c>
      <c r="AU36" s="744">
        <v>0.63992278526646462</v>
      </c>
      <c r="AV36" s="744">
        <v>0.72020541232422031</v>
      </c>
      <c r="AW36" s="744">
        <v>1.5425144749047353</v>
      </c>
      <c r="AX36" s="744">
        <v>6.2491933843490397</v>
      </c>
      <c r="AY36" s="744">
        <v>12.162891100730073</v>
      </c>
      <c r="AZ36" s="744">
        <v>13.157472107731808</v>
      </c>
      <c r="BA36" s="744">
        <v>13.157472107731808</v>
      </c>
      <c r="BB36" s="744">
        <v>13.157472107731808</v>
      </c>
      <c r="BD36" s="338" t="s">
        <v>2466</v>
      </c>
      <c r="BE36" s="126" t="s">
        <v>2467</v>
      </c>
      <c r="BG36" s="338" t="s">
        <v>2604</v>
      </c>
    </row>
    <row r="37" spans="2:59" ht="15" x14ac:dyDescent="0.2">
      <c r="B37" s="126" t="s">
        <v>2460</v>
      </c>
      <c r="C37" s="126" t="s">
        <v>2703</v>
      </c>
      <c r="D37" s="126" t="s">
        <v>2704</v>
      </c>
      <c r="E37" s="126" t="s">
        <v>2705</v>
      </c>
      <c r="F37" s="126" t="s">
        <v>2661</v>
      </c>
      <c r="G37" s="126" t="s">
        <v>861</v>
      </c>
      <c r="H37" s="337" t="s">
        <v>2464</v>
      </c>
      <c r="I37" s="126"/>
      <c r="L37" s="686">
        <v>45648</v>
      </c>
      <c r="M37" s="686">
        <v>45648</v>
      </c>
      <c r="N37" s="686">
        <v>43755</v>
      </c>
      <c r="O37" s="686">
        <v>44651</v>
      </c>
      <c r="P37" s="686">
        <v>45936</v>
      </c>
      <c r="Q37" s="686">
        <v>46204</v>
      </c>
      <c r="R37" s="686">
        <v>46839</v>
      </c>
      <c r="S37" s="686">
        <v>46807</v>
      </c>
      <c r="T37" s="686"/>
      <c r="U37" s="687"/>
      <c r="V37" s="686" t="s">
        <v>2453</v>
      </c>
      <c r="W37" s="686">
        <v>43755</v>
      </c>
      <c r="X37" s="686">
        <v>44651</v>
      </c>
      <c r="Y37" s="686">
        <v>45936</v>
      </c>
      <c r="Z37" s="686">
        <v>46204</v>
      </c>
      <c r="AA37" s="686">
        <v>46839</v>
      </c>
      <c r="AB37" s="686">
        <v>46745</v>
      </c>
      <c r="AC37" s="686"/>
      <c r="AD37" s="687"/>
      <c r="AE37" s="679"/>
      <c r="AG37" s="744">
        <v>2.2976327428611851</v>
      </c>
      <c r="AH37" s="744">
        <v>23.001874112892096</v>
      </c>
      <c r="AI37" s="67">
        <f t="shared" si="1"/>
        <v>25.299506855753283</v>
      </c>
      <c r="AJ37" s="53">
        <f t="shared" si="0"/>
        <v>9.0817293631898902E-2</v>
      </c>
      <c r="AL37" s="744">
        <v>0.86162478122857489</v>
      </c>
      <c r="AM37" s="744">
        <v>2.2186607765623649</v>
      </c>
      <c r="AN37" s="744">
        <v>4.3912439461743098</v>
      </c>
      <c r="AO37" s="744">
        <v>11.738122272794447</v>
      </c>
      <c r="AP37" s="744">
        <v>25.325209307595305</v>
      </c>
      <c r="AQ37" s="744">
        <v>33.68802548125884</v>
      </c>
      <c r="AR37" s="744">
        <v>48.994763878703452</v>
      </c>
      <c r="AS37" s="744">
        <v>48.994763878703452</v>
      </c>
      <c r="AU37" s="744">
        <v>0.86162478122857489</v>
      </c>
      <c r="AV37" s="744">
        <v>2.2186607765623649</v>
      </c>
      <c r="AW37" s="744">
        <v>4.3853757215614158</v>
      </c>
      <c r="AX37" s="744">
        <v>11.705608406451784</v>
      </c>
      <c r="AY37" s="744">
        <v>25.243420359464846</v>
      </c>
      <c r="AZ37" s="744">
        <v>25.263328287004196</v>
      </c>
      <c r="BA37" s="744">
        <v>25.299506855753279</v>
      </c>
      <c r="BB37" s="744">
        <v>25.299506855753279</v>
      </c>
      <c r="BD37" s="338" t="s">
        <v>2466</v>
      </c>
      <c r="BE37" s="126" t="s">
        <v>2467</v>
      </c>
      <c r="BG37" s="338" t="s">
        <v>2604</v>
      </c>
    </row>
    <row r="38" spans="2:59" ht="15" x14ac:dyDescent="0.2">
      <c r="B38" s="126" t="s">
        <v>2460</v>
      </c>
      <c r="C38" s="126" t="s">
        <v>2706</v>
      </c>
      <c r="D38" s="126" t="s">
        <v>2707</v>
      </c>
      <c r="E38" s="126" t="s">
        <v>2708</v>
      </c>
      <c r="F38" s="126" t="s">
        <v>2661</v>
      </c>
      <c r="G38" s="126" t="s">
        <v>861</v>
      </c>
      <c r="H38" s="337" t="s">
        <v>2464</v>
      </c>
      <c r="I38" s="126"/>
      <c r="L38" s="686">
        <v>45648</v>
      </c>
      <c r="M38" s="686">
        <v>45648</v>
      </c>
      <c r="N38" s="686">
        <v>44614</v>
      </c>
      <c r="O38" s="686">
        <v>44720</v>
      </c>
      <c r="P38" s="686">
        <v>45322</v>
      </c>
      <c r="Q38" s="686">
        <v>45401</v>
      </c>
      <c r="R38" s="686">
        <v>46035</v>
      </c>
      <c r="S38" s="686">
        <v>46013</v>
      </c>
      <c r="T38" s="686"/>
      <c r="U38" s="687"/>
      <c r="V38" s="686" t="s">
        <v>2455</v>
      </c>
      <c r="W38" s="686">
        <v>44614</v>
      </c>
      <c r="X38" s="686">
        <v>44720</v>
      </c>
      <c r="Y38" s="686">
        <v>45322</v>
      </c>
      <c r="Z38" s="686">
        <v>45401</v>
      </c>
      <c r="AA38" s="686">
        <v>46035</v>
      </c>
      <c r="AB38" s="686">
        <v>45952</v>
      </c>
      <c r="AC38" s="686"/>
      <c r="AD38" s="687"/>
      <c r="AE38" s="679"/>
      <c r="AG38" s="744">
        <v>8.5178541823656317</v>
      </c>
      <c r="AH38" s="744">
        <v>1.5373715569441524</v>
      </c>
      <c r="AI38" s="67">
        <f t="shared" si="1"/>
        <v>10.055225739309783</v>
      </c>
      <c r="AJ38" s="53">
        <f t="shared" si="0"/>
        <v>0.84710720606361234</v>
      </c>
      <c r="AL38" s="744">
        <v>1.1747882630960611</v>
      </c>
      <c r="AM38" s="744">
        <v>6.782603842158295</v>
      </c>
      <c r="AN38" s="744">
        <v>9.9564270563224788</v>
      </c>
      <c r="AO38" s="744">
        <v>10.060388644602092</v>
      </c>
      <c r="AP38" s="744">
        <v>10.060388644602092</v>
      </c>
      <c r="AQ38" s="744">
        <v>10.060388644602092</v>
      </c>
      <c r="AR38" s="744">
        <v>10.060388644602092</v>
      </c>
      <c r="AS38" s="744">
        <v>10.060388644602092</v>
      </c>
      <c r="AU38" s="744">
        <v>1.1747882630960611</v>
      </c>
      <c r="AV38" s="744">
        <v>6.782603842158295</v>
      </c>
      <c r="AW38" s="744">
        <v>10.052110155074077</v>
      </c>
      <c r="AX38" s="744">
        <v>10.055225739309781</v>
      </c>
      <c r="AY38" s="744">
        <v>10.055225739309781</v>
      </c>
      <c r="AZ38" s="744">
        <v>10.055225739309781</v>
      </c>
      <c r="BA38" s="744">
        <v>10.055225739309781</v>
      </c>
      <c r="BB38" s="744">
        <v>10.055225739309781</v>
      </c>
      <c r="BD38" s="338" t="s">
        <v>2466</v>
      </c>
      <c r="BE38" s="126" t="s">
        <v>2467</v>
      </c>
      <c r="BG38" s="338" t="s">
        <v>2604</v>
      </c>
    </row>
    <row r="39" spans="2:59" ht="15" x14ac:dyDescent="0.2">
      <c r="B39" s="126" t="s">
        <v>2460</v>
      </c>
      <c r="C39" s="126" t="s">
        <v>2709</v>
      </c>
      <c r="D39" s="126" t="s">
        <v>2710</v>
      </c>
      <c r="E39" s="126" t="s">
        <v>2711</v>
      </c>
      <c r="F39" s="126" t="s">
        <v>2661</v>
      </c>
      <c r="G39" s="126" t="s">
        <v>861</v>
      </c>
      <c r="H39" s="337" t="s">
        <v>2464</v>
      </c>
      <c r="I39" s="126"/>
      <c r="L39" s="686">
        <v>45648</v>
      </c>
      <c r="M39" s="686">
        <v>45648</v>
      </c>
      <c r="N39" s="686">
        <v>44805</v>
      </c>
      <c r="O39" s="686">
        <v>45253</v>
      </c>
      <c r="P39" s="686">
        <v>45882</v>
      </c>
      <c r="Q39" s="686">
        <v>45966</v>
      </c>
      <c r="R39" s="686">
        <v>46521</v>
      </c>
      <c r="S39" s="686">
        <v>46510</v>
      </c>
      <c r="T39" s="686"/>
      <c r="U39" s="687"/>
      <c r="V39" s="686" t="s">
        <v>2453</v>
      </c>
      <c r="W39" s="686">
        <v>44805</v>
      </c>
      <c r="X39" s="686">
        <v>45253</v>
      </c>
      <c r="Y39" s="686">
        <v>45944</v>
      </c>
      <c r="Z39" s="686">
        <v>45987</v>
      </c>
      <c r="AA39" s="686">
        <v>46546</v>
      </c>
      <c r="AB39" s="686">
        <v>46469</v>
      </c>
      <c r="AC39" s="686"/>
      <c r="AD39" s="687"/>
      <c r="AE39" s="679"/>
      <c r="AG39" s="744">
        <v>2.599337856332339</v>
      </c>
      <c r="AH39" s="744">
        <v>14.111688324776731</v>
      </c>
      <c r="AI39" s="67">
        <f t="shared" si="1"/>
        <v>16.711026181109069</v>
      </c>
      <c r="AJ39" s="53">
        <f t="shared" si="0"/>
        <v>0.15554627394879872</v>
      </c>
      <c r="AL39" s="744">
        <v>1.0092551091210717</v>
      </c>
      <c r="AM39" s="744">
        <v>2.4225746805190207</v>
      </c>
      <c r="AN39" s="744">
        <v>6.05805588785267</v>
      </c>
      <c r="AO39" s="744">
        <v>15.486563173645873</v>
      </c>
      <c r="AP39" s="744">
        <v>16.531396579326415</v>
      </c>
      <c r="AQ39" s="744">
        <v>16.747814596020422</v>
      </c>
      <c r="AR39" s="744">
        <v>16.747814596020422</v>
      </c>
      <c r="AS39" s="744">
        <v>16.747814596020422</v>
      </c>
      <c r="AU39" s="744">
        <v>1.0092551091210717</v>
      </c>
      <c r="AV39" s="744">
        <v>2.4225746805190207</v>
      </c>
      <c r="AW39" s="744">
        <v>5.8432323333085758</v>
      </c>
      <c r="AX39" s="744">
        <v>15.556150813192701</v>
      </c>
      <c r="AY39" s="744">
        <v>16.454832968545503</v>
      </c>
      <c r="AZ39" s="744">
        <v>16.711026181109069</v>
      </c>
      <c r="BA39" s="744">
        <v>16.711026181109069</v>
      </c>
      <c r="BB39" s="744">
        <v>16.711026181109069</v>
      </c>
      <c r="BD39" s="338" t="s">
        <v>2466</v>
      </c>
      <c r="BE39" s="126" t="s">
        <v>2467</v>
      </c>
      <c r="BG39" s="338" t="s">
        <v>2604</v>
      </c>
    </row>
    <row r="40" spans="2:59" ht="15" x14ac:dyDescent="0.2">
      <c r="B40" s="126" t="s">
        <v>2460</v>
      </c>
      <c r="C40" s="126" t="s">
        <v>2712</v>
      </c>
      <c r="D40" s="126" t="s">
        <v>2713</v>
      </c>
      <c r="E40" s="126" t="s">
        <v>2714</v>
      </c>
      <c r="F40" s="126" t="s">
        <v>2633</v>
      </c>
      <c r="G40" s="126" t="s">
        <v>861</v>
      </c>
      <c r="H40" s="337" t="s">
        <v>2464</v>
      </c>
      <c r="I40" s="126"/>
      <c r="L40" s="686">
        <v>45648</v>
      </c>
      <c r="M40" s="686">
        <v>45648</v>
      </c>
      <c r="N40" s="686">
        <v>44222</v>
      </c>
      <c r="O40" s="686">
        <v>44734</v>
      </c>
      <c r="P40" s="686">
        <v>45957</v>
      </c>
      <c r="Q40" s="686">
        <v>45987</v>
      </c>
      <c r="R40" s="686">
        <v>46581</v>
      </c>
      <c r="S40" s="686">
        <v>46552</v>
      </c>
      <c r="T40" s="686"/>
      <c r="U40" s="687"/>
      <c r="V40" s="686" t="s">
        <v>2453</v>
      </c>
      <c r="W40" s="686">
        <v>44222</v>
      </c>
      <c r="X40" s="686">
        <v>44734</v>
      </c>
      <c r="Y40" s="686">
        <v>45957</v>
      </c>
      <c r="Z40" s="686">
        <v>46028</v>
      </c>
      <c r="AA40" s="686">
        <v>46659</v>
      </c>
      <c r="AB40" s="686">
        <v>46519</v>
      </c>
      <c r="AC40" s="686"/>
      <c r="AD40" s="687"/>
      <c r="AE40" s="679"/>
      <c r="AG40" s="744">
        <v>2.2278098726247668</v>
      </c>
      <c r="AH40" s="744">
        <v>20.831238007467594</v>
      </c>
      <c r="AI40" s="67">
        <f t="shared" si="1"/>
        <v>23.059047880092361</v>
      </c>
      <c r="AJ40" s="53">
        <f t="shared" si="0"/>
        <v>9.6613263661597615E-2</v>
      </c>
      <c r="AL40" s="744">
        <v>0.37304572973425293</v>
      </c>
      <c r="AM40" s="744">
        <v>1.8871881196309273</v>
      </c>
      <c r="AN40" s="744">
        <v>4.894501523779895</v>
      </c>
      <c r="AO40" s="744">
        <v>19.531597395412376</v>
      </c>
      <c r="AP40" s="744">
        <v>22.928106695585132</v>
      </c>
      <c r="AQ40" s="744">
        <v>23.075135298709011</v>
      </c>
      <c r="AR40" s="744">
        <v>23.075135298709011</v>
      </c>
      <c r="AS40" s="744">
        <v>23.075135298709011</v>
      </c>
      <c r="AU40" s="744">
        <v>0.37304572973425293</v>
      </c>
      <c r="AV40" s="744">
        <v>1.8871881196309273</v>
      </c>
      <c r="AW40" s="744">
        <v>3.9801005490282413</v>
      </c>
      <c r="AX40" s="744">
        <v>17.59721307273206</v>
      </c>
      <c r="AY40" s="744">
        <v>22.91263935441906</v>
      </c>
      <c r="AZ40" s="744">
        <v>23.059047880092361</v>
      </c>
      <c r="BA40" s="744">
        <v>23.059047880092361</v>
      </c>
      <c r="BB40" s="744">
        <v>23.059047880092361</v>
      </c>
      <c r="BD40" s="338" t="s">
        <v>2466</v>
      </c>
      <c r="BE40" s="126" t="s">
        <v>2467</v>
      </c>
      <c r="BG40" s="338" t="s">
        <v>2604</v>
      </c>
    </row>
    <row r="41" spans="2:59" ht="15" x14ac:dyDescent="0.2">
      <c r="B41" s="126" t="s">
        <v>2460</v>
      </c>
      <c r="C41" s="126" t="s">
        <v>2715</v>
      </c>
      <c r="D41" s="126" t="s">
        <v>2716</v>
      </c>
      <c r="E41" s="126" t="s">
        <v>2717</v>
      </c>
      <c r="F41" s="126" t="s">
        <v>2661</v>
      </c>
      <c r="G41" s="126" t="s">
        <v>861</v>
      </c>
      <c r="H41" s="337" t="s">
        <v>2464</v>
      </c>
      <c r="I41" s="126"/>
      <c r="L41" s="686">
        <v>45648</v>
      </c>
      <c r="M41" s="686">
        <v>45648</v>
      </c>
      <c r="N41" s="686">
        <v>44165</v>
      </c>
      <c r="O41" s="686">
        <v>44370</v>
      </c>
      <c r="P41" s="686">
        <v>45764</v>
      </c>
      <c r="Q41" s="686">
        <v>45777</v>
      </c>
      <c r="R41" s="686">
        <v>46365</v>
      </c>
      <c r="S41" s="686">
        <v>46341</v>
      </c>
      <c r="T41" s="686"/>
      <c r="U41" s="687"/>
      <c r="V41" s="686" t="s">
        <v>2455</v>
      </c>
      <c r="W41" s="686">
        <v>44165</v>
      </c>
      <c r="X41" s="686">
        <v>44370</v>
      </c>
      <c r="Y41" s="686">
        <v>45755</v>
      </c>
      <c r="Z41" s="686">
        <v>45777</v>
      </c>
      <c r="AA41" s="686">
        <v>46365</v>
      </c>
      <c r="AB41" s="686">
        <v>46280</v>
      </c>
      <c r="AC41" s="686"/>
      <c r="AD41" s="687"/>
      <c r="AE41" s="679"/>
      <c r="AG41" s="744">
        <v>2.0510560219102296</v>
      </c>
      <c r="AH41" s="744">
        <v>12.087396252863824</v>
      </c>
      <c r="AI41" s="67">
        <f t="shared" si="1"/>
        <v>14.138452274774053</v>
      </c>
      <c r="AJ41" s="53">
        <f t="shared" si="0"/>
        <v>0.14506934578473921</v>
      </c>
      <c r="AL41" s="744">
        <v>1.0073515728713165</v>
      </c>
      <c r="AM41" s="744">
        <v>1.7382082291587897</v>
      </c>
      <c r="AN41" s="744">
        <v>7.4806177104838678</v>
      </c>
      <c r="AO41" s="744">
        <v>13.518767874933415</v>
      </c>
      <c r="AP41" s="744">
        <v>14.188960600847572</v>
      </c>
      <c r="AQ41" s="744">
        <v>14.188960600847572</v>
      </c>
      <c r="AR41" s="744">
        <v>14.188960600847572</v>
      </c>
      <c r="AS41" s="744">
        <v>14.188960600847572</v>
      </c>
      <c r="AU41" s="744">
        <v>1.0073515728713165</v>
      </c>
      <c r="AV41" s="744">
        <v>1.7382082291587897</v>
      </c>
      <c r="AW41" s="744">
        <v>7.4544391872613645</v>
      </c>
      <c r="AX41" s="744">
        <v>13.470690202325315</v>
      </c>
      <c r="AY41" s="744">
        <v>14.138452274774053</v>
      </c>
      <c r="AZ41" s="744">
        <v>14.138452274774053</v>
      </c>
      <c r="BA41" s="744">
        <v>14.138452274774053</v>
      </c>
      <c r="BB41" s="744">
        <v>14.138452274774053</v>
      </c>
      <c r="BD41" s="338" t="s">
        <v>2466</v>
      </c>
      <c r="BE41" s="126" t="s">
        <v>2467</v>
      </c>
      <c r="BG41" s="338" t="s">
        <v>2604</v>
      </c>
    </row>
    <row r="42" spans="2:59" ht="15" x14ac:dyDescent="0.2">
      <c r="B42" s="126" t="s">
        <v>2460</v>
      </c>
      <c r="C42" s="126" t="s">
        <v>2718</v>
      </c>
      <c r="D42" s="126" t="s">
        <v>2719</v>
      </c>
      <c r="E42" s="126" t="s">
        <v>2720</v>
      </c>
      <c r="F42" s="126" t="s">
        <v>2633</v>
      </c>
      <c r="G42" s="126" t="s">
        <v>861</v>
      </c>
      <c r="H42" s="337" t="s">
        <v>2464</v>
      </c>
      <c r="I42" s="126"/>
      <c r="L42" s="686">
        <v>45648</v>
      </c>
      <c r="M42" s="686">
        <v>45648</v>
      </c>
      <c r="N42" s="686">
        <v>44851</v>
      </c>
      <c r="O42" s="686">
        <v>45323</v>
      </c>
      <c r="P42" s="686">
        <v>45919</v>
      </c>
      <c r="Q42" s="686">
        <v>46024</v>
      </c>
      <c r="R42" s="686">
        <v>47016</v>
      </c>
      <c r="S42" s="686">
        <v>46994</v>
      </c>
      <c r="T42" s="686"/>
      <c r="U42" s="687"/>
      <c r="V42" s="686" t="s">
        <v>2453</v>
      </c>
      <c r="W42" s="686">
        <v>44851</v>
      </c>
      <c r="X42" s="686">
        <v>45323</v>
      </c>
      <c r="Y42" s="686">
        <v>45919</v>
      </c>
      <c r="Z42" s="686">
        <v>46024</v>
      </c>
      <c r="AA42" s="686">
        <v>47016</v>
      </c>
      <c r="AB42" s="686">
        <v>46933</v>
      </c>
      <c r="AC42" s="686"/>
      <c r="AD42" s="687"/>
      <c r="AE42" s="679"/>
      <c r="AG42" s="744">
        <v>2.0145010039466791</v>
      </c>
      <c r="AH42" s="744">
        <v>16.239470558376404</v>
      </c>
      <c r="AI42" s="67">
        <f t="shared" si="1"/>
        <v>18.253971562323084</v>
      </c>
      <c r="AJ42" s="53">
        <f t="shared" si="0"/>
        <v>0.11035960021460144</v>
      </c>
      <c r="AL42" s="744">
        <v>0.86505063127376403</v>
      </c>
      <c r="AM42" s="744">
        <v>2.2826478792946534</v>
      </c>
      <c r="AN42" s="744">
        <v>4.3773638293763097</v>
      </c>
      <c r="AO42" s="744">
        <v>11.267869711398264</v>
      </c>
      <c r="AP42" s="744">
        <v>19.74403866437671</v>
      </c>
      <c r="AQ42" s="744">
        <v>20.99328381652424</v>
      </c>
      <c r="AR42" s="744">
        <v>21.071404733925281</v>
      </c>
      <c r="AS42" s="744">
        <v>21.071404733925281</v>
      </c>
      <c r="AU42" s="744">
        <v>0.86504968376940883</v>
      </c>
      <c r="AV42" s="744">
        <v>2.2826460138339413</v>
      </c>
      <c r="AW42" s="744">
        <v>4.334277180037498</v>
      </c>
      <c r="AX42" s="744">
        <v>10.037539780540181</v>
      </c>
      <c r="AY42" s="744">
        <v>17.122804158293746</v>
      </c>
      <c r="AZ42" s="744">
        <v>18.176133977133063</v>
      </c>
      <c r="BA42" s="744">
        <v>18.25397156232308</v>
      </c>
      <c r="BB42" s="744">
        <v>18.25397156232308</v>
      </c>
      <c r="BD42" s="338" t="s">
        <v>2466</v>
      </c>
      <c r="BE42" s="126" t="s">
        <v>2467</v>
      </c>
      <c r="BG42" s="338" t="s">
        <v>2604</v>
      </c>
    </row>
    <row r="43" spans="2:59" ht="15" x14ac:dyDescent="0.2">
      <c r="B43" s="126" t="s">
        <v>2460</v>
      </c>
      <c r="C43" s="126" t="s">
        <v>2721</v>
      </c>
      <c r="D43" s="126" t="s">
        <v>2722</v>
      </c>
      <c r="E43" s="126" t="s">
        <v>2723</v>
      </c>
      <c r="F43" s="126" t="s">
        <v>2661</v>
      </c>
      <c r="G43" s="126" t="s">
        <v>861</v>
      </c>
      <c r="H43" s="337" t="s">
        <v>2464</v>
      </c>
      <c r="I43" s="126"/>
      <c r="L43" s="686">
        <v>45648</v>
      </c>
      <c r="M43" s="686">
        <v>45648</v>
      </c>
      <c r="N43" s="686">
        <v>44165</v>
      </c>
      <c r="O43" s="686">
        <v>45261</v>
      </c>
      <c r="P43" s="686">
        <v>46119</v>
      </c>
      <c r="Q43" s="686">
        <v>46182</v>
      </c>
      <c r="R43" s="686">
        <v>46778</v>
      </c>
      <c r="S43" s="686">
        <v>46781</v>
      </c>
      <c r="T43" s="686"/>
      <c r="U43" s="687"/>
      <c r="V43" s="686" t="s">
        <v>2453</v>
      </c>
      <c r="W43" s="686">
        <v>44165</v>
      </c>
      <c r="X43" s="686">
        <v>45261</v>
      </c>
      <c r="Y43" s="686">
        <v>46182</v>
      </c>
      <c r="Z43" s="686">
        <v>46226</v>
      </c>
      <c r="AA43" s="686">
        <v>46820</v>
      </c>
      <c r="AB43" s="686">
        <v>46770</v>
      </c>
      <c r="AC43" s="686"/>
      <c r="AD43" s="687"/>
      <c r="AE43" s="679"/>
      <c r="AG43" s="744">
        <v>0.84646915660683897</v>
      </c>
      <c r="AH43" s="744">
        <v>28.879298732270588</v>
      </c>
      <c r="AI43" s="67">
        <f t="shared" si="1"/>
        <v>29.725767888877428</v>
      </c>
      <c r="AJ43" s="53">
        <f t="shared" si="0"/>
        <v>2.8475939116902164E-2</v>
      </c>
      <c r="AL43" s="744">
        <v>0.17769875680641464</v>
      </c>
      <c r="AM43" s="744">
        <v>0.75095424005465861</v>
      </c>
      <c r="AN43" s="744">
        <v>1.8037887110150281</v>
      </c>
      <c r="AO43" s="744">
        <v>9.7648278597095839</v>
      </c>
      <c r="AP43" s="744">
        <v>27.313225617685678</v>
      </c>
      <c r="AQ43" s="744">
        <v>29.839014878887525</v>
      </c>
      <c r="AR43" s="744">
        <v>29.840209910403715</v>
      </c>
      <c r="AS43" s="744">
        <v>29.840209910403715</v>
      </c>
      <c r="AU43" s="744">
        <v>0.17769875680641464</v>
      </c>
      <c r="AV43" s="744">
        <v>0.75095424005465861</v>
      </c>
      <c r="AW43" s="744">
        <v>1.4950621960448209</v>
      </c>
      <c r="AX43" s="744">
        <v>9.2811567586805506</v>
      </c>
      <c r="AY43" s="744">
        <v>27.196335598570585</v>
      </c>
      <c r="AZ43" s="744">
        <v>29.688857081772824</v>
      </c>
      <c r="BA43" s="744">
        <v>29.725767888877424</v>
      </c>
      <c r="BB43" s="744">
        <v>29.725767888877424</v>
      </c>
      <c r="BD43" s="338" t="s">
        <v>2466</v>
      </c>
      <c r="BE43" s="126" t="s">
        <v>2467</v>
      </c>
      <c r="BG43" s="338" t="s">
        <v>2604</v>
      </c>
    </row>
    <row r="44" spans="2:59" ht="15" x14ac:dyDescent="0.2">
      <c r="B44" s="126" t="s">
        <v>2460</v>
      </c>
      <c r="C44" s="126" t="s">
        <v>2724</v>
      </c>
      <c r="D44" s="126" t="s">
        <v>2725</v>
      </c>
      <c r="E44" s="126" t="s">
        <v>2726</v>
      </c>
      <c r="F44" s="126" t="s">
        <v>2633</v>
      </c>
      <c r="G44" s="126" t="s">
        <v>861</v>
      </c>
      <c r="H44" s="337" t="s">
        <v>2464</v>
      </c>
      <c r="I44" s="126"/>
      <c r="L44" s="686">
        <v>45648</v>
      </c>
      <c r="M44" s="686">
        <v>45648</v>
      </c>
      <c r="N44" s="686">
        <v>44222</v>
      </c>
      <c r="O44" s="686">
        <v>45680</v>
      </c>
      <c r="P44" s="686">
        <v>46079</v>
      </c>
      <c r="Q44" s="686">
        <v>46203</v>
      </c>
      <c r="R44" s="686">
        <v>47015</v>
      </c>
      <c r="S44" s="686">
        <v>47002</v>
      </c>
      <c r="T44" s="686"/>
      <c r="U44" s="687"/>
      <c r="V44" s="686" t="s">
        <v>2453</v>
      </c>
      <c r="W44" s="686">
        <v>44222</v>
      </c>
      <c r="X44" s="686">
        <v>45680</v>
      </c>
      <c r="Y44" s="686">
        <v>46079</v>
      </c>
      <c r="Z44" s="686">
        <v>46203</v>
      </c>
      <c r="AA44" s="686">
        <v>47015</v>
      </c>
      <c r="AB44" s="686">
        <v>46940</v>
      </c>
      <c r="AC44" s="686"/>
      <c r="AD44" s="687"/>
      <c r="AE44" s="679"/>
      <c r="AG44" s="744">
        <v>1.2181171608902615</v>
      </c>
      <c r="AH44" s="744">
        <v>42.755959735831247</v>
      </c>
      <c r="AI44" s="67">
        <f t="shared" si="1"/>
        <v>43.974076896721506</v>
      </c>
      <c r="AJ44" s="53">
        <f t="shared" si="0"/>
        <v>2.7700801173181154E-2</v>
      </c>
      <c r="AL44" s="744">
        <v>0</v>
      </c>
      <c r="AM44" s="744">
        <v>0.95461677987789895</v>
      </c>
      <c r="AN44" s="744">
        <v>4.4750937931622419</v>
      </c>
      <c r="AO44" s="744">
        <v>17.253617574989399</v>
      </c>
      <c r="AP44" s="744">
        <v>37.452767595544486</v>
      </c>
      <c r="AQ44" s="744">
        <v>44.072083250461581</v>
      </c>
      <c r="AR44" s="744">
        <v>44.151987772724191</v>
      </c>
      <c r="AS44" s="744">
        <v>44.151987772724191</v>
      </c>
      <c r="AU44" s="744">
        <v>0</v>
      </c>
      <c r="AV44" s="744">
        <v>0.95461677987789895</v>
      </c>
      <c r="AW44" s="744">
        <v>4.0077708280260893</v>
      </c>
      <c r="AX44" s="744">
        <v>17.173265255017803</v>
      </c>
      <c r="AY44" s="744">
        <v>37.29915366414648</v>
      </c>
      <c r="AZ44" s="744">
        <v>43.894462175522634</v>
      </c>
      <c r="BA44" s="744">
        <v>43.974076896721506</v>
      </c>
      <c r="BB44" s="744">
        <v>43.974076896721506</v>
      </c>
      <c r="BD44" s="338" t="s">
        <v>2466</v>
      </c>
      <c r="BE44" s="126" t="s">
        <v>2467</v>
      </c>
      <c r="BG44" s="338" t="s">
        <v>2604</v>
      </c>
    </row>
    <row r="45" spans="2:59" ht="15" x14ac:dyDescent="0.2">
      <c r="B45" s="126" t="s">
        <v>2460</v>
      </c>
      <c r="C45" s="126" t="s">
        <v>2727</v>
      </c>
      <c r="D45" s="126" t="s">
        <v>2728</v>
      </c>
      <c r="E45" s="126" t="s">
        <v>2729</v>
      </c>
      <c r="F45" s="126" t="s">
        <v>2661</v>
      </c>
      <c r="G45" s="126" t="s">
        <v>861</v>
      </c>
      <c r="H45" s="337" t="s">
        <v>2464</v>
      </c>
      <c r="I45" s="126"/>
      <c r="L45" s="686" t="s">
        <v>2465</v>
      </c>
      <c r="M45" s="686">
        <v>45648</v>
      </c>
      <c r="N45" s="686">
        <v>44165</v>
      </c>
      <c r="O45" s="686">
        <v>44439</v>
      </c>
      <c r="P45" s="686">
        <v>45873</v>
      </c>
      <c r="Q45" s="686">
        <v>45965</v>
      </c>
      <c r="R45" s="686">
        <v>46633</v>
      </c>
      <c r="S45" s="686">
        <v>46538</v>
      </c>
      <c r="T45" s="686"/>
      <c r="U45" s="687"/>
      <c r="V45" s="686" t="s">
        <v>2453</v>
      </c>
      <c r="W45" s="686">
        <v>44165</v>
      </c>
      <c r="X45" s="686">
        <v>44439</v>
      </c>
      <c r="Y45" s="686">
        <v>45930</v>
      </c>
      <c r="Z45" s="686">
        <v>46034</v>
      </c>
      <c r="AA45" s="686">
        <v>46633</v>
      </c>
      <c r="AB45" s="686">
        <v>45961</v>
      </c>
      <c r="AC45" s="686"/>
      <c r="AD45" s="687"/>
      <c r="AE45" s="679"/>
      <c r="AG45" s="744">
        <v>1.4375348877113312</v>
      </c>
      <c r="AH45" s="744">
        <v>9.9547821533333298</v>
      </c>
      <c r="AI45" s="67">
        <f t="shared" si="1"/>
        <v>11.392317041044661</v>
      </c>
      <c r="AJ45" s="53">
        <f t="shared" si="0"/>
        <v>0.12618459287361186</v>
      </c>
      <c r="AL45" s="744">
        <v>0</v>
      </c>
      <c r="AM45" s="744">
        <v>1.2319038565928508</v>
      </c>
      <c r="AN45" s="744">
        <v>2.5010059640314428</v>
      </c>
      <c r="AO45" s="744">
        <v>7.9669453274066591</v>
      </c>
      <c r="AP45" s="744">
        <v>10.350187477879949</v>
      </c>
      <c r="AQ45" s="744">
        <v>11.137419446266792</v>
      </c>
      <c r="AR45" s="744">
        <v>11.137419446266792</v>
      </c>
      <c r="AS45" s="744">
        <v>11.137419446266792</v>
      </c>
      <c r="AU45" s="744">
        <v>0</v>
      </c>
      <c r="AV45" s="744">
        <v>1.2319038565928508</v>
      </c>
      <c r="AW45" s="744">
        <v>3.1177391185184851</v>
      </c>
      <c r="AX45" s="744">
        <v>7.954489352197867</v>
      </c>
      <c r="AY45" s="744">
        <v>10.607940230479313</v>
      </c>
      <c r="AZ45" s="744">
        <v>11.392317041044661</v>
      </c>
      <c r="BA45" s="744">
        <v>11.392317041044661</v>
      </c>
      <c r="BB45" s="744">
        <v>11.392317041044661</v>
      </c>
      <c r="BD45" s="338" t="s">
        <v>2466</v>
      </c>
      <c r="BE45" s="126" t="s">
        <v>2467</v>
      </c>
      <c r="BG45" s="338" t="s">
        <v>2604</v>
      </c>
    </row>
    <row r="46" spans="2:59" ht="15" x14ac:dyDescent="0.2">
      <c r="B46" s="126" t="s">
        <v>2460</v>
      </c>
      <c r="C46" s="126" t="s">
        <v>2730</v>
      </c>
      <c r="D46" s="126" t="s">
        <v>2731</v>
      </c>
      <c r="E46" s="126" t="s">
        <v>2732</v>
      </c>
      <c r="F46" s="126" t="s">
        <v>2661</v>
      </c>
      <c r="G46" s="126" t="s">
        <v>861</v>
      </c>
      <c r="H46" s="337" t="s">
        <v>2464</v>
      </c>
      <c r="I46" s="126"/>
      <c r="L46" s="686">
        <v>45648</v>
      </c>
      <c r="M46" s="686">
        <v>45648</v>
      </c>
      <c r="N46" s="686">
        <v>44165</v>
      </c>
      <c r="O46" s="686">
        <v>44524</v>
      </c>
      <c r="P46" s="686">
        <v>45887</v>
      </c>
      <c r="Q46" s="686">
        <v>45923</v>
      </c>
      <c r="R46" s="686">
        <v>46574</v>
      </c>
      <c r="S46" s="686">
        <v>46464</v>
      </c>
      <c r="T46" s="686"/>
      <c r="U46" s="687"/>
      <c r="V46" s="686" t="s">
        <v>2453</v>
      </c>
      <c r="W46" s="686">
        <v>44165</v>
      </c>
      <c r="X46" s="686">
        <v>44524</v>
      </c>
      <c r="Y46" s="686">
        <v>45887</v>
      </c>
      <c r="Z46" s="686">
        <v>45923</v>
      </c>
      <c r="AA46" s="686">
        <v>46574</v>
      </c>
      <c r="AB46" s="686">
        <v>46405</v>
      </c>
      <c r="AC46" s="686"/>
      <c r="AD46" s="687"/>
      <c r="AE46" s="679"/>
      <c r="AG46" s="744">
        <v>1.6835815373452061</v>
      </c>
      <c r="AH46" s="744">
        <v>5.3910146349282408</v>
      </c>
      <c r="AI46" s="67">
        <f t="shared" si="1"/>
        <v>7.0745961722734467</v>
      </c>
      <c r="AJ46" s="53">
        <f t="shared" si="0"/>
        <v>0.23797563795138588</v>
      </c>
      <c r="AL46" s="744">
        <v>0</v>
      </c>
      <c r="AM46" s="744">
        <v>1.4748520219106003</v>
      </c>
      <c r="AN46" s="744">
        <v>2.8340656445484513</v>
      </c>
      <c r="AO46" s="744">
        <v>7.5306367347951744</v>
      </c>
      <c r="AP46" s="744">
        <v>8.65606568460578</v>
      </c>
      <c r="AQ46" s="744">
        <v>8.84240272738122</v>
      </c>
      <c r="AR46" s="744">
        <v>8.84240272738122</v>
      </c>
      <c r="AS46" s="744">
        <v>8.84240272738122</v>
      </c>
      <c r="AU46" s="744">
        <v>0</v>
      </c>
      <c r="AV46" s="744">
        <v>1.4748520219106003</v>
      </c>
      <c r="AW46" s="744">
        <v>4.0963264033736682</v>
      </c>
      <c r="AX46" s="744">
        <v>6.7135691410855145</v>
      </c>
      <c r="AY46" s="744">
        <v>7.0745961722734467</v>
      </c>
      <c r="AZ46" s="744">
        <v>7.0745961722734467</v>
      </c>
      <c r="BA46" s="744">
        <v>7.0745961722734467</v>
      </c>
      <c r="BB46" s="744">
        <v>7.0745961722734467</v>
      </c>
      <c r="BD46" s="338" t="s">
        <v>2466</v>
      </c>
      <c r="BE46" s="126" t="s">
        <v>2467</v>
      </c>
      <c r="BG46" s="338" t="s">
        <v>2604</v>
      </c>
    </row>
    <row r="47" spans="2:59" ht="15" x14ac:dyDescent="0.2">
      <c r="B47" s="126" t="s">
        <v>2460</v>
      </c>
      <c r="C47" s="126" t="s">
        <v>2733</v>
      </c>
      <c r="D47" s="126" t="s">
        <v>2734</v>
      </c>
      <c r="E47" s="126" t="s">
        <v>2735</v>
      </c>
      <c r="F47" s="126" t="s">
        <v>2661</v>
      </c>
      <c r="G47" s="126" t="s">
        <v>861</v>
      </c>
      <c r="H47" s="337" t="s">
        <v>2464</v>
      </c>
      <c r="I47" s="126"/>
      <c r="L47" s="686">
        <v>45648</v>
      </c>
      <c r="M47" s="686">
        <v>45648</v>
      </c>
      <c r="N47" s="686">
        <v>44165</v>
      </c>
      <c r="O47" s="686">
        <v>44370</v>
      </c>
      <c r="P47" s="686">
        <v>45537</v>
      </c>
      <c r="Q47" s="686">
        <v>45615</v>
      </c>
      <c r="R47" s="686">
        <v>45952</v>
      </c>
      <c r="S47" s="686">
        <v>45838</v>
      </c>
      <c r="T47" s="686"/>
      <c r="U47" s="687"/>
      <c r="V47" s="686" t="s">
        <v>2455</v>
      </c>
      <c r="W47" s="686">
        <v>44165</v>
      </c>
      <c r="X47" s="686">
        <v>44370</v>
      </c>
      <c r="Y47" s="686">
        <v>45537</v>
      </c>
      <c r="Z47" s="686">
        <v>45615</v>
      </c>
      <c r="AA47" s="686">
        <v>46045</v>
      </c>
      <c r="AB47" s="686">
        <v>45961</v>
      </c>
      <c r="AC47" s="686"/>
      <c r="AD47" s="687"/>
      <c r="AE47" s="679"/>
      <c r="AG47" s="744">
        <v>1.6643384090051607</v>
      </c>
      <c r="AH47" s="744">
        <v>0.43366124520091831</v>
      </c>
      <c r="AI47" s="67">
        <f t="shared" si="1"/>
        <v>2.0979996542060793</v>
      </c>
      <c r="AJ47" s="53">
        <f t="shared" si="0"/>
        <v>0.79329775182206896</v>
      </c>
      <c r="AL47" s="744">
        <v>0</v>
      </c>
      <c r="AM47" s="744">
        <v>1.6643384090051607</v>
      </c>
      <c r="AN47" s="744">
        <v>2.6068356746549228</v>
      </c>
      <c r="AO47" s="744">
        <v>2.7987038942059126</v>
      </c>
      <c r="AP47" s="744">
        <v>2.7987038942059126</v>
      </c>
      <c r="AQ47" s="744">
        <v>2.7987038942059126</v>
      </c>
      <c r="AR47" s="744">
        <v>2.7987038942059126</v>
      </c>
      <c r="AS47" s="744">
        <v>2.7987038942059126</v>
      </c>
      <c r="AU47" s="744">
        <v>0</v>
      </c>
      <c r="AV47" s="744">
        <v>1.6643384090051607</v>
      </c>
      <c r="AW47" s="744">
        <v>2.0979996542060788</v>
      </c>
      <c r="AX47" s="744">
        <v>2.0979996542060788</v>
      </c>
      <c r="AY47" s="744">
        <v>2.0979996542060788</v>
      </c>
      <c r="AZ47" s="744">
        <v>2.0979996542060788</v>
      </c>
      <c r="BA47" s="744">
        <v>2.0979996542060788</v>
      </c>
      <c r="BB47" s="744">
        <v>2.0979996542060788</v>
      </c>
      <c r="BD47" s="338" t="s">
        <v>2466</v>
      </c>
      <c r="BE47" s="126" t="s">
        <v>2467</v>
      </c>
      <c r="BG47" s="338" t="s">
        <v>2604</v>
      </c>
    </row>
    <row r="48" spans="2:59" ht="15" x14ac:dyDescent="0.2">
      <c r="B48" s="126" t="s">
        <v>2460</v>
      </c>
      <c r="C48" s="126" t="s">
        <v>2736</v>
      </c>
      <c r="D48" s="126" t="s">
        <v>2737</v>
      </c>
      <c r="E48" s="126" t="s">
        <v>2738</v>
      </c>
      <c r="F48" s="126" t="s">
        <v>2661</v>
      </c>
      <c r="G48" s="126" t="s">
        <v>861</v>
      </c>
      <c r="H48" s="337" t="s">
        <v>2464</v>
      </c>
      <c r="I48" s="126"/>
      <c r="L48" s="686" t="s">
        <v>2465</v>
      </c>
      <c r="M48" s="686">
        <v>45648</v>
      </c>
      <c r="N48" s="686">
        <v>44165</v>
      </c>
      <c r="O48" s="686">
        <v>44370</v>
      </c>
      <c r="P48" s="686">
        <v>45509</v>
      </c>
      <c r="Q48" s="686">
        <v>45519</v>
      </c>
      <c r="R48" s="686">
        <v>45777</v>
      </c>
      <c r="S48" s="686">
        <v>45838</v>
      </c>
      <c r="T48" s="686"/>
      <c r="U48" s="687"/>
      <c r="V48" s="686" t="s">
        <v>2455</v>
      </c>
      <c r="W48" s="686">
        <v>44165</v>
      </c>
      <c r="X48" s="686">
        <v>44370</v>
      </c>
      <c r="Y48" s="686">
        <v>45509</v>
      </c>
      <c r="Z48" s="686">
        <v>45519</v>
      </c>
      <c r="AA48" s="686">
        <v>45866</v>
      </c>
      <c r="AB48" s="686">
        <v>45961</v>
      </c>
      <c r="AC48" s="686"/>
      <c r="AD48" s="687"/>
      <c r="AE48" s="679"/>
      <c r="AG48" s="744">
        <v>0.70399633532956196</v>
      </c>
      <c r="AH48" s="744">
        <v>2.0426285948158904</v>
      </c>
      <c r="AI48" s="67">
        <f t="shared" si="1"/>
        <v>2.7466249301454524</v>
      </c>
      <c r="AJ48" s="53">
        <f t="shared" si="0"/>
        <v>0.25631324015262635</v>
      </c>
      <c r="AL48" s="744">
        <v>0</v>
      </c>
      <c r="AM48" s="744">
        <v>0.70399633532956196</v>
      </c>
      <c r="AN48" s="744">
        <v>2.5176343406180002</v>
      </c>
      <c r="AO48" s="744">
        <v>2.7695277327676586</v>
      </c>
      <c r="AP48" s="744">
        <v>2.7695277327676586</v>
      </c>
      <c r="AQ48" s="744">
        <v>2.7695277327676586</v>
      </c>
      <c r="AR48" s="744">
        <v>2.7695277327676586</v>
      </c>
      <c r="AS48" s="744">
        <v>2.7695277327676586</v>
      </c>
      <c r="AU48" s="744">
        <v>0</v>
      </c>
      <c r="AV48" s="744">
        <v>0.70399633532956196</v>
      </c>
      <c r="AW48" s="744">
        <v>1.8344616552831166</v>
      </c>
      <c r="AX48" s="744">
        <v>2.7466249301454524</v>
      </c>
      <c r="AY48" s="744">
        <v>2.7466249301454524</v>
      </c>
      <c r="AZ48" s="744">
        <v>2.7466249301454524</v>
      </c>
      <c r="BA48" s="744">
        <v>2.7466249301454524</v>
      </c>
      <c r="BB48" s="744">
        <v>2.7466249301454524</v>
      </c>
      <c r="BD48" s="338" t="s">
        <v>2466</v>
      </c>
      <c r="BE48" s="126" t="s">
        <v>2467</v>
      </c>
      <c r="BG48" s="338" t="s">
        <v>2604</v>
      </c>
    </row>
    <row r="49" spans="2:59" ht="15" x14ac:dyDescent="0.2">
      <c r="B49" s="126" t="s">
        <v>2460</v>
      </c>
      <c r="C49" s="126" t="s">
        <v>2739</v>
      </c>
      <c r="D49" s="126" t="s">
        <v>2740</v>
      </c>
      <c r="E49" s="126" t="s">
        <v>2741</v>
      </c>
      <c r="F49" s="126" t="s">
        <v>2633</v>
      </c>
      <c r="G49" s="126" t="s">
        <v>861</v>
      </c>
      <c r="H49" s="337" t="s">
        <v>2464</v>
      </c>
      <c r="I49" s="126"/>
      <c r="L49" s="686">
        <v>45648</v>
      </c>
      <c r="M49" s="686">
        <v>45648</v>
      </c>
      <c r="N49" s="686">
        <v>44222</v>
      </c>
      <c r="O49" s="686">
        <v>44764</v>
      </c>
      <c r="P49" s="686">
        <v>45887</v>
      </c>
      <c r="Q49" s="686">
        <v>45924</v>
      </c>
      <c r="R49" s="686">
        <v>46562</v>
      </c>
      <c r="S49" s="686">
        <v>46475</v>
      </c>
      <c r="T49" s="686"/>
      <c r="U49" s="687"/>
      <c r="V49" s="686" t="s">
        <v>2453</v>
      </c>
      <c r="W49" s="686">
        <v>44222</v>
      </c>
      <c r="X49" s="686">
        <v>44764</v>
      </c>
      <c r="Y49" s="686">
        <v>45887</v>
      </c>
      <c r="Z49" s="686">
        <v>45924</v>
      </c>
      <c r="AA49" s="686">
        <v>46562</v>
      </c>
      <c r="AB49" s="686">
        <v>46416</v>
      </c>
      <c r="AC49" s="686"/>
      <c r="AD49" s="687"/>
      <c r="AE49" s="679"/>
      <c r="AG49" s="744">
        <v>1.5279792510374686</v>
      </c>
      <c r="AH49" s="744">
        <v>4.658141921912506</v>
      </c>
      <c r="AI49" s="67">
        <f t="shared" si="1"/>
        <v>6.1861211729499743</v>
      </c>
      <c r="AJ49" s="53">
        <f t="shared" si="0"/>
        <v>0.24700118350718006</v>
      </c>
      <c r="AL49" s="744">
        <v>0</v>
      </c>
      <c r="AM49" s="744">
        <v>1.2740876230157292</v>
      </c>
      <c r="AN49" s="744">
        <v>2.7921289524167041</v>
      </c>
      <c r="AO49" s="744">
        <v>6.1582238053962302</v>
      </c>
      <c r="AP49" s="744">
        <v>6.4040520447068445</v>
      </c>
      <c r="AQ49" s="744">
        <v>6.4135475866614398</v>
      </c>
      <c r="AR49" s="744">
        <v>6.4135475866614398</v>
      </c>
      <c r="AS49" s="744">
        <v>6.4135475866614398</v>
      </c>
      <c r="AU49" s="744">
        <v>0</v>
      </c>
      <c r="AV49" s="744">
        <v>1.2740876230157292</v>
      </c>
      <c r="AW49" s="744">
        <v>3.68900169357399</v>
      </c>
      <c r="AX49" s="744">
        <v>5.8405302156536418</v>
      </c>
      <c r="AY49" s="744">
        <v>6.1861211729499743</v>
      </c>
      <c r="AZ49" s="744">
        <v>6.1861211729499743</v>
      </c>
      <c r="BA49" s="744">
        <v>6.1861211729499743</v>
      </c>
      <c r="BB49" s="744">
        <v>6.1861211729499743</v>
      </c>
      <c r="BD49" s="338" t="s">
        <v>2466</v>
      </c>
      <c r="BE49" s="126" t="s">
        <v>2467</v>
      </c>
      <c r="BG49" s="338" t="s">
        <v>2604</v>
      </c>
    </row>
    <row r="50" spans="2:59" ht="15" x14ac:dyDescent="0.2">
      <c r="B50" s="126" t="s">
        <v>2460</v>
      </c>
      <c r="C50" s="126" t="s">
        <v>2742</v>
      </c>
      <c r="D50" s="126" t="s">
        <v>2743</v>
      </c>
      <c r="E50" s="126" t="s">
        <v>2744</v>
      </c>
      <c r="F50" s="126" t="s">
        <v>2661</v>
      </c>
      <c r="G50" s="126" t="s">
        <v>861</v>
      </c>
      <c r="H50" s="337" t="s">
        <v>2464</v>
      </c>
      <c r="I50" s="126"/>
      <c r="L50" s="686">
        <v>45648</v>
      </c>
      <c r="M50" s="686">
        <v>45648</v>
      </c>
      <c r="N50" s="686">
        <v>44165</v>
      </c>
      <c r="O50" s="686">
        <v>44461</v>
      </c>
      <c r="P50" s="686">
        <v>45887</v>
      </c>
      <c r="Q50" s="686">
        <v>45930</v>
      </c>
      <c r="R50" s="686">
        <v>46588</v>
      </c>
      <c r="S50" s="686">
        <v>46553</v>
      </c>
      <c r="T50" s="686"/>
      <c r="U50" s="687"/>
      <c r="V50" s="686" t="s">
        <v>2453</v>
      </c>
      <c r="W50" s="686">
        <v>44165</v>
      </c>
      <c r="X50" s="686">
        <v>44461</v>
      </c>
      <c r="Y50" s="686">
        <v>45919</v>
      </c>
      <c r="Z50" s="686">
        <v>45961</v>
      </c>
      <c r="AA50" s="686">
        <v>46765</v>
      </c>
      <c r="AB50" s="686">
        <v>46526</v>
      </c>
      <c r="AC50" s="686"/>
      <c r="AD50" s="687"/>
      <c r="AE50" s="679"/>
      <c r="AG50" s="744">
        <v>1.4461209607837597</v>
      </c>
      <c r="AH50" s="744">
        <v>5.1568943745294122</v>
      </c>
      <c r="AI50" s="67">
        <f t="shared" si="1"/>
        <v>6.603015335313172</v>
      </c>
      <c r="AJ50" s="53">
        <f t="shared" si="0"/>
        <v>0.21900917798113401</v>
      </c>
      <c r="AL50" s="744">
        <v>0</v>
      </c>
      <c r="AM50" s="744">
        <v>1.2624846546650921</v>
      </c>
      <c r="AN50" s="744">
        <v>2.6774623539733371</v>
      </c>
      <c r="AO50" s="744">
        <v>5.568619945400652</v>
      </c>
      <c r="AP50" s="744">
        <v>5.9118088502884039</v>
      </c>
      <c r="AQ50" s="744">
        <v>5.9326864272369075</v>
      </c>
      <c r="AR50" s="744">
        <v>5.9326864272369075</v>
      </c>
      <c r="AS50" s="744">
        <v>5.9326864272369075</v>
      </c>
      <c r="AU50" s="744">
        <v>0</v>
      </c>
      <c r="AV50" s="744">
        <v>1.2624846546650921</v>
      </c>
      <c r="AW50" s="744">
        <v>2.5784138643170911</v>
      </c>
      <c r="AX50" s="744">
        <v>5.2819258169635184</v>
      </c>
      <c r="AY50" s="744">
        <v>6.5318532186532439</v>
      </c>
      <c r="AZ50" s="744">
        <v>6.6030153353131711</v>
      </c>
      <c r="BA50" s="744">
        <v>6.6030153353131711</v>
      </c>
      <c r="BB50" s="744">
        <v>6.6030153353131711</v>
      </c>
      <c r="BD50" s="338" t="s">
        <v>2466</v>
      </c>
      <c r="BE50" s="126" t="s">
        <v>2467</v>
      </c>
      <c r="BG50" s="338" t="s">
        <v>2604</v>
      </c>
    </row>
    <row r="51" spans="2:59" ht="15" x14ac:dyDescent="0.2">
      <c r="B51" s="126" t="s">
        <v>2460</v>
      </c>
      <c r="C51" s="126" t="s">
        <v>2745</v>
      </c>
      <c r="D51" s="126" t="s">
        <v>2746</v>
      </c>
      <c r="E51" s="126" t="s">
        <v>2747</v>
      </c>
      <c r="F51" s="126" t="s">
        <v>2661</v>
      </c>
      <c r="G51" s="126" t="s">
        <v>861</v>
      </c>
      <c r="H51" s="337" t="s">
        <v>2464</v>
      </c>
      <c r="I51" s="126"/>
      <c r="L51" s="686" t="s">
        <v>2465</v>
      </c>
      <c r="M51" s="686">
        <v>45648</v>
      </c>
      <c r="N51" s="686">
        <v>44165</v>
      </c>
      <c r="O51" s="686">
        <v>44762</v>
      </c>
      <c r="P51" s="686">
        <v>45567</v>
      </c>
      <c r="Q51" s="686">
        <v>45567</v>
      </c>
      <c r="R51" s="686">
        <v>45910</v>
      </c>
      <c r="S51" s="686">
        <v>45838</v>
      </c>
      <c r="T51" s="686"/>
      <c r="U51" s="687"/>
      <c r="V51" s="686" t="s">
        <v>2455</v>
      </c>
      <c r="W51" s="686">
        <v>44165</v>
      </c>
      <c r="X51" s="686">
        <v>44762</v>
      </c>
      <c r="Y51" s="686">
        <v>45567</v>
      </c>
      <c r="Z51" s="686">
        <v>45567</v>
      </c>
      <c r="AA51" s="686">
        <v>45995</v>
      </c>
      <c r="AB51" s="686">
        <v>45961</v>
      </c>
      <c r="AC51" s="686"/>
      <c r="AD51" s="687"/>
      <c r="AE51" s="679"/>
      <c r="AG51" s="744">
        <v>0.69777901692458832</v>
      </c>
      <c r="AH51" s="744">
        <v>1.1537139019272504</v>
      </c>
      <c r="AI51" s="67">
        <f t="shared" si="1"/>
        <v>1.8514929188518388</v>
      </c>
      <c r="AJ51" s="53">
        <f t="shared" si="0"/>
        <v>0.37687371624262012</v>
      </c>
      <c r="AL51" s="744">
        <v>0</v>
      </c>
      <c r="AM51" s="744">
        <v>0.69777901692458832</v>
      </c>
      <c r="AN51" s="744">
        <v>1.6092512426889622</v>
      </c>
      <c r="AO51" s="744">
        <v>1.856986379306879</v>
      </c>
      <c r="AP51" s="744">
        <v>1.856986379306879</v>
      </c>
      <c r="AQ51" s="744">
        <v>1.856986379306879</v>
      </c>
      <c r="AR51" s="744">
        <v>1.856986379306879</v>
      </c>
      <c r="AS51" s="744">
        <v>1.856986379306879</v>
      </c>
      <c r="AU51" s="744">
        <v>0</v>
      </c>
      <c r="AV51" s="744">
        <v>0.69777901692458832</v>
      </c>
      <c r="AW51" s="744">
        <v>1.5203057964836144</v>
      </c>
      <c r="AX51" s="744">
        <v>1.851492918851839</v>
      </c>
      <c r="AY51" s="744">
        <v>1.851492918851839</v>
      </c>
      <c r="AZ51" s="744">
        <v>1.851492918851839</v>
      </c>
      <c r="BA51" s="744">
        <v>1.851492918851839</v>
      </c>
      <c r="BB51" s="744">
        <v>1.851492918851839</v>
      </c>
      <c r="BD51" s="338" t="s">
        <v>2466</v>
      </c>
      <c r="BE51" s="126" t="s">
        <v>2467</v>
      </c>
      <c r="BG51" s="338" t="s">
        <v>2604</v>
      </c>
    </row>
    <row r="52" spans="2:59" ht="15" x14ac:dyDescent="0.2">
      <c r="B52" s="126" t="s">
        <v>2460</v>
      </c>
      <c r="C52" s="126" t="s">
        <v>2748</v>
      </c>
      <c r="D52" s="126" t="s">
        <v>2749</v>
      </c>
      <c r="E52" s="126" t="s">
        <v>2750</v>
      </c>
      <c r="F52" s="126" t="s">
        <v>2661</v>
      </c>
      <c r="G52" s="126" t="s">
        <v>861</v>
      </c>
      <c r="H52" s="337" t="s">
        <v>2464</v>
      </c>
      <c r="I52" s="126"/>
      <c r="L52" s="686">
        <v>45648</v>
      </c>
      <c r="M52" s="686">
        <v>45648</v>
      </c>
      <c r="N52" s="686">
        <v>44172</v>
      </c>
      <c r="O52" s="686">
        <v>44524</v>
      </c>
      <c r="P52" s="686">
        <v>45551</v>
      </c>
      <c r="Q52" s="686">
        <v>45546</v>
      </c>
      <c r="R52" s="686">
        <v>45911</v>
      </c>
      <c r="S52" s="686">
        <v>45798</v>
      </c>
      <c r="T52" s="686"/>
      <c r="U52" s="687"/>
      <c r="V52" s="686" t="s">
        <v>2455</v>
      </c>
      <c r="W52" s="686">
        <v>44172</v>
      </c>
      <c r="X52" s="686">
        <v>44524</v>
      </c>
      <c r="Y52" s="686">
        <v>45551</v>
      </c>
      <c r="Z52" s="686">
        <v>45551</v>
      </c>
      <c r="AA52" s="686">
        <v>45908</v>
      </c>
      <c r="AB52" s="686">
        <v>45961</v>
      </c>
      <c r="AC52" s="686"/>
      <c r="AD52" s="687"/>
      <c r="AE52" s="679"/>
      <c r="AG52" s="744">
        <v>0.83004723706051331</v>
      </c>
      <c r="AH52" s="744">
        <v>0.90595576384018339</v>
      </c>
      <c r="AI52" s="67">
        <f t="shared" si="1"/>
        <v>1.7360030009006966</v>
      </c>
      <c r="AJ52" s="53">
        <f t="shared" si="0"/>
        <v>0.47813698284499334</v>
      </c>
      <c r="AL52" s="744">
        <v>0</v>
      </c>
      <c r="AM52" s="744">
        <v>0.83238813709368997</v>
      </c>
      <c r="AN52" s="744">
        <v>1.3102877839364813</v>
      </c>
      <c r="AO52" s="744">
        <v>1.7395899676897395</v>
      </c>
      <c r="AP52" s="744">
        <v>1.7395899676897395</v>
      </c>
      <c r="AQ52" s="744">
        <v>1.7395899676897395</v>
      </c>
      <c r="AR52" s="744">
        <v>1.7395899676897395</v>
      </c>
      <c r="AS52" s="744">
        <v>1.7395899676897395</v>
      </c>
      <c r="AU52" s="744">
        <v>0</v>
      </c>
      <c r="AV52" s="744">
        <v>0.83238813709368997</v>
      </c>
      <c r="AW52" s="744">
        <v>1.3196148392352431</v>
      </c>
      <c r="AX52" s="744">
        <v>1.7360030009006968</v>
      </c>
      <c r="AY52" s="744">
        <v>1.7360030009006968</v>
      </c>
      <c r="AZ52" s="744">
        <v>1.7360030009006968</v>
      </c>
      <c r="BA52" s="744">
        <v>1.7360030009006968</v>
      </c>
      <c r="BB52" s="744">
        <v>1.7360030009006968</v>
      </c>
      <c r="BD52" s="338" t="s">
        <v>2466</v>
      </c>
      <c r="BE52" s="126" t="s">
        <v>2467</v>
      </c>
      <c r="BG52" s="338" t="s">
        <v>2604</v>
      </c>
    </row>
    <row r="53" spans="2:59" ht="15" x14ac:dyDescent="0.2">
      <c r="B53" s="126" t="s">
        <v>2460</v>
      </c>
      <c r="C53" s="126" t="s">
        <v>2751</v>
      </c>
      <c r="D53" s="126" t="s">
        <v>2752</v>
      </c>
      <c r="E53" s="126" t="s">
        <v>2753</v>
      </c>
      <c r="F53" s="126" t="s">
        <v>2661</v>
      </c>
      <c r="G53" s="126" t="s">
        <v>861</v>
      </c>
      <c r="H53" s="337" t="s">
        <v>2464</v>
      </c>
      <c r="I53" s="126"/>
      <c r="L53" s="686">
        <v>45648</v>
      </c>
      <c r="M53" s="686">
        <v>45648</v>
      </c>
      <c r="N53" s="686">
        <v>44165</v>
      </c>
      <c r="O53" s="686">
        <v>45553</v>
      </c>
      <c r="P53" s="686">
        <v>46086</v>
      </c>
      <c r="Q53" s="686">
        <v>46160</v>
      </c>
      <c r="R53" s="686">
        <v>46890</v>
      </c>
      <c r="S53" s="686">
        <v>46852</v>
      </c>
      <c r="T53" s="686"/>
      <c r="U53" s="687"/>
      <c r="V53" s="686" t="s">
        <v>2453</v>
      </c>
      <c r="W53" s="686">
        <v>44165</v>
      </c>
      <c r="X53" s="686">
        <v>45553</v>
      </c>
      <c r="Y53" s="686">
        <v>46107</v>
      </c>
      <c r="Z53" s="686">
        <v>46160</v>
      </c>
      <c r="AA53" s="686">
        <v>46890</v>
      </c>
      <c r="AB53" s="686">
        <v>46792</v>
      </c>
      <c r="AC53" s="686"/>
      <c r="AD53" s="687"/>
      <c r="AE53" s="679"/>
      <c r="AG53" s="744">
        <v>1.51662039054991</v>
      </c>
      <c r="AH53" s="744">
        <v>6.5566405831641141</v>
      </c>
      <c r="AI53" s="67">
        <f t="shared" si="1"/>
        <v>8.0732609737140244</v>
      </c>
      <c r="AJ53" s="53">
        <f t="shared" si="0"/>
        <v>0.18785722343027439</v>
      </c>
      <c r="AL53" s="744">
        <v>0</v>
      </c>
      <c r="AM53" s="744">
        <v>1.4261085393616417</v>
      </c>
      <c r="AN53" s="744">
        <v>2.5964019249942987</v>
      </c>
      <c r="AO53" s="744">
        <v>5.0231877599105559</v>
      </c>
      <c r="AP53" s="744">
        <v>9.333436035332662</v>
      </c>
      <c r="AQ53" s="744">
        <v>9.6314919760561857</v>
      </c>
      <c r="AR53" s="744">
        <v>9.6421757204002212</v>
      </c>
      <c r="AS53" s="744">
        <v>9.6421757204002212</v>
      </c>
      <c r="AU53" s="744">
        <v>0</v>
      </c>
      <c r="AV53" s="744">
        <v>1.4261085393616417</v>
      </c>
      <c r="AW53" s="744">
        <v>2.513505723846587</v>
      </c>
      <c r="AX53" s="744">
        <v>4.4093024633862363</v>
      </c>
      <c r="AY53" s="744">
        <v>7.7741139369040155</v>
      </c>
      <c r="AZ53" s="744">
        <v>8.0626159776208759</v>
      </c>
      <c r="BA53" s="744">
        <v>8.0732609737140244</v>
      </c>
      <c r="BB53" s="744">
        <v>8.0732609737140244</v>
      </c>
      <c r="BD53" s="338" t="s">
        <v>2466</v>
      </c>
      <c r="BE53" s="126" t="s">
        <v>2467</v>
      </c>
      <c r="BG53" s="338" t="s">
        <v>2604</v>
      </c>
    </row>
    <row r="54" spans="2:59" ht="15" x14ac:dyDescent="0.2">
      <c r="B54" s="126" t="s">
        <v>2460</v>
      </c>
      <c r="C54" s="126" t="s">
        <v>2754</v>
      </c>
      <c r="D54" s="126" t="s">
        <v>2755</v>
      </c>
      <c r="E54" s="126" t="s">
        <v>2756</v>
      </c>
      <c r="F54" s="126" t="s">
        <v>2661</v>
      </c>
      <c r="G54" s="126" t="s">
        <v>861</v>
      </c>
      <c r="H54" s="337" t="s">
        <v>2464</v>
      </c>
      <c r="I54" s="126"/>
      <c r="L54" s="686">
        <v>45648</v>
      </c>
      <c r="M54" s="686">
        <v>45648</v>
      </c>
      <c r="N54" s="686">
        <v>44165</v>
      </c>
      <c r="O54" s="686">
        <v>44550</v>
      </c>
      <c r="P54" s="686">
        <v>46058</v>
      </c>
      <c r="Q54" s="686">
        <v>46154</v>
      </c>
      <c r="R54" s="686">
        <v>46980</v>
      </c>
      <c r="S54" s="686">
        <v>46936</v>
      </c>
      <c r="T54" s="686"/>
      <c r="U54" s="687"/>
      <c r="V54" s="686" t="s">
        <v>2453</v>
      </c>
      <c r="W54" s="686">
        <v>44165</v>
      </c>
      <c r="X54" s="686">
        <v>44550</v>
      </c>
      <c r="Y54" s="686">
        <v>46107</v>
      </c>
      <c r="Z54" s="686">
        <v>46189</v>
      </c>
      <c r="AA54" s="686">
        <v>47015</v>
      </c>
      <c r="AB54" s="686">
        <v>46910</v>
      </c>
      <c r="AC54" s="686"/>
      <c r="AD54" s="687"/>
      <c r="AE54" s="679"/>
      <c r="AG54" s="744">
        <v>2.8501257519878695</v>
      </c>
      <c r="AH54" s="744">
        <v>7.0231771283697881</v>
      </c>
      <c r="AI54" s="67">
        <f t="shared" si="1"/>
        <v>9.8733028803576577</v>
      </c>
      <c r="AJ54" s="53">
        <f t="shared" si="0"/>
        <v>0.28866994019377479</v>
      </c>
      <c r="AL54" s="744">
        <v>0</v>
      </c>
      <c r="AM54" s="744">
        <v>2.7882410283886858</v>
      </c>
      <c r="AN54" s="744">
        <v>3.7283608385001994</v>
      </c>
      <c r="AO54" s="744">
        <v>5.8298355445305718</v>
      </c>
      <c r="AP54" s="744">
        <v>11.531352305781439</v>
      </c>
      <c r="AQ54" s="744">
        <v>11.965480582751596</v>
      </c>
      <c r="AR54" s="744">
        <v>12.176085783234264</v>
      </c>
      <c r="AS54" s="744">
        <v>12.176085783234264</v>
      </c>
      <c r="AU54" s="744">
        <v>0</v>
      </c>
      <c r="AV54" s="744">
        <v>2.7882410283886858</v>
      </c>
      <c r="AW54" s="744">
        <v>3.6689354124015869</v>
      </c>
      <c r="AX54" s="744">
        <v>4.859315696498367</v>
      </c>
      <c r="AY54" s="744">
        <v>9.2084390209485747</v>
      </c>
      <c r="AZ54" s="744">
        <v>9.6131006847275398</v>
      </c>
      <c r="BA54" s="744">
        <v>9.8733028803576541</v>
      </c>
      <c r="BB54" s="744">
        <v>9.8733028803576541</v>
      </c>
      <c r="BD54" s="338" t="s">
        <v>2466</v>
      </c>
      <c r="BE54" s="126" t="s">
        <v>2467</v>
      </c>
      <c r="BG54" s="338" t="s">
        <v>2604</v>
      </c>
    </row>
    <row r="55" spans="2:59" ht="15" x14ac:dyDescent="0.2">
      <c r="B55" s="126" t="s">
        <v>2460</v>
      </c>
      <c r="C55" s="126" t="s">
        <v>2757</v>
      </c>
      <c r="D55" s="126" t="s">
        <v>2758</v>
      </c>
      <c r="E55" s="126" t="s">
        <v>2759</v>
      </c>
      <c r="F55" s="126" t="s">
        <v>2633</v>
      </c>
      <c r="G55" s="126" t="s">
        <v>861</v>
      </c>
      <c r="H55" s="337" t="s">
        <v>2464</v>
      </c>
      <c r="I55" s="126"/>
      <c r="L55" s="686">
        <v>45648</v>
      </c>
      <c r="M55" s="686">
        <v>45648</v>
      </c>
      <c r="N55" s="686">
        <v>44222</v>
      </c>
      <c r="O55" s="686">
        <v>44370</v>
      </c>
      <c r="P55" s="686">
        <v>46031</v>
      </c>
      <c r="Q55" s="686">
        <v>46154</v>
      </c>
      <c r="R55" s="686">
        <v>46773</v>
      </c>
      <c r="S55" s="686">
        <v>46720</v>
      </c>
      <c r="T55" s="686"/>
      <c r="U55" s="687"/>
      <c r="V55" s="686" t="s">
        <v>2453</v>
      </c>
      <c r="W55" s="686">
        <v>44222</v>
      </c>
      <c r="X55" s="686">
        <v>44370</v>
      </c>
      <c r="Y55" s="686">
        <v>46107</v>
      </c>
      <c r="Z55" s="686">
        <v>46189</v>
      </c>
      <c r="AA55" s="686">
        <v>46807</v>
      </c>
      <c r="AB55" s="686">
        <v>46693</v>
      </c>
      <c r="AC55" s="686"/>
      <c r="AD55" s="687"/>
      <c r="AE55" s="679"/>
      <c r="AG55" s="744">
        <v>2.3996389090981016</v>
      </c>
      <c r="AH55" s="744">
        <v>4.7638513496473731</v>
      </c>
      <c r="AI55" s="67">
        <f t="shared" si="1"/>
        <v>7.1634902587454743</v>
      </c>
      <c r="AJ55" s="53">
        <f t="shared" si="0"/>
        <v>0.33498180669241878</v>
      </c>
      <c r="AL55" s="744">
        <v>0</v>
      </c>
      <c r="AM55" s="744">
        <v>2.3341830960343182</v>
      </c>
      <c r="AN55" s="744">
        <v>3.5253256210827129</v>
      </c>
      <c r="AO55" s="744">
        <v>6.9625866168277559</v>
      </c>
      <c r="AP55" s="744">
        <v>9.5545142489292214</v>
      </c>
      <c r="AQ55" s="744">
        <v>9.7611122103477488</v>
      </c>
      <c r="AR55" s="744">
        <v>9.7889775812867619</v>
      </c>
      <c r="AS55" s="744">
        <v>9.7889775812867619</v>
      </c>
      <c r="AU55" s="744">
        <v>0</v>
      </c>
      <c r="AV55" s="744">
        <v>2.3341830960343182</v>
      </c>
      <c r="AW55" s="744">
        <v>3.5077315969387373</v>
      </c>
      <c r="AX55" s="744">
        <v>4.98548912241308</v>
      </c>
      <c r="AY55" s="744">
        <v>6.9168267930358089</v>
      </c>
      <c r="AZ55" s="744">
        <v>7.1110469265242813</v>
      </c>
      <c r="BA55" s="744">
        <v>7.1634902587454752</v>
      </c>
      <c r="BB55" s="744">
        <v>7.1634902587454752</v>
      </c>
      <c r="BD55" s="338" t="s">
        <v>2466</v>
      </c>
      <c r="BE55" s="126" t="s">
        <v>2467</v>
      </c>
      <c r="BG55" s="338" t="s">
        <v>2604</v>
      </c>
    </row>
    <row r="56" spans="2:59" ht="15" x14ac:dyDescent="0.2">
      <c r="B56" s="126" t="s">
        <v>2460</v>
      </c>
      <c r="C56" s="126" t="s">
        <v>2760</v>
      </c>
      <c r="D56" s="126" t="s">
        <v>2761</v>
      </c>
      <c r="E56" s="126" t="s">
        <v>2762</v>
      </c>
      <c r="F56" s="126" t="s">
        <v>2633</v>
      </c>
      <c r="G56" s="126" t="s">
        <v>861</v>
      </c>
      <c r="H56" s="337" t="s">
        <v>2464</v>
      </c>
      <c r="I56" s="126"/>
      <c r="L56" s="686">
        <v>45648</v>
      </c>
      <c r="M56" s="686">
        <v>45648</v>
      </c>
      <c r="N56" s="686">
        <v>44222</v>
      </c>
      <c r="O56" s="686">
        <v>44370</v>
      </c>
      <c r="P56" s="686">
        <v>46031</v>
      </c>
      <c r="Q56" s="686">
        <v>46125</v>
      </c>
      <c r="R56" s="686">
        <v>47051</v>
      </c>
      <c r="S56" s="686">
        <v>47008</v>
      </c>
      <c r="T56" s="686"/>
      <c r="U56" s="687"/>
      <c r="V56" s="686" t="s">
        <v>2453</v>
      </c>
      <c r="W56" s="686">
        <v>44222</v>
      </c>
      <c r="X56" s="686">
        <v>44370</v>
      </c>
      <c r="Y56" s="686">
        <v>45986</v>
      </c>
      <c r="Z56" s="686">
        <v>46086</v>
      </c>
      <c r="AA56" s="686">
        <v>47016</v>
      </c>
      <c r="AB56" s="686">
        <v>46911</v>
      </c>
      <c r="AC56" s="686"/>
      <c r="AD56" s="687"/>
      <c r="AE56" s="679"/>
      <c r="AG56" s="744">
        <v>2.3165768711727757</v>
      </c>
      <c r="AH56" s="744">
        <v>9.8282367795393721</v>
      </c>
      <c r="AI56" s="67">
        <f t="shared" si="1"/>
        <v>12.144813650712148</v>
      </c>
      <c r="AJ56" s="53">
        <f t="shared" si="0"/>
        <v>0.19074618498052756</v>
      </c>
      <c r="AL56" s="744">
        <v>0</v>
      </c>
      <c r="AM56" s="744">
        <v>2.1318829561544304</v>
      </c>
      <c r="AN56" s="744">
        <v>2.8793711408803455</v>
      </c>
      <c r="AO56" s="744">
        <v>5.4992974586074075</v>
      </c>
      <c r="AP56" s="744">
        <v>12.935024840198402</v>
      </c>
      <c r="AQ56" s="744">
        <v>13.641563376011396</v>
      </c>
      <c r="AR56" s="744">
        <v>13.948046686689711</v>
      </c>
      <c r="AS56" s="744">
        <v>13.948046686689711</v>
      </c>
      <c r="AU56" s="744">
        <v>0</v>
      </c>
      <c r="AV56" s="744">
        <v>2.1318829561544304</v>
      </c>
      <c r="AW56" s="744">
        <v>4.179607607141941</v>
      </c>
      <c r="AX56" s="744">
        <v>6.5666494280324326</v>
      </c>
      <c r="AY56" s="744">
        <v>11.485842026447907</v>
      </c>
      <c r="AZ56" s="744">
        <v>11.860690588804236</v>
      </c>
      <c r="BA56" s="744">
        <v>12.144813650712152</v>
      </c>
      <c r="BB56" s="744">
        <v>12.144813650712152</v>
      </c>
      <c r="BD56" s="338" t="s">
        <v>2466</v>
      </c>
      <c r="BE56" s="126" t="s">
        <v>2467</v>
      </c>
      <c r="BG56" s="338" t="s">
        <v>2604</v>
      </c>
    </row>
    <row r="57" spans="2:59" ht="15" x14ac:dyDescent="0.2">
      <c r="B57" s="126" t="s">
        <v>2460</v>
      </c>
      <c r="C57" s="126" t="s">
        <v>2763</v>
      </c>
      <c r="D57" s="126" t="s">
        <v>2764</v>
      </c>
      <c r="E57" s="126" t="s">
        <v>2765</v>
      </c>
      <c r="F57" s="126" t="s">
        <v>2633</v>
      </c>
      <c r="G57" s="126" t="s">
        <v>861</v>
      </c>
      <c r="H57" s="337" t="s">
        <v>2464</v>
      </c>
      <c r="I57" s="126"/>
      <c r="L57" s="686">
        <v>45648</v>
      </c>
      <c r="M57" s="686">
        <v>45648</v>
      </c>
      <c r="N57" s="686">
        <v>44222</v>
      </c>
      <c r="O57" s="686">
        <v>45553</v>
      </c>
      <c r="P57" s="686">
        <v>46120</v>
      </c>
      <c r="Q57" s="686">
        <v>46217</v>
      </c>
      <c r="R57" s="686">
        <v>47050</v>
      </c>
      <c r="S57" s="686">
        <v>47000</v>
      </c>
      <c r="T57" s="686"/>
      <c r="U57" s="687"/>
      <c r="V57" s="686" t="s">
        <v>2453</v>
      </c>
      <c r="W57" s="686">
        <v>44222</v>
      </c>
      <c r="X57" s="686">
        <v>45553</v>
      </c>
      <c r="Y57" s="686">
        <v>46107</v>
      </c>
      <c r="Z57" s="686">
        <v>46217</v>
      </c>
      <c r="AA57" s="686">
        <v>47050</v>
      </c>
      <c r="AB57" s="686">
        <v>46938</v>
      </c>
      <c r="AC57" s="686"/>
      <c r="AD57" s="687"/>
      <c r="AE57" s="679"/>
      <c r="AG57" s="744">
        <v>0.78014537891333058</v>
      </c>
      <c r="AH57" s="744">
        <v>5.6495115503263982</v>
      </c>
      <c r="AI57" s="67">
        <f t="shared" si="1"/>
        <v>6.4296569292397283</v>
      </c>
      <c r="AJ57" s="53">
        <f t="shared" si="0"/>
        <v>0.12133545965190067</v>
      </c>
      <c r="AL57" s="744">
        <v>0</v>
      </c>
      <c r="AM57" s="744">
        <v>0.75416448614435827</v>
      </c>
      <c r="AN57" s="744">
        <v>1.317565498130731</v>
      </c>
      <c r="AO57" s="744">
        <v>2.196734943901669</v>
      </c>
      <c r="AP57" s="744">
        <v>6.7416355590111747</v>
      </c>
      <c r="AQ57" s="744">
        <v>7.2535100900322576</v>
      </c>
      <c r="AR57" s="744">
        <v>7.4815814484232783</v>
      </c>
      <c r="AS57" s="744">
        <v>7.4815814484232783</v>
      </c>
      <c r="AU57" s="744">
        <v>0</v>
      </c>
      <c r="AV57" s="744">
        <v>0.75416448614435827</v>
      </c>
      <c r="AW57" s="744">
        <v>1.9853867456733465</v>
      </c>
      <c r="AX57" s="744">
        <v>2.6026325126541883</v>
      </c>
      <c r="AY57" s="744">
        <v>5.8201663173437268</v>
      </c>
      <c r="AZ57" s="744">
        <v>6.2024127495915167</v>
      </c>
      <c r="BA57" s="744">
        <v>6.4296569292397292</v>
      </c>
      <c r="BB57" s="744">
        <v>6.4296569292397292</v>
      </c>
      <c r="BD57" s="338" t="s">
        <v>2466</v>
      </c>
      <c r="BE57" s="126" t="s">
        <v>2467</v>
      </c>
      <c r="BG57" s="338" t="s">
        <v>2604</v>
      </c>
    </row>
    <row r="58" spans="2:59" ht="15" x14ac:dyDescent="0.2">
      <c r="B58" s="126" t="s">
        <v>2460</v>
      </c>
      <c r="C58" s="126" t="s">
        <v>2766</v>
      </c>
      <c r="D58" s="126" t="s">
        <v>2767</v>
      </c>
      <c r="E58" s="126" t="s">
        <v>2768</v>
      </c>
      <c r="F58" s="126" t="s">
        <v>2661</v>
      </c>
      <c r="G58" s="126" t="s">
        <v>861</v>
      </c>
      <c r="H58" s="337" t="s">
        <v>2464</v>
      </c>
      <c r="I58" s="126"/>
      <c r="L58" s="686">
        <v>45648</v>
      </c>
      <c r="M58" s="686">
        <v>45648</v>
      </c>
      <c r="N58" s="686">
        <v>44110</v>
      </c>
      <c r="O58" s="686">
        <v>45553</v>
      </c>
      <c r="P58" s="686">
        <v>46086</v>
      </c>
      <c r="Q58" s="686">
        <v>46217</v>
      </c>
      <c r="R58" s="686">
        <v>46951</v>
      </c>
      <c r="S58" s="686">
        <v>46909</v>
      </c>
      <c r="T58" s="686"/>
      <c r="U58" s="687"/>
      <c r="V58" s="686" t="s">
        <v>2453</v>
      </c>
      <c r="W58" s="686">
        <v>44110</v>
      </c>
      <c r="X58" s="686">
        <v>45553</v>
      </c>
      <c r="Y58" s="686">
        <v>46107</v>
      </c>
      <c r="Z58" s="686">
        <v>46202</v>
      </c>
      <c r="AA58" s="686">
        <v>46934</v>
      </c>
      <c r="AB58" s="686">
        <v>46833</v>
      </c>
      <c r="AC58" s="686"/>
      <c r="AD58" s="687"/>
      <c r="AE58" s="679"/>
      <c r="AG58" s="744">
        <v>1.8266222411439816</v>
      </c>
      <c r="AH58" s="744">
        <v>5.0915906750070095</v>
      </c>
      <c r="AI58" s="67">
        <f t="shared" si="1"/>
        <v>6.9182129161509911</v>
      </c>
      <c r="AJ58" s="53">
        <f t="shared" si="0"/>
        <v>0.26403093736528699</v>
      </c>
      <c r="AL58" s="744">
        <v>0</v>
      </c>
      <c r="AM58" s="744">
        <v>1.5542910470764071</v>
      </c>
      <c r="AN58" s="744">
        <v>2.4411485706748848</v>
      </c>
      <c r="AO58" s="744">
        <v>3.9437807469450386</v>
      </c>
      <c r="AP58" s="744">
        <v>8.5288370927517256</v>
      </c>
      <c r="AQ58" s="744">
        <v>8.671885220461375</v>
      </c>
      <c r="AR58" s="744">
        <v>8.6792765310363222</v>
      </c>
      <c r="AS58" s="744">
        <v>8.6792765310363222</v>
      </c>
      <c r="AU58" s="744">
        <v>0</v>
      </c>
      <c r="AV58" s="744">
        <v>1.5542910470764071</v>
      </c>
      <c r="AW58" s="744">
        <v>2.4764003335666227</v>
      </c>
      <c r="AX58" s="744">
        <v>3.721482090662092</v>
      </c>
      <c r="AY58" s="744">
        <v>6.8339130378594906</v>
      </c>
      <c r="AZ58" s="744">
        <v>6.9118131205238456</v>
      </c>
      <c r="BA58" s="744">
        <v>6.9182129161509929</v>
      </c>
      <c r="BB58" s="744">
        <v>6.9182129161509929</v>
      </c>
      <c r="BD58" s="338" t="s">
        <v>2466</v>
      </c>
      <c r="BE58" s="126" t="s">
        <v>2467</v>
      </c>
      <c r="BG58" s="338" t="s">
        <v>2604</v>
      </c>
    </row>
    <row r="59" spans="2:59" ht="15" x14ac:dyDescent="0.2">
      <c r="B59" s="126" t="s">
        <v>2460</v>
      </c>
      <c r="C59" s="126" t="s">
        <v>2769</v>
      </c>
      <c r="D59" s="126" t="s">
        <v>2770</v>
      </c>
      <c r="E59" s="126" t="s">
        <v>2771</v>
      </c>
      <c r="F59" s="126" t="s">
        <v>2661</v>
      </c>
      <c r="G59" s="126" t="s">
        <v>861</v>
      </c>
      <c r="H59" s="337" t="s">
        <v>2464</v>
      </c>
      <c r="I59" s="126"/>
      <c r="L59" s="686" t="s">
        <v>2465</v>
      </c>
      <c r="M59" s="686">
        <v>45648</v>
      </c>
      <c r="N59" s="686">
        <v>44165</v>
      </c>
      <c r="O59" s="686">
        <v>44364</v>
      </c>
      <c r="P59" s="686">
        <v>45918</v>
      </c>
      <c r="Q59" s="686">
        <v>46029</v>
      </c>
      <c r="R59" s="686">
        <v>46549</v>
      </c>
      <c r="S59" s="686">
        <v>46493</v>
      </c>
      <c r="T59" s="686"/>
      <c r="U59" s="687"/>
      <c r="V59" s="686" t="s">
        <v>2453</v>
      </c>
      <c r="W59" s="686">
        <v>44165</v>
      </c>
      <c r="X59" s="686">
        <v>44364</v>
      </c>
      <c r="Y59" s="686">
        <v>46003</v>
      </c>
      <c r="Z59" s="686">
        <v>46114</v>
      </c>
      <c r="AA59" s="686">
        <v>46637</v>
      </c>
      <c r="AB59" s="686">
        <v>45961</v>
      </c>
      <c r="AC59" s="686"/>
      <c r="AD59" s="687"/>
      <c r="AE59" s="679"/>
      <c r="AG59" s="744">
        <v>2.1632821967958238</v>
      </c>
      <c r="AH59" s="744">
        <v>7.4863166598237294</v>
      </c>
      <c r="AI59" s="67">
        <f t="shared" si="1"/>
        <v>9.6495988566195532</v>
      </c>
      <c r="AJ59" s="53">
        <f t="shared" si="0"/>
        <v>0.22418364006000396</v>
      </c>
      <c r="AL59" s="744">
        <v>0</v>
      </c>
      <c r="AM59" s="744">
        <v>2.1323327547692887</v>
      </c>
      <c r="AN59" s="744">
        <v>3.8909677888771648</v>
      </c>
      <c r="AO59" s="744">
        <v>8.8035879005904913</v>
      </c>
      <c r="AP59" s="744">
        <v>9.6661648471526949</v>
      </c>
      <c r="AQ59" s="744">
        <v>9.7326228513894044</v>
      </c>
      <c r="AR59" s="744">
        <v>9.7326228513894044</v>
      </c>
      <c r="AS59" s="744">
        <v>9.7326228513894044</v>
      </c>
      <c r="AU59" s="744">
        <v>0</v>
      </c>
      <c r="AV59" s="744">
        <v>2.1323327547692887</v>
      </c>
      <c r="AW59" s="744">
        <v>3.2256295383548599</v>
      </c>
      <c r="AX59" s="744">
        <v>7.8756839132447896</v>
      </c>
      <c r="AY59" s="744">
        <v>9.5057042505158993</v>
      </c>
      <c r="AZ59" s="744">
        <v>9.6495988566195532</v>
      </c>
      <c r="BA59" s="744">
        <v>9.6495988566195532</v>
      </c>
      <c r="BB59" s="744">
        <v>9.6495988566195532</v>
      </c>
      <c r="BD59" s="338" t="s">
        <v>2466</v>
      </c>
      <c r="BE59" s="126" t="s">
        <v>2467</v>
      </c>
      <c r="BG59" s="338" t="s">
        <v>2604</v>
      </c>
    </row>
    <row r="60" spans="2:59" ht="15" x14ac:dyDescent="0.2">
      <c r="B60" s="126" t="s">
        <v>2460</v>
      </c>
      <c r="C60" s="126" t="s">
        <v>2772</v>
      </c>
      <c r="D60" s="126" t="s">
        <v>2773</v>
      </c>
      <c r="E60" s="126" t="s">
        <v>2774</v>
      </c>
      <c r="F60" s="126" t="s">
        <v>2661</v>
      </c>
      <c r="G60" s="126" t="s">
        <v>861</v>
      </c>
      <c r="H60" s="337" t="s">
        <v>2464</v>
      </c>
      <c r="I60" s="126"/>
      <c r="L60" s="686">
        <v>45648</v>
      </c>
      <c r="M60" s="686">
        <v>45648</v>
      </c>
      <c r="N60" s="686">
        <v>44165</v>
      </c>
      <c r="O60" s="686">
        <v>45799</v>
      </c>
      <c r="P60" s="686">
        <v>46234</v>
      </c>
      <c r="Q60" s="686">
        <v>46351</v>
      </c>
      <c r="R60" s="686">
        <v>47288</v>
      </c>
      <c r="S60" s="686">
        <v>47239</v>
      </c>
      <c r="T60" s="686"/>
      <c r="U60" s="687"/>
      <c r="V60" s="686" t="s">
        <v>2453</v>
      </c>
      <c r="W60" s="686">
        <v>44165</v>
      </c>
      <c r="X60" s="686">
        <v>45827</v>
      </c>
      <c r="Y60" s="686">
        <v>46226</v>
      </c>
      <c r="Z60" s="686">
        <v>46448</v>
      </c>
      <c r="AA60" s="686">
        <v>47378</v>
      </c>
      <c r="AB60" s="686">
        <v>47273</v>
      </c>
      <c r="AC60" s="686"/>
      <c r="AD60" s="687"/>
      <c r="AE60" s="679"/>
      <c r="AG60" s="744">
        <v>0.1364897220669947</v>
      </c>
      <c r="AH60" s="744">
        <v>11.094083380177034</v>
      </c>
      <c r="AI60" s="67">
        <f t="shared" si="1"/>
        <v>11.230573102244028</v>
      </c>
      <c r="AJ60" s="53">
        <f t="shared" si="0"/>
        <v>1.2153406671625877E-2</v>
      </c>
      <c r="AL60" s="744">
        <v>0</v>
      </c>
      <c r="AM60" s="744">
        <v>0.13490286620329503</v>
      </c>
      <c r="AN60" s="744">
        <v>0.48671744012089996</v>
      </c>
      <c r="AO60" s="744">
        <v>1.4039221840413874</v>
      </c>
      <c r="AP60" s="744">
        <v>7.0733053718479448</v>
      </c>
      <c r="AQ60" s="744">
        <v>11.475892940647165</v>
      </c>
      <c r="AR60" s="744">
        <v>11.62146322530435</v>
      </c>
      <c r="AS60" s="744">
        <v>11.642386239418627</v>
      </c>
      <c r="AU60" s="744">
        <v>0</v>
      </c>
      <c r="AV60" s="744">
        <v>0.13490286620329503</v>
      </c>
      <c r="AW60" s="744">
        <v>0.43126169543181897</v>
      </c>
      <c r="AX60" s="744">
        <v>1.2280568203332922</v>
      </c>
      <c r="AY60" s="744">
        <v>4.5727149611857669</v>
      </c>
      <c r="AZ60" s="744">
        <v>10.810584630172603</v>
      </c>
      <c r="BA60" s="744">
        <v>11.182922973963997</v>
      </c>
      <c r="BB60" s="744">
        <v>11.230573102244028</v>
      </c>
      <c r="BD60" s="338" t="s">
        <v>2466</v>
      </c>
      <c r="BE60" s="126" t="s">
        <v>2467</v>
      </c>
      <c r="BG60" s="338" t="s">
        <v>2604</v>
      </c>
    </row>
    <row r="61" spans="2:59" ht="15" x14ac:dyDescent="0.2">
      <c r="B61" s="126" t="s">
        <v>2460</v>
      </c>
      <c r="C61" s="126" t="s">
        <v>2775</v>
      </c>
      <c r="D61" s="126" t="s">
        <v>2776</v>
      </c>
      <c r="E61" s="126" t="s">
        <v>2777</v>
      </c>
      <c r="F61" s="126" t="s">
        <v>2661</v>
      </c>
      <c r="G61" s="126" t="s">
        <v>861</v>
      </c>
      <c r="H61" s="337" t="s">
        <v>2464</v>
      </c>
      <c r="I61" s="126"/>
      <c r="L61" s="686">
        <v>45648</v>
      </c>
      <c r="M61" s="686">
        <v>45648</v>
      </c>
      <c r="N61" s="686">
        <v>44165</v>
      </c>
      <c r="O61" s="686">
        <v>45553</v>
      </c>
      <c r="P61" s="686">
        <v>45909</v>
      </c>
      <c r="Q61" s="686">
        <v>46119</v>
      </c>
      <c r="R61" s="686">
        <v>46713</v>
      </c>
      <c r="S61" s="686">
        <v>46664</v>
      </c>
      <c r="T61" s="686"/>
      <c r="U61" s="687"/>
      <c r="V61" s="686" t="s">
        <v>2453</v>
      </c>
      <c r="W61" s="686">
        <v>44165</v>
      </c>
      <c r="X61" s="686">
        <v>45553</v>
      </c>
      <c r="Y61" s="686">
        <v>46028</v>
      </c>
      <c r="Z61" s="686">
        <v>46232</v>
      </c>
      <c r="AA61" s="686">
        <v>46832</v>
      </c>
      <c r="AB61" s="686">
        <v>46715</v>
      </c>
      <c r="AC61" s="686"/>
      <c r="AD61" s="687"/>
      <c r="AE61" s="679"/>
      <c r="AG61" s="744">
        <v>0.48142228185092323</v>
      </c>
      <c r="AH61" s="744">
        <v>8.8384664029633715</v>
      </c>
      <c r="AI61" s="67">
        <f t="shared" si="1"/>
        <v>9.3198886848142948</v>
      </c>
      <c r="AJ61" s="53">
        <f t="shared" si="0"/>
        <v>5.1655368227234988E-2</v>
      </c>
      <c r="AL61" s="744">
        <v>0</v>
      </c>
      <c r="AM61" s="744">
        <v>0.46753353167298739</v>
      </c>
      <c r="AN61" s="744">
        <v>1.438309818334673</v>
      </c>
      <c r="AO61" s="744">
        <v>7.6374983515576682</v>
      </c>
      <c r="AP61" s="744">
        <v>9.9942393988269878</v>
      </c>
      <c r="AQ61" s="744">
        <v>10.309330214003626</v>
      </c>
      <c r="AR61" s="744">
        <v>10.309330214003626</v>
      </c>
      <c r="AS61" s="744">
        <v>10.309330214003626</v>
      </c>
      <c r="AU61" s="744">
        <v>0</v>
      </c>
      <c r="AV61" s="744">
        <v>0.46753353167298739</v>
      </c>
      <c r="AW61" s="744">
        <v>0.51072026094289968</v>
      </c>
      <c r="AX61" s="744">
        <v>2.9850070756444556</v>
      </c>
      <c r="AY61" s="744">
        <v>8.9421867141126032</v>
      </c>
      <c r="AZ61" s="744">
        <v>9.2166835765954183</v>
      </c>
      <c r="BA61" s="744">
        <v>9.3198886848142948</v>
      </c>
      <c r="BB61" s="744">
        <v>9.3198886848142948</v>
      </c>
      <c r="BD61" s="338" t="s">
        <v>2466</v>
      </c>
      <c r="BE61" s="126" t="s">
        <v>2467</v>
      </c>
      <c r="BG61" s="338" t="s">
        <v>2604</v>
      </c>
    </row>
    <row r="62" spans="2:59" ht="15" x14ac:dyDescent="0.2">
      <c r="B62" s="126" t="s">
        <v>2460</v>
      </c>
      <c r="C62" s="126" t="s">
        <v>2778</v>
      </c>
      <c r="D62" s="126" t="s">
        <v>2779</v>
      </c>
      <c r="E62" s="126" t="s">
        <v>2780</v>
      </c>
      <c r="F62" s="126" t="s">
        <v>2651</v>
      </c>
      <c r="G62" s="126" t="s">
        <v>861</v>
      </c>
      <c r="H62" s="337" t="s">
        <v>2464</v>
      </c>
      <c r="I62" s="126"/>
      <c r="L62" s="686" t="s">
        <v>2465</v>
      </c>
      <c r="M62" s="686">
        <v>46154</v>
      </c>
      <c r="N62" s="686">
        <v>44110</v>
      </c>
      <c r="O62" s="686">
        <v>44524</v>
      </c>
      <c r="P62" s="686">
        <v>46120</v>
      </c>
      <c r="Q62" s="686">
        <v>46231</v>
      </c>
      <c r="R62" s="686">
        <v>47170</v>
      </c>
      <c r="S62" s="686">
        <v>47112</v>
      </c>
      <c r="T62" s="686"/>
      <c r="U62" s="687"/>
      <c r="V62" s="686" t="s">
        <v>2453</v>
      </c>
      <c r="W62" s="686">
        <v>44110</v>
      </c>
      <c r="X62" s="686">
        <v>44524</v>
      </c>
      <c r="Y62" s="686">
        <v>46107</v>
      </c>
      <c r="Z62" s="686">
        <v>46231</v>
      </c>
      <c r="AA62" s="686">
        <v>47170</v>
      </c>
      <c r="AB62" s="686">
        <v>45961</v>
      </c>
      <c r="AC62" s="686"/>
      <c r="AD62" s="687"/>
      <c r="AE62" s="679"/>
      <c r="AG62" s="744">
        <v>2.3032882188268169</v>
      </c>
      <c r="AH62" s="744">
        <v>8.4149360785915626</v>
      </c>
      <c r="AI62" s="67">
        <f t="shared" si="1"/>
        <v>10.718224297418379</v>
      </c>
      <c r="AJ62" s="53">
        <f t="shared" si="0"/>
        <v>0.21489457161123166</v>
      </c>
      <c r="AL62" s="744">
        <v>0</v>
      </c>
      <c r="AM62" s="744">
        <v>2.2409123044834325</v>
      </c>
      <c r="AN62" s="744">
        <v>3.1145264149379552</v>
      </c>
      <c r="AO62" s="744">
        <v>4.1755922402956855</v>
      </c>
      <c r="AP62" s="744">
        <v>11.019652452168733</v>
      </c>
      <c r="AQ62" s="744">
        <v>12.769449027314751</v>
      </c>
      <c r="AR62" s="744">
        <v>12.891505644234385</v>
      </c>
      <c r="AS62" s="744">
        <v>12.922861473172517</v>
      </c>
      <c r="AU62" s="744">
        <v>0</v>
      </c>
      <c r="AV62" s="744">
        <v>2.2409123044834325</v>
      </c>
      <c r="AW62" s="744">
        <v>3.1797353517020186</v>
      </c>
      <c r="AX62" s="744">
        <v>4.0408239423101131</v>
      </c>
      <c r="AY62" s="744">
        <v>9.2351401181675516</v>
      </c>
      <c r="AZ62" s="744">
        <v>10.565368254236473</v>
      </c>
      <c r="BA62" s="744">
        <v>10.68698219111225</v>
      </c>
      <c r="BB62" s="744">
        <v>10.718224297418381</v>
      </c>
      <c r="BC62" t="s">
        <v>2781</v>
      </c>
      <c r="BD62" s="338" t="s">
        <v>2466</v>
      </c>
      <c r="BE62" s="126" t="s">
        <v>2467</v>
      </c>
      <c r="BG62" s="338" t="s">
        <v>2604</v>
      </c>
    </row>
    <row r="63" spans="2:59" ht="15" x14ac:dyDescent="0.2">
      <c r="B63" s="126" t="s">
        <v>2460</v>
      </c>
      <c r="C63" s="126" t="s">
        <v>2778</v>
      </c>
      <c r="D63" s="126" t="s">
        <v>2779</v>
      </c>
      <c r="E63" s="126" t="s">
        <v>2782</v>
      </c>
      <c r="F63" s="126" t="s">
        <v>2661</v>
      </c>
      <c r="G63" s="126" t="s">
        <v>861</v>
      </c>
      <c r="H63" s="337" t="s">
        <v>2464</v>
      </c>
      <c r="I63" s="126"/>
      <c r="L63" s="686">
        <v>45648</v>
      </c>
      <c r="M63" s="686">
        <v>45648</v>
      </c>
      <c r="N63" s="686">
        <v>44110</v>
      </c>
      <c r="O63" s="686">
        <v>44524</v>
      </c>
      <c r="P63" s="686">
        <v>46120</v>
      </c>
      <c r="Q63" s="686">
        <v>46231</v>
      </c>
      <c r="R63" s="686">
        <v>47170</v>
      </c>
      <c r="S63" s="686">
        <v>47112</v>
      </c>
      <c r="T63" s="686"/>
      <c r="U63" s="687"/>
      <c r="V63" s="686" t="s">
        <v>2453</v>
      </c>
      <c r="W63" s="686">
        <v>44110</v>
      </c>
      <c r="X63" s="686">
        <v>44524</v>
      </c>
      <c r="Y63" s="686">
        <v>46107</v>
      </c>
      <c r="Z63" s="686">
        <v>46231</v>
      </c>
      <c r="AA63" s="686">
        <v>47170</v>
      </c>
      <c r="AB63" s="686">
        <v>45961</v>
      </c>
      <c r="AC63" s="686"/>
      <c r="AD63" s="687"/>
      <c r="AE63" s="679"/>
      <c r="AG63" s="744"/>
      <c r="AH63" s="744"/>
      <c r="AI63" s="67">
        <f t="shared" si="1"/>
        <v>0</v>
      </c>
      <c r="AJ63" s="53" t="e">
        <f t="shared" si="0"/>
        <v>#DIV/0!</v>
      </c>
      <c r="AL63" s="744"/>
      <c r="AM63" s="744"/>
      <c r="AN63" s="744"/>
      <c r="AO63" s="744"/>
      <c r="AP63" s="744"/>
      <c r="AQ63" s="744"/>
      <c r="AR63" s="744"/>
      <c r="AS63" s="744"/>
      <c r="AU63" s="744"/>
      <c r="AV63" s="744"/>
      <c r="AW63" s="744"/>
      <c r="AX63" s="744"/>
      <c r="AY63" s="744"/>
      <c r="AZ63" s="744"/>
      <c r="BA63" s="744"/>
      <c r="BB63" s="744"/>
      <c r="BC63" t="s">
        <v>2781</v>
      </c>
      <c r="BD63" s="338" t="s">
        <v>2466</v>
      </c>
      <c r="BE63" s="126" t="s">
        <v>2467</v>
      </c>
      <c r="BG63" s="338" t="s">
        <v>2604</v>
      </c>
    </row>
    <row r="64" spans="2:59" ht="15" x14ac:dyDescent="0.2">
      <c r="B64" s="126" t="s">
        <v>2460</v>
      </c>
      <c r="C64" s="126" t="s">
        <v>2783</v>
      </c>
      <c r="D64" s="126" t="s">
        <v>2784</v>
      </c>
      <c r="E64" s="126" t="s">
        <v>2785</v>
      </c>
      <c r="F64" s="126" t="s">
        <v>2661</v>
      </c>
      <c r="G64" s="126" t="s">
        <v>861</v>
      </c>
      <c r="H64" s="337" t="s">
        <v>2464</v>
      </c>
      <c r="I64" s="126"/>
      <c r="L64" s="686">
        <v>45648</v>
      </c>
      <c r="M64" s="686">
        <v>45648</v>
      </c>
      <c r="N64" s="686">
        <v>44165</v>
      </c>
      <c r="O64" s="686">
        <v>45553</v>
      </c>
      <c r="P64" s="686">
        <v>46031</v>
      </c>
      <c r="Q64" s="686">
        <v>46093</v>
      </c>
      <c r="R64" s="686">
        <v>46834</v>
      </c>
      <c r="S64" s="686">
        <v>46784</v>
      </c>
      <c r="T64" s="686"/>
      <c r="U64" s="687"/>
      <c r="V64" s="686" t="s">
        <v>2453</v>
      </c>
      <c r="W64" s="686">
        <v>44165</v>
      </c>
      <c r="X64" s="686">
        <v>45553</v>
      </c>
      <c r="Y64" s="686">
        <v>46107</v>
      </c>
      <c r="Z64" s="686">
        <v>46161</v>
      </c>
      <c r="AA64" s="686">
        <v>46903</v>
      </c>
      <c r="AB64" s="686">
        <v>46793</v>
      </c>
      <c r="AC64" s="686"/>
      <c r="AD64" s="687"/>
      <c r="AE64" s="679"/>
      <c r="AG64" s="744">
        <v>1.9475902169216774</v>
      </c>
      <c r="AH64" s="744">
        <v>6.4636859042750689</v>
      </c>
      <c r="AI64" s="67">
        <f t="shared" si="1"/>
        <v>8.4112761211967459</v>
      </c>
      <c r="AJ64" s="53">
        <f t="shared" si="0"/>
        <v>0.23154515306110016</v>
      </c>
      <c r="AL64" s="744">
        <v>0</v>
      </c>
      <c r="AM64" s="744">
        <v>1.8837336501187447</v>
      </c>
      <c r="AN64" s="744">
        <v>2.5861549759397526</v>
      </c>
      <c r="AO64" s="744">
        <v>6.5878588602266133</v>
      </c>
      <c r="AP64" s="744">
        <v>9.9963038753395601</v>
      </c>
      <c r="AQ64" s="744">
        <v>10.19589782674543</v>
      </c>
      <c r="AR64" s="744">
        <v>10.273552925739137</v>
      </c>
      <c r="AS64" s="744">
        <v>10.273552925739137</v>
      </c>
      <c r="AU64" s="744">
        <v>0</v>
      </c>
      <c r="AV64" s="744">
        <v>1.8837336501187447</v>
      </c>
      <c r="AW64" s="744">
        <v>3.4860049379310287</v>
      </c>
      <c r="AX64" s="744">
        <v>5.0613429416169806</v>
      </c>
      <c r="AY64" s="744">
        <v>8.0981363663061874</v>
      </c>
      <c r="AZ64" s="744">
        <v>8.2841631066709649</v>
      </c>
      <c r="BA64" s="744">
        <v>8.4112761211967495</v>
      </c>
      <c r="BB64" s="744">
        <v>8.4112761211967495</v>
      </c>
      <c r="BD64" s="338" t="s">
        <v>2466</v>
      </c>
      <c r="BE64" s="126" t="s">
        <v>2467</v>
      </c>
      <c r="BG64" s="338" t="s">
        <v>2604</v>
      </c>
    </row>
    <row r="65" spans="2:59" ht="15" x14ac:dyDescent="0.2">
      <c r="B65" s="126" t="s">
        <v>2460</v>
      </c>
      <c r="C65" s="126" t="s">
        <v>2786</v>
      </c>
      <c r="D65" s="126" t="s">
        <v>2787</v>
      </c>
      <c r="E65" s="126" t="s">
        <v>2788</v>
      </c>
      <c r="F65" s="126" t="s">
        <v>2661</v>
      </c>
      <c r="G65" s="126" t="s">
        <v>861</v>
      </c>
      <c r="H65" s="337" t="s">
        <v>2464</v>
      </c>
      <c r="I65" s="126"/>
      <c r="L65" s="686">
        <v>45648</v>
      </c>
      <c r="M65" s="686">
        <v>45648</v>
      </c>
      <c r="N65" s="686">
        <v>45444</v>
      </c>
      <c r="O65" s="686">
        <v>45443</v>
      </c>
      <c r="P65" s="686">
        <v>46045</v>
      </c>
      <c r="Q65" s="686">
        <v>46101</v>
      </c>
      <c r="R65" s="686">
        <v>46919</v>
      </c>
      <c r="S65" s="686">
        <v>46903</v>
      </c>
      <c r="T65" s="686"/>
      <c r="U65" s="687"/>
      <c r="V65" s="686" t="s">
        <v>2453</v>
      </c>
      <c r="W65" s="686">
        <v>45444</v>
      </c>
      <c r="X65" s="686">
        <v>45443</v>
      </c>
      <c r="Y65" s="686">
        <v>46170</v>
      </c>
      <c r="Z65" s="686">
        <v>46238</v>
      </c>
      <c r="AA65" s="686">
        <v>47051</v>
      </c>
      <c r="AB65" s="686">
        <v>46979</v>
      </c>
      <c r="AC65" s="686"/>
      <c r="AD65" s="687"/>
      <c r="AE65" s="679"/>
      <c r="AG65" s="744">
        <v>2.3164480848428206</v>
      </c>
      <c r="AH65" s="744">
        <v>15.704644835668091</v>
      </c>
      <c r="AI65" s="67">
        <f t="shared" si="1"/>
        <v>18.021092920510913</v>
      </c>
      <c r="AJ65" s="53">
        <f t="shared" si="0"/>
        <v>0.12854093228753782</v>
      </c>
      <c r="AL65" s="744">
        <v>0</v>
      </c>
      <c r="AM65" s="744">
        <v>2.1296743531598388</v>
      </c>
      <c r="AN65" s="744">
        <v>3.5227096565086087</v>
      </c>
      <c r="AO65" s="744">
        <v>9.9999197785821661</v>
      </c>
      <c r="AP65" s="744">
        <v>17.959687374647746</v>
      </c>
      <c r="AQ65" s="744">
        <v>18.156494329297782</v>
      </c>
      <c r="AR65" s="744">
        <v>18.220428515413793</v>
      </c>
      <c r="AS65" s="744">
        <v>18.220428515413793</v>
      </c>
      <c r="AU65" s="744">
        <v>0</v>
      </c>
      <c r="AV65" s="744">
        <v>2.1296743531598388</v>
      </c>
      <c r="AW65" s="744">
        <v>2.9400125220357234</v>
      </c>
      <c r="AX65" s="744">
        <v>6.2911066024680329</v>
      </c>
      <c r="AY65" s="744">
        <v>15.861272166230995</v>
      </c>
      <c r="AZ65" s="744">
        <v>17.918103271808146</v>
      </c>
      <c r="BA65" s="744">
        <v>18.02109292051091</v>
      </c>
      <c r="BB65" s="744">
        <v>18.02109292051091</v>
      </c>
      <c r="BD65" s="338" t="s">
        <v>2466</v>
      </c>
      <c r="BE65" s="126" t="s">
        <v>2467</v>
      </c>
      <c r="BG65" s="338" t="s">
        <v>2604</v>
      </c>
    </row>
    <row r="66" spans="2:59" ht="15" x14ac:dyDescent="0.2">
      <c r="B66" s="126" t="s">
        <v>2460</v>
      </c>
      <c r="C66" s="126" t="s">
        <v>2789</v>
      </c>
      <c r="D66" s="126" t="s">
        <v>2790</v>
      </c>
      <c r="E66" s="126" t="s">
        <v>2791</v>
      </c>
      <c r="F66" s="126" t="s">
        <v>2792</v>
      </c>
      <c r="G66" s="126" t="s">
        <v>861</v>
      </c>
      <c r="H66" s="337" t="s">
        <v>2464</v>
      </c>
      <c r="I66" s="126"/>
      <c r="L66" s="686">
        <v>45648</v>
      </c>
      <c r="M66" s="686">
        <v>45648</v>
      </c>
      <c r="N66" s="686">
        <v>43915</v>
      </c>
      <c r="O66" s="686">
        <v>44342</v>
      </c>
      <c r="P66" s="686">
        <v>45838</v>
      </c>
      <c r="Q66" s="686">
        <v>46027</v>
      </c>
      <c r="R66" s="686">
        <v>47647</v>
      </c>
      <c r="S66" s="686">
        <v>47632</v>
      </c>
      <c r="T66" s="686"/>
      <c r="U66" s="687"/>
      <c r="V66" s="686" t="s">
        <v>2454</v>
      </c>
      <c r="W66" s="686">
        <v>43915</v>
      </c>
      <c r="X66" s="686">
        <v>44342</v>
      </c>
      <c r="Y66" s="686">
        <v>45793</v>
      </c>
      <c r="Z66" s="686">
        <v>45978</v>
      </c>
      <c r="AA66" s="686">
        <v>47638</v>
      </c>
      <c r="AB66" s="686">
        <v>47627</v>
      </c>
      <c r="AC66" s="686"/>
      <c r="AD66" s="687"/>
      <c r="AE66" s="679"/>
      <c r="AG66" s="744">
        <v>6.6223417909676039</v>
      </c>
      <c r="AH66" s="744">
        <v>78.258207034456632</v>
      </c>
      <c r="AI66" s="67">
        <f t="shared" si="1"/>
        <v>84.880548825424242</v>
      </c>
      <c r="AJ66" s="53">
        <f t="shared" si="0"/>
        <v>7.8019544908786168E-2</v>
      </c>
      <c r="AL66" s="744">
        <v>5.5565879303731878</v>
      </c>
      <c r="AM66" s="744">
        <v>6.4672529598849069</v>
      </c>
      <c r="AN66" s="744">
        <v>10.78596533268451</v>
      </c>
      <c r="AO66" s="744">
        <v>44.970955459207659</v>
      </c>
      <c r="AP66" s="744">
        <v>71.792587093847729</v>
      </c>
      <c r="AQ66" s="744">
        <v>82.030455344860187</v>
      </c>
      <c r="AR66" s="744">
        <v>83.982386492589356</v>
      </c>
      <c r="AS66" s="744">
        <v>85.406901678590359</v>
      </c>
      <c r="AU66" s="744">
        <v>5.5565879303731878</v>
      </c>
      <c r="AV66" s="744">
        <v>6.4672529598849069</v>
      </c>
      <c r="AW66" s="744">
        <v>10.714654552406678</v>
      </c>
      <c r="AX66" s="744">
        <v>37.763820977086645</v>
      </c>
      <c r="AY66" s="744">
        <v>66.243352804043028</v>
      </c>
      <c r="AZ66" s="744">
        <v>81.828801553247303</v>
      </c>
      <c r="BA66" s="744">
        <v>83.771203110943688</v>
      </c>
      <c r="BB66" s="744">
        <v>84.880548825424214</v>
      </c>
      <c r="BC66" t="s">
        <v>2781</v>
      </c>
      <c r="BD66" s="338" t="s">
        <v>2466</v>
      </c>
      <c r="BE66" s="126" t="s">
        <v>2467</v>
      </c>
      <c r="BG66" s="338" t="s">
        <v>2604</v>
      </c>
    </row>
    <row r="67" spans="2:59" ht="15" x14ac:dyDescent="0.2">
      <c r="B67" s="126" t="s">
        <v>2460</v>
      </c>
      <c r="C67" s="126" t="s">
        <v>2789</v>
      </c>
      <c r="D67" s="126" t="s">
        <v>2790</v>
      </c>
      <c r="E67" s="126" t="s">
        <v>2793</v>
      </c>
      <c r="F67" s="126" t="s">
        <v>2794</v>
      </c>
      <c r="G67" s="126" t="s">
        <v>861</v>
      </c>
      <c r="H67" s="337" t="s">
        <v>2464</v>
      </c>
      <c r="I67" s="126"/>
      <c r="L67" s="686">
        <v>45648</v>
      </c>
      <c r="M67" s="686">
        <v>45648</v>
      </c>
      <c r="N67" s="686">
        <v>43915</v>
      </c>
      <c r="O67" s="686">
        <v>44342</v>
      </c>
      <c r="P67" s="686">
        <v>45838</v>
      </c>
      <c r="Q67" s="686">
        <v>46027</v>
      </c>
      <c r="R67" s="686">
        <v>47647</v>
      </c>
      <c r="S67" s="686">
        <v>47632</v>
      </c>
      <c r="T67" s="686"/>
      <c r="U67" s="687"/>
      <c r="V67" s="686" t="s">
        <v>2454</v>
      </c>
      <c r="W67" s="686">
        <v>43915</v>
      </c>
      <c r="X67" s="686">
        <v>44342</v>
      </c>
      <c r="Y67" s="686">
        <v>45793</v>
      </c>
      <c r="Z67" s="686">
        <v>45978</v>
      </c>
      <c r="AA67" s="686">
        <v>47638</v>
      </c>
      <c r="AB67" s="686">
        <v>47627</v>
      </c>
      <c r="AC67" s="686"/>
      <c r="AD67" s="687"/>
      <c r="AE67" s="679"/>
      <c r="AG67" s="744"/>
      <c r="AH67" s="744"/>
      <c r="AI67" s="67">
        <f t="shared" si="1"/>
        <v>0</v>
      </c>
      <c r="AJ67" s="53" t="e">
        <f t="shared" si="0"/>
        <v>#DIV/0!</v>
      </c>
      <c r="AL67" s="744"/>
      <c r="AM67" s="744"/>
      <c r="AN67" s="744"/>
      <c r="AO67" s="744"/>
      <c r="AP67" s="744"/>
      <c r="AQ67" s="744"/>
      <c r="AR67" s="744"/>
      <c r="AS67" s="744"/>
      <c r="AU67" s="744"/>
      <c r="AV67" s="744"/>
      <c r="AW67" s="744"/>
      <c r="AX67" s="744"/>
      <c r="AY67" s="744"/>
      <c r="AZ67" s="744"/>
      <c r="BA67" s="744"/>
      <c r="BB67" s="744"/>
      <c r="BC67" t="s">
        <v>2781</v>
      </c>
      <c r="BD67" s="338"/>
      <c r="BE67" s="126"/>
      <c r="BG67" s="338" t="s">
        <v>2604</v>
      </c>
    </row>
    <row r="68" spans="2:59" ht="15" x14ac:dyDescent="0.2">
      <c r="B68" s="126" t="s">
        <v>2460</v>
      </c>
      <c r="C68" s="126" t="s">
        <v>2795</v>
      </c>
      <c r="D68" s="126" t="s">
        <v>2796</v>
      </c>
      <c r="E68" s="126" t="s">
        <v>2797</v>
      </c>
      <c r="F68" s="126" t="s">
        <v>2798</v>
      </c>
      <c r="G68" s="126" t="s">
        <v>2634</v>
      </c>
      <c r="H68" s="337" t="s">
        <v>2464</v>
      </c>
      <c r="I68" s="126"/>
      <c r="L68" s="686">
        <v>45648</v>
      </c>
      <c r="M68" s="686">
        <v>45648</v>
      </c>
      <c r="N68" s="686">
        <v>43964</v>
      </c>
      <c r="O68" s="686">
        <v>44636</v>
      </c>
      <c r="P68" s="686">
        <v>45954</v>
      </c>
      <c r="Q68" s="686">
        <v>45975</v>
      </c>
      <c r="R68" s="686">
        <v>46426</v>
      </c>
      <c r="S68" s="686">
        <v>46420</v>
      </c>
      <c r="T68" s="686"/>
      <c r="U68" s="687"/>
      <c r="V68" s="686" t="s">
        <v>2454</v>
      </c>
      <c r="W68" s="686">
        <v>43964</v>
      </c>
      <c r="X68" s="686">
        <v>44636</v>
      </c>
      <c r="Y68" s="686">
        <v>45806</v>
      </c>
      <c r="Z68" s="686">
        <v>45859</v>
      </c>
      <c r="AA68" s="686">
        <v>46426</v>
      </c>
      <c r="AB68" s="686">
        <v>46358</v>
      </c>
      <c r="AC68" s="686"/>
      <c r="AD68" s="687"/>
      <c r="AE68" s="679"/>
      <c r="AG68" s="744">
        <v>1.4438759449140097</v>
      </c>
      <c r="AH68" s="744">
        <v>7.2274804854941612</v>
      </c>
      <c r="AI68" s="67">
        <f t="shared" si="1"/>
        <v>8.6713564304081707</v>
      </c>
      <c r="AJ68" s="53">
        <f t="shared" si="0"/>
        <v>0.16651096705594015</v>
      </c>
      <c r="AL68" s="744">
        <v>0.17722062503109082</v>
      </c>
      <c r="AM68" s="744">
        <v>0.16182787386118097</v>
      </c>
      <c r="AN68" s="744">
        <v>0.50762820463159819</v>
      </c>
      <c r="AO68" s="744">
        <v>1.0576627984224363</v>
      </c>
      <c r="AP68" s="744">
        <v>1.0679957779283844</v>
      </c>
      <c r="AQ68" s="744">
        <v>1.0685952146189452</v>
      </c>
      <c r="AR68" s="744">
        <v>1.0685952146189452</v>
      </c>
      <c r="AS68" s="744">
        <v>1.0685952146189452</v>
      </c>
      <c r="AU68" s="744">
        <v>0.35444125006218163</v>
      </c>
      <c r="AV68" s="744">
        <v>0.32365574772236194</v>
      </c>
      <c r="AW68" s="744">
        <v>1.4559805122769389</v>
      </c>
      <c r="AX68" s="744">
        <v>2.1378198185569479</v>
      </c>
      <c r="AY68" s="744">
        <v>2.1661926556733708</v>
      </c>
      <c r="AZ68" s="744">
        <v>2.1678391076020427</v>
      </c>
      <c r="BA68" s="744">
        <v>2.1678391076020427</v>
      </c>
      <c r="BB68" s="744">
        <v>2.1678391076020427</v>
      </c>
      <c r="BD68" s="338" t="s">
        <v>2466</v>
      </c>
      <c r="BE68" s="126" t="s">
        <v>2467</v>
      </c>
      <c r="BG68" s="338" t="s">
        <v>2604</v>
      </c>
    </row>
    <row r="69" spans="2:59" ht="15" x14ac:dyDescent="0.2">
      <c r="B69" s="126" t="s">
        <v>2460</v>
      </c>
      <c r="C69" s="126" t="s">
        <v>2799</v>
      </c>
      <c r="D69" s="126" t="s">
        <v>2800</v>
      </c>
      <c r="E69" s="126" t="s">
        <v>2801</v>
      </c>
      <c r="F69" s="126" t="s">
        <v>2802</v>
      </c>
      <c r="G69" s="126" t="s">
        <v>2634</v>
      </c>
      <c r="H69" s="337" t="s">
        <v>2464</v>
      </c>
      <c r="I69" s="126"/>
      <c r="L69" s="686">
        <v>45648</v>
      </c>
      <c r="M69" s="686">
        <v>45648</v>
      </c>
      <c r="N69" s="686">
        <v>43964</v>
      </c>
      <c r="O69" s="686">
        <v>44636</v>
      </c>
      <c r="P69" s="686">
        <v>45748</v>
      </c>
      <c r="Q69" s="686">
        <v>45884</v>
      </c>
      <c r="R69" s="686">
        <v>46192</v>
      </c>
      <c r="S69" s="686">
        <v>46173</v>
      </c>
      <c r="T69" s="686"/>
      <c r="U69" s="687"/>
      <c r="V69" s="686" t="s">
        <v>2455</v>
      </c>
      <c r="W69" s="686">
        <v>43964</v>
      </c>
      <c r="X69" s="686">
        <v>44636</v>
      </c>
      <c r="Y69" s="686">
        <v>45677</v>
      </c>
      <c r="Z69" s="686">
        <v>45761</v>
      </c>
      <c r="AA69" s="686">
        <v>46192</v>
      </c>
      <c r="AB69" s="686">
        <v>46112</v>
      </c>
      <c r="AC69" s="686"/>
      <c r="AD69" s="687"/>
      <c r="AE69" s="679"/>
      <c r="AG69" s="744">
        <v>1.4438759449140097</v>
      </c>
      <c r="AH69" s="744">
        <v>7.2274804854941612</v>
      </c>
      <c r="AI69" s="67">
        <f t="shared" si="1"/>
        <v>8.6713564304081707</v>
      </c>
      <c r="AJ69" s="53">
        <f t="shared" si="0"/>
        <v>0.16651096705594015</v>
      </c>
      <c r="AL69" s="744">
        <v>0.17722062503109082</v>
      </c>
      <c r="AM69" s="744">
        <v>0.16182787386118097</v>
      </c>
      <c r="AN69" s="744">
        <v>0.50762820463159819</v>
      </c>
      <c r="AO69" s="744">
        <v>1.0576627984224363</v>
      </c>
      <c r="AP69" s="744">
        <v>1.0679957779283844</v>
      </c>
      <c r="AQ69" s="744">
        <v>1.0685952146189452</v>
      </c>
      <c r="AR69" s="744">
        <v>1.0685952146189452</v>
      </c>
      <c r="AS69" s="744">
        <v>1.0685952146189452</v>
      </c>
      <c r="AU69" s="744">
        <v>0.35444125006218163</v>
      </c>
      <c r="AV69" s="744">
        <v>0.32365574772236194</v>
      </c>
      <c r="AW69" s="744">
        <v>1.4559805122769389</v>
      </c>
      <c r="AX69" s="744">
        <v>2.1378198185569479</v>
      </c>
      <c r="AY69" s="744">
        <v>2.1661926556733708</v>
      </c>
      <c r="AZ69" s="744">
        <v>2.1678391076020427</v>
      </c>
      <c r="BA69" s="744">
        <v>2.1678391076020427</v>
      </c>
      <c r="BB69" s="744">
        <v>2.1678391076020427</v>
      </c>
      <c r="BD69" s="338" t="s">
        <v>2466</v>
      </c>
      <c r="BE69" s="126" t="s">
        <v>2467</v>
      </c>
      <c r="BG69" s="338" t="s">
        <v>2604</v>
      </c>
    </row>
    <row r="70" spans="2:59" ht="15" x14ac:dyDescent="0.2">
      <c r="B70" s="126" t="s">
        <v>2460</v>
      </c>
      <c r="C70" s="126" t="s">
        <v>2803</v>
      </c>
      <c r="D70" s="126" t="s">
        <v>2804</v>
      </c>
      <c r="E70" s="126" t="s">
        <v>2805</v>
      </c>
      <c r="F70" s="126" t="s">
        <v>2806</v>
      </c>
      <c r="G70" s="126" t="s">
        <v>2634</v>
      </c>
      <c r="H70" s="337" t="s">
        <v>2464</v>
      </c>
      <c r="I70" s="126"/>
      <c r="L70" s="686">
        <v>45648</v>
      </c>
      <c r="M70" s="686">
        <v>45648</v>
      </c>
      <c r="N70" s="686">
        <v>43964</v>
      </c>
      <c r="O70" s="686">
        <v>44636</v>
      </c>
      <c r="P70" s="686">
        <v>46622</v>
      </c>
      <c r="Q70" s="686">
        <v>46762</v>
      </c>
      <c r="R70" s="686">
        <v>47136</v>
      </c>
      <c r="S70" s="686">
        <v>47113</v>
      </c>
      <c r="T70" s="686"/>
      <c r="U70" s="687"/>
      <c r="V70" s="686" t="s">
        <v>2453</v>
      </c>
      <c r="W70" s="686">
        <v>43964</v>
      </c>
      <c r="X70" s="686">
        <v>44636</v>
      </c>
      <c r="Y70" s="686">
        <v>46687</v>
      </c>
      <c r="Z70" s="686">
        <v>46826</v>
      </c>
      <c r="AA70" s="686">
        <v>47200</v>
      </c>
      <c r="AB70" s="686">
        <v>47113</v>
      </c>
      <c r="AC70" s="686"/>
      <c r="AD70" s="687"/>
      <c r="AE70" s="679"/>
      <c r="AG70" s="744">
        <v>1.4438759449140097</v>
      </c>
      <c r="AH70" s="744">
        <v>7.2274804854941612</v>
      </c>
      <c r="AI70" s="67">
        <f t="shared" si="1"/>
        <v>8.6713564304081707</v>
      </c>
      <c r="AJ70" s="53">
        <f t="shared" si="0"/>
        <v>0.16651096705594015</v>
      </c>
      <c r="AL70" s="744">
        <v>0.17722062503109082</v>
      </c>
      <c r="AM70" s="744">
        <v>0.16182787386118097</v>
      </c>
      <c r="AN70" s="744">
        <v>0.50762820463159819</v>
      </c>
      <c r="AO70" s="744">
        <v>1.0576627984224363</v>
      </c>
      <c r="AP70" s="744">
        <v>1.0679957779283844</v>
      </c>
      <c r="AQ70" s="744">
        <v>1.0685952146189452</v>
      </c>
      <c r="AR70" s="744">
        <v>1.0685952146189452</v>
      </c>
      <c r="AS70" s="744">
        <v>1.0685952146189452</v>
      </c>
      <c r="AU70" s="744">
        <v>0.17722062503109082</v>
      </c>
      <c r="AV70" s="744">
        <v>0.16182787386118097</v>
      </c>
      <c r="AW70" s="744">
        <v>0.72799025613846946</v>
      </c>
      <c r="AX70" s="744">
        <v>1.068909909278474</v>
      </c>
      <c r="AY70" s="744">
        <v>1.0830963278366854</v>
      </c>
      <c r="AZ70" s="744">
        <v>1.0839195538010213</v>
      </c>
      <c r="BA70" s="744">
        <v>1.0839195538010213</v>
      </c>
      <c r="BB70" s="744">
        <v>1.0839195538010213</v>
      </c>
      <c r="BD70" s="338" t="s">
        <v>2466</v>
      </c>
      <c r="BE70" s="126" t="s">
        <v>2467</v>
      </c>
      <c r="BG70" s="338" t="s">
        <v>2604</v>
      </c>
    </row>
    <row r="71" spans="2:59" ht="15" x14ac:dyDescent="0.2">
      <c r="B71" s="126" t="s">
        <v>2460</v>
      </c>
      <c r="C71" s="126" t="s">
        <v>2807</v>
      </c>
      <c r="D71" s="126" t="s">
        <v>2808</v>
      </c>
      <c r="E71" s="126" t="s">
        <v>2809</v>
      </c>
      <c r="F71" s="126" t="s">
        <v>2810</v>
      </c>
      <c r="G71" s="126" t="s">
        <v>861</v>
      </c>
      <c r="H71" s="337" t="s">
        <v>2464</v>
      </c>
      <c r="I71" s="126"/>
      <c r="L71" s="686">
        <v>45747</v>
      </c>
      <c r="M71" s="686">
        <v>45747</v>
      </c>
      <c r="N71" s="686">
        <v>43964</v>
      </c>
      <c r="O71" s="686">
        <v>44636</v>
      </c>
      <c r="P71" s="686">
        <v>44636</v>
      </c>
      <c r="Q71" s="686">
        <v>45744</v>
      </c>
      <c r="R71" s="686">
        <v>46192</v>
      </c>
      <c r="S71" s="686">
        <v>46173</v>
      </c>
      <c r="T71" s="686"/>
      <c r="U71" s="687"/>
      <c r="V71" s="686" t="s">
        <v>2455</v>
      </c>
      <c r="W71" s="686">
        <v>43964</v>
      </c>
      <c r="X71" s="686">
        <v>44636</v>
      </c>
      <c r="Y71" s="686">
        <v>44636</v>
      </c>
      <c r="Z71" s="686">
        <v>45744</v>
      </c>
      <c r="AA71" s="686">
        <v>46192</v>
      </c>
      <c r="AB71" s="686">
        <v>46112</v>
      </c>
      <c r="AC71" s="686"/>
      <c r="AD71" s="687"/>
      <c r="AE71" s="679"/>
      <c r="AG71" s="744">
        <v>1.4438759449140097</v>
      </c>
      <c r="AH71" s="744">
        <v>7.2274804854941612</v>
      </c>
      <c r="AI71" s="67">
        <f t="shared" si="1"/>
        <v>8.6713564304081707</v>
      </c>
      <c r="AJ71" s="53">
        <f t="shared" si="0"/>
        <v>0.16651096705594015</v>
      </c>
      <c r="AL71" s="744">
        <v>0.17722062503109082</v>
      </c>
      <c r="AM71" s="744">
        <v>0.16182787386118097</v>
      </c>
      <c r="AN71" s="744">
        <v>0.50762820463159819</v>
      </c>
      <c r="AO71" s="744">
        <v>1.0576627984224363</v>
      </c>
      <c r="AP71" s="744">
        <v>1.0679957779283844</v>
      </c>
      <c r="AQ71" s="744">
        <v>1.0685952146189452</v>
      </c>
      <c r="AR71" s="744">
        <v>1.0685952146189452</v>
      </c>
      <c r="AS71" s="744">
        <v>1.0685952146189452</v>
      </c>
      <c r="AU71" s="744">
        <v>0.17722062503109082</v>
      </c>
      <c r="AV71" s="744">
        <v>0.16182787386118097</v>
      </c>
      <c r="AW71" s="744">
        <v>0.72799025613846946</v>
      </c>
      <c r="AX71" s="744">
        <v>1.068909909278474</v>
      </c>
      <c r="AY71" s="744">
        <v>1.0830963278366854</v>
      </c>
      <c r="AZ71" s="744">
        <v>1.0839195538010213</v>
      </c>
      <c r="BA71" s="744">
        <v>1.0839195538010213</v>
      </c>
      <c r="BB71" s="744">
        <v>1.0839195538010213</v>
      </c>
      <c r="BD71" s="338" t="s">
        <v>2466</v>
      </c>
      <c r="BE71" s="126" t="s">
        <v>2467</v>
      </c>
      <c r="BG71" s="338" t="s">
        <v>2604</v>
      </c>
    </row>
    <row r="72" spans="2:59" ht="15" x14ac:dyDescent="0.2">
      <c r="B72" s="126" t="s">
        <v>2460</v>
      </c>
      <c r="C72" s="126" t="s">
        <v>2811</v>
      </c>
      <c r="D72" s="126" t="s">
        <v>2812</v>
      </c>
      <c r="E72" s="126" t="s">
        <v>2813</v>
      </c>
      <c r="F72" s="126" t="s">
        <v>2814</v>
      </c>
      <c r="G72" s="126" t="s">
        <v>861</v>
      </c>
      <c r="H72" s="337" t="s">
        <v>2464</v>
      </c>
      <c r="I72" s="126"/>
      <c r="L72" s="686">
        <v>45648</v>
      </c>
      <c r="M72" s="686">
        <v>45648</v>
      </c>
      <c r="N72" s="686">
        <v>43886</v>
      </c>
      <c r="O72" s="686">
        <v>44343</v>
      </c>
      <c r="P72" s="686">
        <v>46346</v>
      </c>
      <c r="Q72" s="686">
        <v>46611</v>
      </c>
      <c r="R72" s="686">
        <v>47423</v>
      </c>
      <c r="S72" s="686">
        <v>47432</v>
      </c>
      <c r="T72" s="686"/>
      <c r="U72" s="687"/>
      <c r="V72" s="686" t="s">
        <v>2453</v>
      </c>
      <c r="W72" s="686">
        <v>43886</v>
      </c>
      <c r="X72" s="686">
        <v>44343</v>
      </c>
      <c r="Y72" s="686">
        <v>46346</v>
      </c>
      <c r="Z72" s="686">
        <v>46611</v>
      </c>
      <c r="AA72" s="686">
        <v>47423</v>
      </c>
      <c r="AB72" s="686">
        <v>47371</v>
      </c>
      <c r="AC72" s="686"/>
      <c r="AD72" s="687"/>
      <c r="AE72" s="679"/>
      <c r="AG72" s="744">
        <v>2.7947298687449091</v>
      </c>
      <c r="AH72" s="744">
        <v>50.008786555380418</v>
      </c>
      <c r="AI72" s="67">
        <f t="shared" si="1"/>
        <v>52.803516424125327</v>
      </c>
      <c r="AJ72" s="53">
        <f t="shared" ref="AJ72:AJ135" si="2">AG72/AI72</f>
        <v>5.2926965058486687E-2</v>
      </c>
      <c r="AL72" s="744">
        <v>2.3503899212815966</v>
      </c>
      <c r="AM72" s="744">
        <v>2.7250905265859173</v>
      </c>
      <c r="AN72" s="744">
        <v>4.8787384218119811</v>
      </c>
      <c r="AO72" s="744">
        <v>7.8832591763434863</v>
      </c>
      <c r="AP72" s="744">
        <v>15.082232854011078</v>
      </c>
      <c r="AQ72" s="744">
        <v>34.180727352583546</v>
      </c>
      <c r="AR72" s="744">
        <v>52.979250286733986</v>
      </c>
      <c r="AS72" s="744">
        <v>52.979250286733986</v>
      </c>
      <c r="AU72" s="744">
        <v>2.3503899212815966</v>
      </c>
      <c r="AV72" s="744">
        <v>2.7250905265859173</v>
      </c>
      <c r="AW72" s="744">
        <v>4.7312135341104788</v>
      </c>
      <c r="AX72" s="744">
        <v>7.8710799839816712</v>
      </c>
      <c r="AY72" s="744">
        <v>15.04394528509904</v>
      </c>
      <c r="AZ72" s="744">
        <v>34.073172759292262</v>
      </c>
      <c r="BA72" s="744">
        <v>52.803516424125327</v>
      </c>
      <c r="BB72" s="744">
        <v>52.803516424125327</v>
      </c>
      <c r="BD72" s="338" t="s">
        <v>2466</v>
      </c>
      <c r="BE72" s="126" t="s">
        <v>2467</v>
      </c>
      <c r="BG72" s="338" t="s">
        <v>2604</v>
      </c>
    </row>
    <row r="73" spans="2:59" ht="15" x14ac:dyDescent="0.2">
      <c r="B73" s="126" t="s">
        <v>2460</v>
      </c>
      <c r="C73" s="126" t="s">
        <v>2815</v>
      </c>
      <c r="D73" s="126" t="s">
        <v>2816</v>
      </c>
      <c r="E73" s="126" t="s">
        <v>2817</v>
      </c>
      <c r="F73" s="126" t="s">
        <v>2818</v>
      </c>
      <c r="G73" s="126" t="s">
        <v>861</v>
      </c>
      <c r="H73" s="337" t="s">
        <v>2464</v>
      </c>
      <c r="I73" s="126"/>
      <c r="L73" s="686">
        <v>45747</v>
      </c>
      <c r="M73" s="686">
        <v>45747</v>
      </c>
      <c r="N73" s="686">
        <v>44320</v>
      </c>
      <c r="O73" s="686">
        <v>44586</v>
      </c>
      <c r="P73" s="686">
        <v>46302</v>
      </c>
      <c r="Q73" s="686">
        <v>46429</v>
      </c>
      <c r="R73" s="686">
        <v>47235</v>
      </c>
      <c r="S73" s="686">
        <v>47164</v>
      </c>
      <c r="T73" s="686"/>
      <c r="U73" s="687"/>
      <c r="V73" s="686" t="s">
        <v>2453</v>
      </c>
      <c r="W73" s="686">
        <v>44320</v>
      </c>
      <c r="X73" s="686">
        <v>44586</v>
      </c>
      <c r="Y73" s="686">
        <v>46302</v>
      </c>
      <c r="Z73" s="686">
        <v>46429</v>
      </c>
      <c r="AA73" s="686">
        <v>47235</v>
      </c>
      <c r="AB73" s="686">
        <v>47102</v>
      </c>
      <c r="AC73" s="686"/>
      <c r="AD73" s="687"/>
      <c r="AE73" s="679"/>
      <c r="AG73" s="744">
        <v>0.59189099874081252</v>
      </c>
      <c r="AH73" s="744">
        <v>9.6527547985875675</v>
      </c>
      <c r="AI73" s="67">
        <f t="shared" ref="AI73:AI136" si="3">SUM(AG73:AH73)</f>
        <v>10.24464579732838</v>
      </c>
      <c r="AJ73" s="53">
        <f t="shared" si="2"/>
        <v>5.7775643048114667E-2</v>
      </c>
      <c r="AL73" s="744">
        <v>0.4549331389756836</v>
      </c>
      <c r="AM73" s="744">
        <v>0.46531247150263416</v>
      </c>
      <c r="AN73" s="744">
        <v>0.73289833391368064</v>
      </c>
      <c r="AO73" s="744">
        <v>1.3518474764993262</v>
      </c>
      <c r="AP73" s="744">
        <v>6.1089197348085245</v>
      </c>
      <c r="AQ73" s="744">
        <v>10.128622252873104</v>
      </c>
      <c r="AR73" s="744">
        <v>10.18798767904288</v>
      </c>
      <c r="AS73" s="744">
        <v>10.207128586667762</v>
      </c>
      <c r="AU73" s="744">
        <v>0.4549331389756836</v>
      </c>
      <c r="AV73" s="744">
        <v>0.46531247150263416</v>
      </c>
      <c r="AW73" s="744">
        <v>1.503101160879962</v>
      </c>
      <c r="AX73" s="744">
        <v>2.01044745721389</v>
      </c>
      <c r="AY73" s="744">
        <v>6.4321124710813251</v>
      </c>
      <c r="AZ73" s="744">
        <v>10.168398969154026</v>
      </c>
      <c r="BA73" s="744">
        <v>10.22557431074793</v>
      </c>
      <c r="BB73" s="744">
        <v>10.24464579732838</v>
      </c>
      <c r="BD73" s="338" t="s">
        <v>2466</v>
      </c>
      <c r="BE73" s="126" t="s">
        <v>2467</v>
      </c>
      <c r="BG73" s="338" t="s">
        <v>2604</v>
      </c>
    </row>
    <row r="74" spans="2:59" ht="15" x14ac:dyDescent="0.2">
      <c r="B74" s="126" t="s">
        <v>2460</v>
      </c>
      <c r="C74" s="126" t="s">
        <v>2819</v>
      </c>
      <c r="D74" s="126" t="s">
        <v>2820</v>
      </c>
      <c r="E74" s="126" t="s">
        <v>2821</v>
      </c>
      <c r="F74" s="126" t="s">
        <v>2822</v>
      </c>
      <c r="G74" s="126" t="s">
        <v>861</v>
      </c>
      <c r="H74" s="337" t="s">
        <v>2464</v>
      </c>
      <c r="I74" s="126"/>
      <c r="L74" s="686">
        <v>45648</v>
      </c>
      <c r="M74" s="686">
        <v>45648</v>
      </c>
      <c r="N74" s="686">
        <v>43978</v>
      </c>
      <c r="O74" s="686">
        <v>44614</v>
      </c>
      <c r="P74" s="686">
        <v>46337</v>
      </c>
      <c r="Q74" s="686">
        <v>46444</v>
      </c>
      <c r="R74" s="686">
        <v>47079</v>
      </c>
      <c r="S74" s="686">
        <v>46999</v>
      </c>
      <c r="T74" s="686"/>
      <c r="U74" s="687"/>
      <c r="V74" s="686" t="s">
        <v>2453</v>
      </c>
      <c r="W74" s="686">
        <v>43978</v>
      </c>
      <c r="X74" s="686">
        <v>44614</v>
      </c>
      <c r="Y74" s="686">
        <v>46337</v>
      </c>
      <c r="Z74" s="686">
        <v>46444</v>
      </c>
      <c r="AA74" s="686">
        <v>47079</v>
      </c>
      <c r="AB74" s="686">
        <v>46937</v>
      </c>
      <c r="AC74" s="686"/>
      <c r="AD74" s="687"/>
      <c r="AE74" s="679"/>
      <c r="AG74" s="744">
        <v>1.1381383911015797</v>
      </c>
      <c r="AH74" s="744">
        <v>15.299408044874086</v>
      </c>
      <c r="AI74" s="67">
        <f t="shared" si="3"/>
        <v>16.437546435975666</v>
      </c>
      <c r="AJ74" s="53">
        <f t="shared" si="2"/>
        <v>6.9240162790391802E-2</v>
      </c>
      <c r="AL74" s="744">
        <v>0.10660277179986791</v>
      </c>
      <c r="AM74" s="744">
        <v>0.10817523103915916</v>
      </c>
      <c r="AN74" s="744">
        <v>0.15995456078799331</v>
      </c>
      <c r="AO74" s="744">
        <v>0.23290707210332801</v>
      </c>
      <c r="AP74" s="744">
        <v>1.0047658010547551</v>
      </c>
      <c r="AQ74" s="744">
        <v>1.2348366160315241</v>
      </c>
      <c r="AR74" s="744">
        <v>1.2430449379491719</v>
      </c>
      <c r="AS74" s="744">
        <v>1.2430449379491719</v>
      </c>
      <c r="AU74" s="744">
        <v>0.19758939959500466</v>
      </c>
      <c r="AV74" s="744">
        <v>0.20123772533968598</v>
      </c>
      <c r="AW74" s="744">
        <v>0.45564089975808919</v>
      </c>
      <c r="AX74" s="744">
        <v>0.63419617215429058</v>
      </c>
      <c r="AY74" s="744">
        <v>2.2875876834508646</v>
      </c>
      <c r="AZ74" s="744">
        <v>3.2640813699278981</v>
      </c>
      <c r="BA74" s="744">
        <v>3.2836949898790433</v>
      </c>
      <c r="BB74" s="744">
        <v>3.2875092871951326</v>
      </c>
      <c r="BD74" s="338" t="s">
        <v>2466</v>
      </c>
      <c r="BE74" s="126" t="s">
        <v>2467</v>
      </c>
      <c r="BG74" s="338" t="s">
        <v>2604</v>
      </c>
    </row>
    <row r="75" spans="2:59" ht="15" x14ac:dyDescent="0.2">
      <c r="B75" s="126" t="s">
        <v>2460</v>
      </c>
      <c r="C75" s="126" t="s">
        <v>2823</v>
      </c>
      <c r="D75" s="126" t="s">
        <v>2824</v>
      </c>
      <c r="E75" s="126" t="s">
        <v>2825</v>
      </c>
      <c r="F75" s="126" t="s">
        <v>2826</v>
      </c>
      <c r="G75" s="126" t="s">
        <v>861</v>
      </c>
      <c r="H75" s="337" t="s">
        <v>2464</v>
      </c>
      <c r="I75" s="126"/>
      <c r="L75" s="686">
        <v>45648</v>
      </c>
      <c r="M75" s="686">
        <v>45648</v>
      </c>
      <c r="N75" s="686">
        <v>43978</v>
      </c>
      <c r="O75" s="686">
        <v>44614</v>
      </c>
      <c r="P75" s="686">
        <v>46337</v>
      </c>
      <c r="Q75" s="686">
        <v>46444</v>
      </c>
      <c r="R75" s="686">
        <v>47079</v>
      </c>
      <c r="S75" s="686">
        <v>46999</v>
      </c>
      <c r="T75" s="686"/>
      <c r="U75" s="687"/>
      <c r="V75" s="686" t="s">
        <v>2453</v>
      </c>
      <c r="W75" s="686">
        <v>43978</v>
      </c>
      <c r="X75" s="686">
        <v>44614</v>
      </c>
      <c r="Y75" s="686">
        <v>46337</v>
      </c>
      <c r="Z75" s="686">
        <v>46444</v>
      </c>
      <c r="AA75" s="686">
        <v>47079</v>
      </c>
      <c r="AB75" s="686">
        <v>46937</v>
      </c>
      <c r="AC75" s="686"/>
      <c r="AD75" s="687"/>
      <c r="AE75" s="679"/>
      <c r="AG75" s="744">
        <v>1.1381383911015797</v>
      </c>
      <c r="AH75" s="744">
        <v>15.299408044874086</v>
      </c>
      <c r="AI75" s="67">
        <f t="shared" si="3"/>
        <v>16.437546435975666</v>
      </c>
      <c r="AJ75" s="53">
        <f t="shared" si="2"/>
        <v>6.9240162790391802E-2</v>
      </c>
      <c r="AL75" s="744">
        <v>0.10660277179986791</v>
      </c>
      <c r="AM75" s="744">
        <v>0.10817523103915916</v>
      </c>
      <c r="AN75" s="744">
        <v>0.15995456078799331</v>
      </c>
      <c r="AO75" s="744">
        <v>0.23290707210332801</v>
      </c>
      <c r="AP75" s="744">
        <v>1.0047658010547551</v>
      </c>
      <c r="AQ75" s="744">
        <v>1.2348366160315241</v>
      </c>
      <c r="AR75" s="744">
        <v>1.2430449379491719</v>
      </c>
      <c r="AS75" s="744">
        <v>1.2430449379491719</v>
      </c>
      <c r="AU75" s="744">
        <v>0.19758939959500466</v>
      </c>
      <c r="AV75" s="744">
        <v>0.20123772533968598</v>
      </c>
      <c r="AW75" s="744">
        <v>0.45564089975808919</v>
      </c>
      <c r="AX75" s="744">
        <v>0.63419617215429058</v>
      </c>
      <c r="AY75" s="744">
        <v>2.2875876834508646</v>
      </c>
      <c r="AZ75" s="744">
        <v>3.2640813699278981</v>
      </c>
      <c r="BA75" s="744">
        <v>3.2836949898790433</v>
      </c>
      <c r="BB75" s="744">
        <v>3.2875092871951326</v>
      </c>
      <c r="BD75" s="338" t="s">
        <v>2466</v>
      </c>
      <c r="BE75" s="126" t="s">
        <v>2467</v>
      </c>
      <c r="BG75" s="338" t="s">
        <v>2604</v>
      </c>
    </row>
    <row r="76" spans="2:59" ht="15" x14ac:dyDescent="0.2">
      <c r="B76" s="126" t="s">
        <v>2460</v>
      </c>
      <c r="C76" s="126" t="s">
        <v>2827</v>
      </c>
      <c r="D76" s="126" t="s">
        <v>2828</v>
      </c>
      <c r="E76" s="126" t="s">
        <v>2829</v>
      </c>
      <c r="F76" s="126" t="s">
        <v>2826</v>
      </c>
      <c r="G76" s="126" t="s">
        <v>861</v>
      </c>
      <c r="H76" s="337" t="s">
        <v>2464</v>
      </c>
      <c r="I76" s="126"/>
      <c r="L76" s="686">
        <v>45648</v>
      </c>
      <c r="M76" s="686">
        <v>45648</v>
      </c>
      <c r="N76" s="686">
        <v>43978</v>
      </c>
      <c r="O76" s="686">
        <v>44614</v>
      </c>
      <c r="P76" s="686">
        <v>46337</v>
      </c>
      <c r="Q76" s="686">
        <v>46444</v>
      </c>
      <c r="R76" s="686">
        <v>47079</v>
      </c>
      <c r="S76" s="686">
        <v>46999</v>
      </c>
      <c r="T76" s="686"/>
      <c r="U76" s="687"/>
      <c r="V76" s="686" t="s">
        <v>2453</v>
      </c>
      <c r="W76" s="686">
        <v>43978</v>
      </c>
      <c r="X76" s="686">
        <v>44614</v>
      </c>
      <c r="Y76" s="686">
        <v>46337</v>
      </c>
      <c r="Z76" s="686">
        <v>46444</v>
      </c>
      <c r="AA76" s="686">
        <v>47079</v>
      </c>
      <c r="AB76" s="686">
        <v>46937</v>
      </c>
      <c r="AC76" s="686"/>
      <c r="AD76" s="687"/>
      <c r="AE76" s="679"/>
      <c r="AG76" s="744">
        <v>1.1381383911015797</v>
      </c>
      <c r="AH76" s="744">
        <v>15.299408044874086</v>
      </c>
      <c r="AI76" s="67">
        <f t="shared" si="3"/>
        <v>16.437546435975666</v>
      </c>
      <c r="AJ76" s="53">
        <f t="shared" si="2"/>
        <v>6.9240162790391802E-2</v>
      </c>
      <c r="AL76" s="744">
        <v>0.10660277179986791</v>
      </c>
      <c r="AM76" s="744">
        <v>0.10817523103915916</v>
      </c>
      <c r="AN76" s="744">
        <v>0.15995456078799331</v>
      </c>
      <c r="AO76" s="744">
        <v>0.23290707210332801</v>
      </c>
      <c r="AP76" s="744">
        <v>1.0047658010547551</v>
      </c>
      <c r="AQ76" s="744">
        <v>1.2348366160315241</v>
      </c>
      <c r="AR76" s="744">
        <v>1.2430449379491719</v>
      </c>
      <c r="AS76" s="744">
        <v>1.2430449379491719</v>
      </c>
      <c r="AU76" s="744">
        <v>0.19758939959500466</v>
      </c>
      <c r="AV76" s="744">
        <v>0.20123772533968598</v>
      </c>
      <c r="AW76" s="744">
        <v>0.45564089975808919</v>
      </c>
      <c r="AX76" s="744">
        <v>0.63419617215429058</v>
      </c>
      <c r="AY76" s="744">
        <v>2.2875876834508646</v>
      </c>
      <c r="AZ76" s="744">
        <v>3.2640813699278981</v>
      </c>
      <c r="BA76" s="744">
        <v>3.2836949898790433</v>
      </c>
      <c r="BB76" s="744">
        <v>3.2875092871951326</v>
      </c>
      <c r="BD76" s="338" t="s">
        <v>2466</v>
      </c>
      <c r="BE76" s="126" t="s">
        <v>2467</v>
      </c>
      <c r="BG76" s="338" t="s">
        <v>2604</v>
      </c>
    </row>
    <row r="77" spans="2:59" ht="15" x14ac:dyDescent="0.2">
      <c r="B77" s="126" t="s">
        <v>2460</v>
      </c>
      <c r="C77" s="126" t="s">
        <v>2830</v>
      </c>
      <c r="D77" s="126" t="s">
        <v>2831</v>
      </c>
      <c r="E77" s="126" t="s">
        <v>2832</v>
      </c>
      <c r="F77" s="126" t="s">
        <v>2833</v>
      </c>
      <c r="G77" s="126" t="s">
        <v>2634</v>
      </c>
      <c r="H77" s="337" t="s">
        <v>2464</v>
      </c>
      <c r="I77" s="126"/>
      <c r="L77" s="686">
        <v>45648</v>
      </c>
      <c r="M77" s="686">
        <v>45648</v>
      </c>
      <c r="N77" s="686">
        <v>43978</v>
      </c>
      <c r="O77" s="686">
        <v>44614</v>
      </c>
      <c r="P77" s="686">
        <v>46337</v>
      </c>
      <c r="Q77" s="686">
        <v>46444</v>
      </c>
      <c r="R77" s="686">
        <v>47079</v>
      </c>
      <c r="S77" s="686">
        <v>46999</v>
      </c>
      <c r="T77" s="686"/>
      <c r="U77" s="687"/>
      <c r="V77" s="686" t="s">
        <v>2453</v>
      </c>
      <c r="W77" s="686">
        <v>43978</v>
      </c>
      <c r="X77" s="686">
        <v>44614</v>
      </c>
      <c r="Y77" s="686">
        <v>46337</v>
      </c>
      <c r="Z77" s="686">
        <v>46444</v>
      </c>
      <c r="AA77" s="686">
        <v>47079</v>
      </c>
      <c r="AB77" s="686">
        <v>46937</v>
      </c>
      <c r="AC77" s="686"/>
      <c r="AD77" s="687"/>
      <c r="AE77" s="679"/>
      <c r="AG77" s="744">
        <v>1.1381383911015797</v>
      </c>
      <c r="AH77" s="744">
        <v>15.299408044874086</v>
      </c>
      <c r="AI77" s="67">
        <f t="shared" si="3"/>
        <v>16.437546435975666</v>
      </c>
      <c r="AJ77" s="53">
        <f t="shared" si="2"/>
        <v>6.9240162790391802E-2</v>
      </c>
      <c r="AL77" s="744">
        <v>0.10660277179986791</v>
      </c>
      <c r="AM77" s="744">
        <v>0.10817523103915916</v>
      </c>
      <c r="AN77" s="744">
        <v>0.15995456078799331</v>
      </c>
      <c r="AO77" s="744">
        <v>0.23290707210332801</v>
      </c>
      <c r="AP77" s="744">
        <v>1.0047658010547551</v>
      </c>
      <c r="AQ77" s="744">
        <v>1.2348366160315241</v>
      </c>
      <c r="AR77" s="744">
        <v>1.2430449379491719</v>
      </c>
      <c r="AS77" s="744">
        <v>1.2430449379491719</v>
      </c>
      <c r="AU77" s="744">
        <v>0.19758939959500466</v>
      </c>
      <c r="AV77" s="744">
        <v>0.20123772533968598</v>
      </c>
      <c r="AW77" s="744">
        <v>0.45564089975808919</v>
      </c>
      <c r="AX77" s="744">
        <v>0.63419617215429058</v>
      </c>
      <c r="AY77" s="744">
        <v>2.2875876834508646</v>
      </c>
      <c r="AZ77" s="744">
        <v>3.2640813699278981</v>
      </c>
      <c r="BA77" s="744">
        <v>3.2836949898790433</v>
      </c>
      <c r="BB77" s="744">
        <v>3.2875092871951326</v>
      </c>
      <c r="BD77" s="338" t="s">
        <v>2466</v>
      </c>
      <c r="BE77" s="126" t="s">
        <v>2467</v>
      </c>
      <c r="BG77" s="338" t="s">
        <v>2604</v>
      </c>
    </row>
    <row r="78" spans="2:59" ht="15" x14ac:dyDescent="0.2">
      <c r="B78" s="126" t="s">
        <v>2460</v>
      </c>
      <c r="C78" s="126" t="s">
        <v>2834</v>
      </c>
      <c r="D78" s="126" t="s">
        <v>2835</v>
      </c>
      <c r="E78" s="126" t="s">
        <v>2836</v>
      </c>
      <c r="F78" s="126" t="s">
        <v>2833</v>
      </c>
      <c r="G78" s="126" t="s">
        <v>2634</v>
      </c>
      <c r="H78" s="337" t="s">
        <v>2464</v>
      </c>
      <c r="I78" s="126"/>
      <c r="L78" s="686">
        <v>45648</v>
      </c>
      <c r="M78" s="686">
        <v>45648</v>
      </c>
      <c r="N78" s="686">
        <v>43978</v>
      </c>
      <c r="O78" s="686">
        <v>44614</v>
      </c>
      <c r="P78" s="686">
        <v>46337</v>
      </c>
      <c r="Q78" s="686">
        <v>46444</v>
      </c>
      <c r="R78" s="686">
        <v>47079</v>
      </c>
      <c r="S78" s="686">
        <v>46999</v>
      </c>
      <c r="T78" s="686"/>
      <c r="U78" s="687"/>
      <c r="V78" s="686" t="s">
        <v>2453</v>
      </c>
      <c r="W78" s="686">
        <v>43978</v>
      </c>
      <c r="X78" s="686">
        <v>44614</v>
      </c>
      <c r="Y78" s="686">
        <v>46337</v>
      </c>
      <c r="Z78" s="686">
        <v>46444</v>
      </c>
      <c r="AA78" s="686">
        <v>47079</v>
      </c>
      <c r="AB78" s="686">
        <v>46937</v>
      </c>
      <c r="AC78" s="686"/>
      <c r="AD78" s="687"/>
      <c r="AE78" s="679"/>
      <c r="AG78" s="744">
        <v>1.1381383911015797</v>
      </c>
      <c r="AH78" s="744">
        <v>15.299408044874086</v>
      </c>
      <c r="AI78" s="67">
        <f t="shared" si="3"/>
        <v>16.437546435975666</v>
      </c>
      <c r="AJ78" s="53">
        <f t="shared" si="2"/>
        <v>6.9240162790391802E-2</v>
      </c>
      <c r="AL78" s="744">
        <v>0.10660277179986791</v>
      </c>
      <c r="AM78" s="744">
        <v>0.10817523103915916</v>
      </c>
      <c r="AN78" s="744">
        <v>0.15995456078799331</v>
      </c>
      <c r="AO78" s="744">
        <v>0.23290707210332801</v>
      </c>
      <c r="AP78" s="744">
        <v>1.0047658010547551</v>
      </c>
      <c r="AQ78" s="744">
        <v>1.2348366160315241</v>
      </c>
      <c r="AR78" s="744">
        <v>1.2430449379491719</v>
      </c>
      <c r="AS78" s="744">
        <v>1.2430449379491719</v>
      </c>
      <c r="AU78" s="744">
        <v>0.19758939959500466</v>
      </c>
      <c r="AV78" s="744">
        <v>0.20123772533968598</v>
      </c>
      <c r="AW78" s="744">
        <v>0.45564089975808919</v>
      </c>
      <c r="AX78" s="744">
        <v>0.63419617215429058</v>
      </c>
      <c r="AY78" s="744">
        <v>2.2875876834508646</v>
      </c>
      <c r="AZ78" s="744">
        <v>3.2640813699278981</v>
      </c>
      <c r="BA78" s="744">
        <v>3.2836949898790433</v>
      </c>
      <c r="BB78" s="744">
        <v>3.2875092871951326</v>
      </c>
      <c r="BD78" s="338" t="s">
        <v>2466</v>
      </c>
      <c r="BE78" s="126" t="s">
        <v>2467</v>
      </c>
      <c r="BG78" s="338" t="s">
        <v>2604</v>
      </c>
    </row>
    <row r="79" spans="2:59" ht="15" x14ac:dyDescent="0.2">
      <c r="B79" s="126" t="s">
        <v>2460</v>
      </c>
      <c r="C79" s="126" t="s">
        <v>2837</v>
      </c>
      <c r="D79" s="126" t="s">
        <v>2838</v>
      </c>
      <c r="E79" s="126" t="s">
        <v>2839</v>
      </c>
      <c r="F79" s="126" t="s">
        <v>862</v>
      </c>
      <c r="G79" s="126" t="s">
        <v>861</v>
      </c>
      <c r="H79" s="337" t="s">
        <v>2464</v>
      </c>
      <c r="I79" s="126"/>
      <c r="L79" s="686">
        <v>45648</v>
      </c>
      <c r="M79" s="686">
        <v>45648</v>
      </c>
      <c r="N79" s="686">
        <v>36526</v>
      </c>
      <c r="O79" s="686">
        <v>44307</v>
      </c>
      <c r="P79" s="686">
        <v>45747</v>
      </c>
      <c r="Q79" s="686">
        <v>45747</v>
      </c>
      <c r="R79" s="686">
        <v>45747</v>
      </c>
      <c r="S79" s="686">
        <v>45747</v>
      </c>
      <c r="T79" s="686"/>
      <c r="U79" s="687"/>
      <c r="V79" s="686" t="s">
        <v>2457</v>
      </c>
      <c r="W79" s="686">
        <v>36526</v>
      </c>
      <c r="X79" s="686">
        <v>44307</v>
      </c>
      <c r="Y79" s="686">
        <v>45747</v>
      </c>
      <c r="Z79" s="686">
        <v>45747</v>
      </c>
      <c r="AA79" s="686">
        <v>45747</v>
      </c>
      <c r="AB79" s="686">
        <v>45747</v>
      </c>
      <c r="AC79" s="686"/>
      <c r="AD79" s="687"/>
      <c r="AE79" s="679"/>
      <c r="AG79" s="744">
        <v>8.9186777899999986E-2</v>
      </c>
      <c r="AH79" s="744">
        <v>2.1643774779</v>
      </c>
      <c r="AI79" s="67">
        <f t="shared" si="3"/>
        <v>2.2535642558000002</v>
      </c>
      <c r="AJ79" s="53">
        <f t="shared" si="2"/>
        <v>3.9575875269790908E-2</v>
      </c>
      <c r="AL79" s="744">
        <v>8.5235596799999994E-2</v>
      </c>
      <c r="AM79" s="744">
        <v>8.9186777899999986E-2</v>
      </c>
      <c r="AN79" s="744">
        <v>2.1643774779</v>
      </c>
      <c r="AO79" s="744">
        <v>2.1643774779</v>
      </c>
      <c r="AP79" s="744">
        <v>2.1643774779</v>
      </c>
      <c r="AQ79" s="744">
        <v>2.1643774779</v>
      </c>
      <c r="AR79" s="744">
        <v>2.1643774779</v>
      </c>
      <c r="AS79" s="744">
        <v>2.1643774779</v>
      </c>
      <c r="AU79" s="744">
        <v>8.5235596799999994E-2</v>
      </c>
      <c r="AV79" s="744">
        <v>8.9186777899999986E-2</v>
      </c>
      <c r="AW79" s="744">
        <v>2.1643774779</v>
      </c>
      <c r="AX79" s="744">
        <v>2.1643774779</v>
      </c>
      <c r="AY79" s="744">
        <v>2.1643774779</v>
      </c>
      <c r="AZ79" s="744">
        <v>2.1643774779</v>
      </c>
      <c r="BA79" s="744">
        <v>2.1643774779</v>
      </c>
      <c r="BB79" s="744">
        <v>2.1643774779</v>
      </c>
      <c r="BD79" s="338" t="s">
        <v>2466</v>
      </c>
      <c r="BE79" s="126" t="s">
        <v>2467</v>
      </c>
      <c r="BG79" s="338" t="s">
        <v>2604</v>
      </c>
    </row>
    <row r="80" spans="2:59" ht="15" x14ac:dyDescent="0.2">
      <c r="B80" s="126" t="s">
        <v>2460</v>
      </c>
      <c r="C80" s="126" t="s">
        <v>2840</v>
      </c>
      <c r="D80" s="126" t="s">
        <v>2841</v>
      </c>
      <c r="E80" s="126" t="s">
        <v>2842</v>
      </c>
      <c r="F80" s="126" t="s">
        <v>862</v>
      </c>
      <c r="G80" s="126" t="s">
        <v>861</v>
      </c>
      <c r="H80" s="337" t="s">
        <v>2464</v>
      </c>
      <c r="I80" s="126"/>
      <c r="L80" s="686">
        <v>46154</v>
      </c>
      <c r="M80" s="686">
        <v>45747</v>
      </c>
      <c r="N80" s="686">
        <v>36526</v>
      </c>
      <c r="O80" s="686">
        <v>44410</v>
      </c>
      <c r="P80" s="686">
        <v>45747</v>
      </c>
      <c r="Q80" s="686">
        <v>45747</v>
      </c>
      <c r="R80" s="686">
        <v>45747</v>
      </c>
      <c r="S80" s="686">
        <v>45747</v>
      </c>
      <c r="T80" s="686"/>
      <c r="U80" s="687"/>
      <c r="V80" s="686" t="s">
        <v>2457</v>
      </c>
      <c r="W80" s="686">
        <v>36526</v>
      </c>
      <c r="X80" s="686">
        <v>44410</v>
      </c>
      <c r="Y80" s="686">
        <v>45747</v>
      </c>
      <c r="Z80" s="686">
        <v>45747</v>
      </c>
      <c r="AA80" s="686">
        <v>45747</v>
      </c>
      <c r="AB80" s="686">
        <v>45747</v>
      </c>
      <c r="AC80" s="686"/>
      <c r="AD80" s="687"/>
      <c r="AE80" s="679"/>
      <c r="AG80" s="744">
        <v>4.8449339112971002E-2</v>
      </c>
      <c r="AH80" s="744">
        <v>4.8449339112971002E-2</v>
      </c>
      <c r="AI80" s="67">
        <f t="shared" si="3"/>
        <v>9.6898678225942003E-2</v>
      </c>
      <c r="AJ80" s="53">
        <f t="shared" si="2"/>
        <v>0.5</v>
      </c>
      <c r="AL80" s="744">
        <v>0.23848584550199892</v>
      </c>
      <c r="AM80" s="744">
        <v>4.8449339112971002E-2</v>
      </c>
      <c r="AN80" s="744">
        <v>4.8449339112971002E-2</v>
      </c>
      <c r="AO80" s="744">
        <v>4.8449339112971002E-2</v>
      </c>
      <c r="AP80" s="744">
        <v>4.8449339112971002E-2</v>
      </c>
      <c r="AQ80" s="744">
        <v>4.8449339112971002E-2</v>
      </c>
      <c r="AR80" s="744">
        <v>4.8449339112971002E-2</v>
      </c>
      <c r="AS80" s="744">
        <v>4.8449339112971002E-2</v>
      </c>
      <c r="AU80" s="744">
        <v>0.23848584550199892</v>
      </c>
      <c r="AV80" s="744">
        <v>4.8449339112971002E-2</v>
      </c>
      <c r="AW80" s="744">
        <v>4.8449339112971002E-2</v>
      </c>
      <c r="AX80" s="744">
        <v>4.8449339112971002E-2</v>
      </c>
      <c r="AY80" s="744">
        <v>4.8449339112971002E-2</v>
      </c>
      <c r="AZ80" s="744">
        <v>4.8449339112971002E-2</v>
      </c>
      <c r="BA80" s="744">
        <v>4.8449339112971002E-2</v>
      </c>
      <c r="BB80" s="744">
        <v>4.8449339112971002E-2</v>
      </c>
      <c r="BD80" s="338" t="s">
        <v>2466</v>
      </c>
      <c r="BE80" s="126" t="s">
        <v>2467</v>
      </c>
      <c r="BG80" s="338" t="s">
        <v>2604</v>
      </c>
    </row>
    <row r="81" spans="2:59" ht="15" x14ac:dyDescent="0.2">
      <c r="B81" s="126" t="s">
        <v>2460</v>
      </c>
      <c r="C81" s="126" t="s">
        <v>2843</v>
      </c>
      <c r="D81" s="126" t="s">
        <v>2844</v>
      </c>
      <c r="E81" s="126" t="s">
        <v>2845</v>
      </c>
      <c r="F81" s="126" t="s">
        <v>862</v>
      </c>
      <c r="G81" s="126" t="s">
        <v>861</v>
      </c>
      <c r="H81" s="337" t="s">
        <v>2464</v>
      </c>
      <c r="I81" s="126"/>
      <c r="L81" s="686">
        <v>45648</v>
      </c>
      <c r="M81" s="686">
        <v>45648</v>
      </c>
      <c r="N81" s="686">
        <v>44188</v>
      </c>
      <c r="O81" s="686">
        <v>44378</v>
      </c>
      <c r="P81" s="686">
        <v>44379</v>
      </c>
      <c r="Q81" s="686">
        <v>45648</v>
      </c>
      <c r="R81" s="686">
        <v>45648</v>
      </c>
      <c r="S81" s="686">
        <v>45648</v>
      </c>
      <c r="T81" s="686"/>
      <c r="U81" s="687"/>
      <c r="V81" s="686" t="s">
        <v>2457</v>
      </c>
      <c r="W81" s="686">
        <v>44188</v>
      </c>
      <c r="X81" s="686">
        <v>44378</v>
      </c>
      <c r="Y81" s="686">
        <v>44379</v>
      </c>
      <c r="Z81" s="686">
        <v>45648</v>
      </c>
      <c r="AA81" s="686">
        <v>45648</v>
      </c>
      <c r="AB81" s="686">
        <v>45648</v>
      </c>
      <c r="AC81" s="686"/>
      <c r="AD81" s="687"/>
      <c r="AE81" s="679"/>
      <c r="AG81" s="744">
        <v>3.6139712719000006</v>
      </c>
      <c r="AH81" s="744">
        <v>3.6843109821000004</v>
      </c>
      <c r="AI81" s="67">
        <f t="shared" si="3"/>
        <v>7.298282254000001</v>
      </c>
      <c r="AJ81" s="53">
        <f t="shared" si="2"/>
        <v>0.49518107770075293</v>
      </c>
      <c r="AL81" s="744">
        <v>0.28725053686000002</v>
      </c>
      <c r="AM81" s="744">
        <v>0.72279425438000011</v>
      </c>
      <c r="AN81" s="744">
        <v>0.73686219642000017</v>
      </c>
      <c r="AO81" s="744">
        <v>0.73686219642000017</v>
      </c>
      <c r="AP81" s="744">
        <v>0.73686219642000017</v>
      </c>
      <c r="AQ81" s="744">
        <v>0.73686219642000017</v>
      </c>
      <c r="AR81" s="744">
        <v>0.73686219642000017</v>
      </c>
      <c r="AS81" s="744">
        <v>0.73686219642000017</v>
      </c>
      <c r="AU81" s="744">
        <v>0.28725053686000002</v>
      </c>
      <c r="AV81" s="744">
        <v>0.72279425438000011</v>
      </c>
      <c r="AW81" s="744">
        <v>0.73686219642000017</v>
      </c>
      <c r="AX81" s="744">
        <v>0.73686219642000017</v>
      </c>
      <c r="AY81" s="744">
        <v>0.73686219642000017</v>
      </c>
      <c r="AZ81" s="744">
        <v>0.73686219642000017</v>
      </c>
      <c r="BA81" s="744">
        <v>0.73686219642000017</v>
      </c>
      <c r="BB81" s="744">
        <v>0.73686219642000017</v>
      </c>
      <c r="BD81" s="338" t="s">
        <v>2466</v>
      </c>
      <c r="BE81" s="126" t="s">
        <v>2467</v>
      </c>
      <c r="BG81" s="338" t="s">
        <v>2604</v>
      </c>
    </row>
    <row r="82" spans="2:59" ht="15" x14ac:dyDescent="0.2">
      <c r="B82" s="126" t="s">
        <v>2460</v>
      </c>
      <c r="C82" s="126" t="s">
        <v>2843</v>
      </c>
      <c r="D82" s="126" t="s">
        <v>2844</v>
      </c>
      <c r="E82" s="126" t="s">
        <v>2846</v>
      </c>
      <c r="F82" s="126" t="s">
        <v>862</v>
      </c>
      <c r="G82" s="126" t="s">
        <v>861</v>
      </c>
      <c r="H82" s="337" t="s">
        <v>2464</v>
      </c>
      <c r="I82" s="126"/>
      <c r="L82" s="686">
        <v>45648</v>
      </c>
      <c r="M82" s="686">
        <v>45648</v>
      </c>
      <c r="N82" s="686">
        <v>44188</v>
      </c>
      <c r="O82" s="686">
        <v>44378</v>
      </c>
      <c r="P82" s="686">
        <v>44379</v>
      </c>
      <c r="Q82" s="686">
        <v>45648</v>
      </c>
      <c r="R82" s="686">
        <v>45648</v>
      </c>
      <c r="S82" s="686">
        <v>45648</v>
      </c>
      <c r="T82" s="686"/>
      <c r="U82" s="687"/>
      <c r="V82" s="686" t="s">
        <v>2457</v>
      </c>
      <c r="W82" s="686">
        <v>44188</v>
      </c>
      <c r="X82" s="686">
        <v>44378</v>
      </c>
      <c r="Y82" s="686">
        <v>44379</v>
      </c>
      <c r="Z82" s="686">
        <v>45648</v>
      </c>
      <c r="AA82" s="686">
        <v>45648</v>
      </c>
      <c r="AB82" s="686">
        <v>45648</v>
      </c>
      <c r="AC82" s="686"/>
      <c r="AD82" s="687"/>
      <c r="AE82" s="679"/>
      <c r="AG82" s="744">
        <v>3.6139712719000006</v>
      </c>
      <c r="AH82" s="744">
        <v>3.6843109821000004</v>
      </c>
      <c r="AI82" s="67">
        <f t="shared" si="3"/>
        <v>7.298282254000001</v>
      </c>
      <c r="AJ82" s="53">
        <f t="shared" si="2"/>
        <v>0.49518107770075293</v>
      </c>
      <c r="AL82" s="744">
        <v>0.28725053686000002</v>
      </c>
      <c r="AM82" s="744">
        <v>0.72279425438000011</v>
      </c>
      <c r="AN82" s="744">
        <v>0.73686219642000017</v>
      </c>
      <c r="AO82" s="744">
        <v>0.73686219642000017</v>
      </c>
      <c r="AP82" s="744">
        <v>0.73686219642000017</v>
      </c>
      <c r="AQ82" s="744">
        <v>0.73686219642000017</v>
      </c>
      <c r="AR82" s="744">
        <v>0.73686219642000017</v>
      </c>
      <c r="AS82" s="744">
        <v>0.73686219642000017</v>
      </c>
      <c r="AU82" s="744">
        <v>0.28725053686000002</v>
      </c>
      <c r="AV82" s="744">
        <v>0.72279425438000011</v>
      </c>
      <c r="AW82" s="744">
        <v>0.73686219642000017</v>
      </c>
      <c r="AX82" s="744">
        <v>0.73686219642000017</v>
      </c>
      <c r="AY82" s="744">
        <v>0.73686219642000017</v>
      </c>
      <c r="AZ82" s="744">
        <v>0.73686219642000017</v>
      </c>
      <c r="BA82" s="744">
        <v>0.73686219642000017</v>
      </c>
      <c r="BB82" s="744">
        <v>0.73686219642000017</v>
      </c>
      <c r="BD82" s="338" t="s">
        <v>2466</v>
      </c>
      <c r="BE82" s="126" t="s">
        <v>2467</v>
      </c>
      <c r="BG82" s="338" t="s">
        <v>2604</v>
      </c>
    </row>
    <row r="83" spans="2:59" ht="15" x14ac:dyDescent="0.2">
      <c r="B83" s="126" t="s">
        <v>2460</v>
      </c>
      <c r="C83" s="126" t="s">
        <v>2843</v>
      </c>
      <c r="D83" s="126" t="s">
        <v>2844</v>
      </c>
      <c r="E83" s="126" t="s">
        <v>2847</v>
      </c>
      <c r="F83" s="126" t="s">
        <v>862</v>
      </c>
      <c r="G83" s="126" t="s">
        <v>861</v>
      </c>
      <c r="H83" s="337" t="s">
        <v>2464</v>
      </c>
      <c r="I83" s="126"/>
      <c r="L83" s="686">
        <v>45648</v>
      </c>
      <c r="M83" s="686">
        <v>45648</v>
      </c>
      <c r="N83" s="686">
        <v>44188</v>
      </c>
      <c r="O83" s="686">
        <v>44378</v>
      </c>
      <c r="P83" s="686">
        <v>44379</v>
      </c>
      <c r="Q83" s="686">
        <v>45648</v>
      </c>
      <c r="R83" s="686">
        <v>45648</v>
      </c>
      <c r="S83" s="686">
        <v>45648</v>
      </c>
      <c r="T83" s="686"/>
      <c r="U83" s="687"/>
      <c r="V83" s="686" t="s">
        <v>2457</v>
      </c>
      <c r="W83" s="686">
        <v>44188</v>
      </c>
      <c r="X83" s="686">
        <v>44378</v>
      </c>
      <c r="Y83" s="686">
        <v>44379</v>
      </c>
      <c r="Z83" s="686">
        <v>45648</v>
      </c>
      <c r="AA83" s="686">
        <v>45648</v>
      </c>
      <c r="AB83" s="686">
        <v>45648</v>
      </c>
      <c r="AC83" s="686"/>
      <c r="AD83" s="687"/>
      <c r="AE83" s="679"/>
      <c r="AG83" s="744">
        <v>3.6139712719000006</v>
      </c>
      <c r="AH83" s="744">
        <v>3.6843109821000004</v>
      </c>
      <c r="AI83" s="67">
        <f t="shared" si="3"/>
        <v>7.298282254000001</v>
      </c>
      <c r="AJ83" s="53">
        <f t="shared" si="2"/>
        <v>0.49518107770075293</v>
      </c>
      <c r="AL83" s="744">
        <v>0.28725053686000002</v>
      </c>
      <c r="AM83" s="744">
        <v>0.72279425438000011</v>
      </c>
      <c r="AN83" s="744">
        <v>0.73686219642000017</v>
      </c>
      <c r="AO83" s="744">
        <v>0.73686219642000017</v>
      </c>
      <c r="AP83" s="744">
        <v>0.73686219642000017</v>
      </c>
      <c r="AQ83" s="744">
        <v>0.73686219642000017</v>
      </c>
      <c r="AR83" s="744">
        <v>0.73686219642000017</v>
      </c>
      <c r="AS83" s="744">
        <v>0.73686219642000017</v>
      </c>
      <c r="AU83" s="744">
        <v>0.28725053686000002</v>
      </c>
      <c r="AV83" s="744">
        <v>0.72279425438000011</v>
      </c>
      <c r="AW83" s="744">
        <v>0.73686219642000017</v>
      </c>
      <c r="AX83" s="744">
        <v>0.73686219642000017</v>
      </c>
      <c r="AY83" s="744">
        <v>0.73686219642000017</v>
      </c>
      <c r="AZ83" s="744">
        <v>0.73686219642000017</v>
      </c>
      <c r="BA83" s="744">
        <v>0.73686219642000017</v>
      </c>
      <c r="BB83" s="744">
        <v>0.73686219642000017</v>
      </c>
      <c r="BD83" s="338" t="s">
        <v>2466</v>
      </c>
      <c r="BE83" s="126" t="s">
        <v>2467</v>
      </c>
      <c r="BG83" s="338" t="s">
        <v>2604</v>
      </c>
    </row>
    <row r="84" spans="2:59" ht="15" x14ac:dyDescent="0.2">
      <c r="B84" s="126" t="s">
        <v>2460</v>
      </c>
      <c r="C84" s="126" t="s">
        <v>2843</v>
      </c>
      <c r="D84" s="126" t="s">
        <v>2844</v>
      </c>
      <c r="E84" s="126" t="s">
        <v>2848</v>
      </c>
      <c r="F84" s="126" t="s">
        <v>862</v>
      </c>
      <c r="G84" s="126" t="s">
        <v>861</v>
      </c>
      <c r="H84" s="337" t="s">
        <v>2464</v>
      </c>
      <c r="I84" s="126"/>
      <c r="L84" s="686">
        <v>45648</v>
      </c>
      <c r="M84" s="686">
        <v>45648</v>
      </c>
      <c r="N84" s="686">
        <v>44188</v>
      </c>
      <c r="O84" s="686">
        <v>44378</v>
      </c>
      <c r="P84" s="686">
        <v>44379</v>
      </c>
      <c r="Q84" s="686">
        <v>45648</v>
      </c>
      <c r="R84" s="686">
        <v>45648</v>
      </c>
      <c r="S84" s="686">
        <v>45648</v>
      </c>
      <c r="T84" s="686"/>
      <c r="U84" s="687"/>
      <c r="V84" s="686" t="s">
        <v>2457</v>
      </c>
      <c r="W84" s="686">
        <v>44188</v>
      </c>
      <c r="X84" s="686">
        <v>44378</v>
      </c>
      <c r="Y84" s="686">
        <v>44379</v>
      </c>
      <c r="Z84" s="686">
        <v>45648</v>
      </c>
      <c r="AA84" s="686">
        <v>45648</v>
      </c>
      <c r="AB84" s="686">
        <v>45648</v>
      </c>
      <c r="AC84" s="686"/>
      <c r="AD84" s="687"/>
      <c r="AE84" s="679"/>
      <c r="AG84" s="744">
        <v>3.6139712719000006</v>
      </c>
      <c r="AH84" s="744">
        <v>3.6843109821000004</v>
      </c>
      <c r="AI84" s="67">
        <f t="shared" si="3"/>
        <v>7.298282254000001</v>
      </c>
      <c r="AJ84" s="53">
        <f t="shared" si="2"/>
        <v>0.49518107770075293</v>
      </c>
      <c r="AL84" s="744">
        <v>0.28725053686000002</v>
      </c>
      <c r="AM84" s="744">
        <v>0.72279425438000011</v>
      </c>
      <c r="AN84" s="744">
        <v>0.73686219642000017</v>
      </c>
      <c r="AO84" s="744">
        <v>0.73686219642000017</v>
      </c>
      <c r="AP84" s="744">
        <v>0.73686219642000017</v>
      </c>
      <c r="AQ84" s="744">
        <v>0.73686219642000017</v>
      </c>
      <c r="AR84" s="744">
        <v>0.73686219642000017</v>
      </c>
      <c r="AS84" s="744">
        <v>0.73686219642000017</v>
      </c>
      <c r="AU84" s="744">
        <v>0.28725053686000002</v>
      </c>
      <c r="AV84" s="744">
        <v>0.72279425438000011</v>
      </c>
      <c r="AW84" s="744">
        <v>0.73686219642000017</v>
      </c>
      <c r="AX84" s="744">
        <v>0.73686219642000017</v>
      </c>
      <c r="AY84" s="744">
        <v>0.73686219642000017</v>
      </c>
      <c r="AZ84" s="744">
        <v>0.73686219642000017</v>
      </c>
      <c r="BA84" s="744">
        <v>0.73686219642000017</v>
      </c>
      <c r="BB84" s="744">
        <v>0.73686219642000017</v>
      </c>
      <c r="BD84" s="338" t="s">
        <v>2466</v>
      </c>
      <c r="BE84" s="126" t="s">
        <v>2467</v>
      </c>
      <c r="BG84" s="338" t="s">
        <v>2604</v>
      </c>
    </row>
    <row r="85" spans="2:59" ht="15" x14ac:dyDescent="0.2">
      <c r="B85" s="126" t="s">
        <v>2460</v>
      </c>
      <c r="C85" s="126" t="s">
        <v>2843</v>
      </c>
      <c r="D85" s="126" t="s">
        <v>2844</v>
      </c>
      <c r="E85" s="126" t="s">
        <v>2849</v>
      </c>
      <c r="F85" s="126" t="s">
        <v>862</v>
      </c>
      <c r="G85" s="126" t="s">
        <v>861</v>
      </c>
      <c r="H85" s="337" t="s">
        <v>2464</v>
      </c>
      <c r="I85" s="126"/>
      <c r="L85" s="686">
        <v>45648</v>
      </c>
      <c r="M85" s="686">
        <v>45648</v>
      </c>
      <c r="N85" s="686">
        <v>44188</v>
      </c>
      <c r="O85" s="686">
        <v>44378</v>
      </c>
      <c r="P85" s="686">
        <v>44379</v>
      </c>
      <c r="Q85" s="686">
        <v>45648</v>
      </c>
      <c r="R85" s="686">
        <v>45648</v>
      </c>
      <c r="S85" s="686">
        <v>45648</v>
      </c>
      <c r="T85" s="686"/>
      <c r="U85" s="687"/>
      <c r="V85" s="686" t="s">
        <v>2457</v>
      </c>
      <c r="W85" s="686">
        <v>44188</v>
      </c>
      <c r="X85" s="686">
        <v>44378</v>
      </c>
      <c r="Y85" s="686">
        <v>44379</v>
      </c>
      <c r="Z85" s="686">
        <v>45648</v>
      </c>
      <c r="AA85" s="686">
        <v>45648</v>
      </c>
      <c r="AB85" s="686">
        <v>45648</v>
      </c>
      <c r="AC85" s="686"/>
      <c r="AD85" s="687"/>
      <c r="AE85" s="679"/>
      <c r="AG85" s="744">
        <v>3.6139712719000006</v>
      </c>
      <c r="AH85" s="744">
        <v>3.6843109821000004</v>
      </c>
      <c r="AI85" s="67">
        <f t="shared" si="3"/>
        <v>7.298282254000001</v>
      </c>
      <c r="AJ85" s="53">
        <f t="shared" si="2"/>
        <v>0.49518107770075293</v>
      </c>
      <c r="AL85" s="744">
        <v>0.28725053686000002</v>
      </c>
      <c r="AM85" s="744">
        <v>0.72279425438000011</v>
      </c>
      <c r="AN85" s="744">
        <v>0.73686219642000017</v>
      </c>
      <c r="AO85" s="744">
        <v>0.73686219642000017</v>
      </c>
      <c r="AP85" s="744">
        <v>0.73686219642000017</v>
      </c>
      <c r="AQ85" s="744">
        <v>0.73686219642000017</v>
      </c>
      <c r="AR85" s="744">
        <v>0.73686219642000017</v>
      </c>
      <c r="AS85" s="744">
        <v>0.73686219642000017</v>
      </c>
      <c r="AU85" s="744">
        <v>0.28725053686000002</v>
      </c>
      <c r="AV85" s="744">
        <v>0.72279425438000011</v>
      </c>
      <c r="AW85" s="744">
        <v>0.73686219642000017</v>
      </c>
      <c r="AX85" s="744">
        <v>0.73686219642000017</v>
      </c>
      <c r="AY85" s="744">
        <v>0.73686219642000017</v>
      </c>
      <c r="AZ85" s="744">
        <v>0.73686219642000017</v>
      </c>
      <c r="BA85" s="744">
        <v>0.73686219642000017</v>
      </c>
      <c r="BB85" s="744">
        <v>0.73686219642000017</v>
      </c>
      <c r="BD85" s="338" t="s">
        <v>2466</v>
      </c>
      <c r="BE85" s="126" t="s">
        <v>2467</v>
      </c>
      <c r="BG85" s="338" t="s">
        <v>2604</v>
      </c>
    </row>
    <row r="86" spans="2:59" ht="15" x14ac:dyDescent="0.2">
      <c r="B86" s="126" t="s">
        <v>2460</v>
      </c>
      <c r="C86" s="126" t="s">
        <v>2850</v>
      </c>
      <c r="D86" s="126" t="s">
        <v>2851</v>
      </c>
      <c r="E86" s="126" t="s">
        <v>2852</v>
      </c>
      <c r="F86" s="126" t="s">
        <v>862</v>
      </c>
      <c r="G86" s="126" t="s">
        <v>861</v>
      </c>
      <c r="H86" s="337" t="s">
        <v>2464</v>
      </c>
      <c r="I86" s="126"/>
      <c r="L86" s="686">
        <v>45648</v>
      </c>
      <c r="M86" s="686">
        <v>45648</v>
      </c>
      <c r="N86" s="686">
        <v>36526</v>
      </c>
      <c r="O86" s="686">
        <v>44980</v>
      </c>
      <c r="P86" s="686">
        <v>45747</v>
      </c>
      <c r="Q86" s="686">
        <v>45747</v>
      </c>
      <c r="R86" s="686">
        <v>45747</v>
      </c>
      <c r="S86" s="686">
        <v>45747</v>
      </c>
      <c r="T86" s="686"/>
      <c r="U86" s="687"/>
      <c r="V86" s="686" t="s">
        <v>2457</v>
      </c>
      <c r="W86" s="686">
        <v>36526</v>
      </c>
      <c r="X86" s="686">
        <v>44980</v>
      </c>
      <c r="Y86" s="686">
        <v>45747</v>
      </c>
      <c r="Z86" s="686">
        <v>45747</v>
      </c>
      <c r="AA86" s="686">
        <v>45747</v>
      </c>
      <c r="AB86" s="686">
        <v>45747</v>
      </c>
      <c r="AC86" s="686"/>
      <c r="AD86" s="687"/>
      <c r="AE86" s="679"/>
      <c r="AG86" s="744">
        <v>1.2122753286999997</v>
      </c>
      <c r="AH86" s="744">
        <v>5.5009678086999996</v>
      </c>
      <c r="AI86" s="67">
        <f t="shared" si="3"/>
        <v>6.7132431373999992</v>
      </c>
      <c r="AJ86" s="53">
        <f t="shared" si="2"/>
        <v>0.1805796846454614</v>
      </c>
      <c r="AL86" s="744">
        <v>0</v>
      </c>
      <c r="AM86" s="744">
        <v>1.2122753286999997</v>
      </c>
      <c r="AN86" s="744">
        <v>3.2941614586999997</v>
      </c>
      <c r="AO86" s="744">
        <v>5.4545841286999996</v>
      </c>
      <c r="AP86" s="744">
        <v>5.5009678086999996</v>
      </c>
      <c r="AQ86" s="744">
        <v>5.5009678086999996</v>
      </c>
      <c r="AR86" s="744">
        <v>5.5009678086999996</v>
      </c>
      <c r="AS86" s="744">
        <v>5.5009678086999996</v>
      </c>
      <c r="AU86" s="744">
        <v>0</v>
      </c>
      <c r="AV86" s="744">
        <v>1.2122753286999997</v>
      </c>
      <c r="AW86" s="744">
        <v>3.2941614586999997</v>
      </c>
      <c r="AX86" s="744">
        <v>5.4545841286999996</v>
      </c>
      <c r="AY86" s="744">
        <v>5.5009678086999996</v>
      </c>
      <c r="AZ86" s="744">
        <v>5.5009678086999996</v>
      </c>
      <c r="BA86" s="744">
        <v>5.5009678086999996</v>
      </c>
      <c r="BB86" s="744">
        <v>5.5009678086999996</v>
      </c>
      <c r="BD86" s="338" t="s">
        <v>2466</v>
      </c>
      <c r="BE86" s="126" t="s">
        <v>2467</v>
      </c>
      <c r="BG86" s="338" t="s">
        <v>2604</v>
      </c>
    </row>
    <row r="87" spans="2:59" ht="15" x14ac:dyDescent="0.2">
      <c r="B87" s="126" t="s">
        <v>2460</v>
      </c>
      <c r="C87" s="126" t="s">
        <v>2853</v>
      </c>
      <c r="D87" s="126" t="s">
        <v>2854</v>
      </c>
      <c r="E87" s="126" t="s">
        <v>2855</v>
      </c>
      <c r="F87" s="126" t="s">
        <v>2633</v>
      </c>
      <c r="G87" s="126" t="s">
        <v>861</v>
      </c>
      <c r="H87" s="337" t="s">
        <v>2464</v>
      </c>
      <c r="I87" s="126"/>
      <c r="L87" s="686" t="s">
        <v>2465</v>
      </c>
      <c r="M87" s="686">
        <v>45648</v>
      </c>
      <c r="N87" s="686">
        <v>44222</v>
      </c>
      <c r="O87" s="686">
        <v>44434</v>
      </c>
      <c r="P87" s="686">
        <v>45471</v>
      </c>
      <c r="Q87" s="686">
        <v>45769</v>
      </c>
      <c r="R87" s="686">
        <v>46519</v>
      </c>
      <c r="S87" s="686">
        <v>46526</v>
      </c>
      <c r="T87" s="686"/>
      <c r="U87" s="687"/>
      <c r="V87" s="686" t="s">
        <v>2455</v>
      </c>
      <c r="W87" s="686">
        <v>44222</v>
      </c>
      <c r="X87" s="686">
        <v>44434</v>
      </c>
      <c r="Y87" s="686">
        <v>45471</v>
      </c>
      <c r="Z87" s="686">
        <v>45747</v>
      </c>
      <c r="AA87" s="686">
        <v>45747</v>
      </c>
      <c r="AB87" s="686">
        <v>45747</v>
      </c>
      <c r="AC87" s="686"/>
      <c r="AD87" s="687"/>
      <c r="AE87" s="679"/>
      <c r="AG87" s="744">
        <v>9.5373129223011617</v>
      </c>
      <c r="AH87" s="744">
        <v>1.1428012205060927</v>
      </c>
      <c r="AI87" s="67">
        <f t="shared" si="3"/>
        <v>10.680114142807254</v>
      </c>
      <c r="AJ87" s="53">
        <f t="shared" si="2"/>
        <v>0.89299728399665701</v>
      </c>
      <c r="AL87" s="744">
        <v>1.1428012205060927</v>
      </c>
      <c r="AM87" s="744">
        <v>4.9905768505793295</v>
      </c>
      <c r="AN87" s="744">
        <v>14.003963729335956</v>
      </c>
      <c r="AO87" s="744">
        <v>19.113236047789773</v>
      </c>
      <c r="AP87" s="744">
        <v>19.118180783407269</v>
      </c>
      <c r="AQ87" s="744">
        <v>19.118180783407269</v>
      </c>
      <c r="AR87" s="744">
        <v>19.118180783407269</v>
      </c>
      <c r="AS87" s="744">
        <v>19.118180783407269</v>
      </c>
      <c r="AU87" s="744">
        <v>1.1428012205060927</v>
      </c>
      <c r="AV87" s="744">
        <v>4.9905768505793295</v>
      </c>
      <c r="AW87" s="744">
        <v>12.018148146246183</v>
      </c>
      <c r="AX87" s="744">
        <v>15.315374051569897</v>
      </c>
      <c r="AY87" s="744">
        <v>15.521685472144721</v>
      </c>
      <c r="AZ87" s="744">
        <v>15.521685472144721</v>
      </c>
      <c r="BA87" s="744">
        <v>15.521685472144721</v>
      </c>
      <c r="BB87" s="744">
        <v>15.521685472144721</v>
      </c>
      <c r="BD87" s="338" t="s">
        <v>2466</v>
      </c>
      <c r="BE87" s="126" t="s">
        <v>2467</v>
      </c>
      <c r="BG87" s="338" t="s">
        <v>2604</v>
      </c>
    </row>
    <row r="88" spans="2:59" ht="15" x14ac:dyDescent="0.2">
      <c r="B88" s="126" t="s">
        <v>2460</v>
      </c>
      <c r="C88" s="126" t="s">
        <v>2856</v>
      </c>
      <c r="D88" s="126" t="s">
        <v>2857</v>
      </c>
      <c r="E88" s="126" t="s">
        <v>2858</v>
      </c>
      <c r="F88" s="126" t="s">
        <v>835</v>
      </c>
      <c r="G88" s="126" t="s">
        <v>834</v>
      </c>
      <c r="H88" s="337" t="s">
        <v>2464</v>
      </c>
      <c r="I88" s="126"/>
      <c r="L88" s="686">
        <v>47573</v>
      </c>
      <c r="M88" s="686">
        <v>47573</v>
      </c>
      <c r="N88" s="686">
        <v>45616</v>
      </c>
      <c r="O88" s="686">
        <v>46622</v>
      </c>
      <c r="P88" s="686">
        <v>46889</v>
      </c>
      <c r="Q88" s="686">
        <v>47098</v>
      </c>
      <c r="R88" s="686">
        <v>47807</v>
      </c>
      <c r="S88" s="686">
        <v>48304</v>
      </c>
      <c r="T88" s="686"/>
      <c r="U88" s="687"/>
      <c r="V88" s="686"/>
      <c r="W88" s="686">
        <v>45616</v>
      </c>
      <c r="X88" s="686">
        <v>46622</v>
      </c>
      <c r="Y88" s="686">
        <v>46889</v>
      </c>
      <c r="Z88" s="686">
        <v>47098</v>
      </c>
      <c r="AA88" s="686">
        <v>47807</v>
      </c>
      <c r="AB88" s="686">
        <v>48304</v>
      </c>
      <c r="AC88" s="686"/>
      <c r="AD88" s="687"/>
      <c r="AE88" s="679"/>
      <c r="AG88" s="744">
        <v>0</v>
      </c>
      <c r="AH88" s="744">
        <v>4.8334366700000002</v>
      </c>
      <c r="AI88" s="67">
        <f t="shared" si="3"/>
        <v>4.8334366700000002</v>
      </c>
      <c r="AJ88" s="53">
        <f t="shared" si="2"/>
        <v>0</v>
      </c>
      <c r="AL88" s="744">
        <v>0</v>
      </c>
      <c r="AM88" s="744">
        <v>0</v>
      </c>
      <c r="AN88" s="744">
        <v>0</v>
      </c>
      <c r="AO88" s="744">
        <v>0</v>
      </c>
      <c r="AP88" s="744">
        <v>0.20016563999999998</v>
      </c>
      <c r="AQ88" s="744">
        <v>0.72694890000000001</v>
      </c>
      <c r="AR88" s="744">
        <v>1.7399709699999999</v>
      </c>
      <c r="AS88" s="744">
        <v>4.8334366700000002</v>
      </c>
      <c r="AU88" s="744">
        <v>0</v>
      </c>
      <c r="AV88" s="744">
        <v>0</v>
      </c>
      <c r="AW88" s="744">
        <v>0</v>
      </c>
      <c r="AX88" s="744">
        <v>0</v>
      </c>
      <c r="AY88" s="744">
        <v>0.20016563999999998</v>
      </c>
      <c r="AZ88" s="744">
        <v>0.72694890000000001</v>
      </c>
      <c r="BA88" s="744">
        <v>1.7399709699999999</v>
      </c>
      <c r="BB88" s="744">
        <v>4.8334366700000002</v>
      </c>
      <c r="BD88" s="338" t="s">
        <v>2466</v>
      </c>
      <c r="BE88" s="126" t="s">
        <v>2859</v>
      </c>
      <c r="BG88" s="338" t="s">
        <v>25</v>
      </c>
    </row>
    <row r="89" spans="2:59" ht="15" x14ac:dyDescent="0.2">
      <c r="B89" s="126" t="s">
        <v>2460</v>
      </c>
      <c r="C89" s="126" t="s">
        <v>2860</v>
      </c>
      <c r="D89" s="126" t="s">
        <v>2861</v>
      </c>
      <c r="E89" s="126" t="s">
        <v>2862</v>
      </c>
      <c r="F89" s="126" t="s">
        <v>835</v>
      </c>
      <c r="G89" s="126" t="s">
        <v>834</v>
      </c>
      <c r="H89" s="337" t="s">
        <v>2464</v>
      </c>
      <c r="I89" s="126"/>
      <c r="L89" s="686">
        <v>47573</v>
      </c>
      <c r="M89" s="686">
        <v>47573</v>
      </c>
      <c r="N89" s="686">
        <v>45581</v>
      </c>
      <c r="O89" s="686">
        <v>46574</v>
      </c>
      <c r="P89" s="686">
        <v>47040</v>
      </c>
      <c r="Q89" s="686">
        <v>47239</v>
      </c>
      <c r="R89" s="686">
        <v>47916</v>
      </c>
      <c r="S89" s="686">
        <v>48304</v>
      </c>
      <c r="T89" s="686"/>
      <c r="U89" s="687"/>
      <c r="V89" s="686"/>
      <c r="W89" s="686">
        <v>45581</v>
      </c>
      <c r="X89" s="686">
        <v>46574</v>
      </c>
      <c r="Y89" s="686">
        <v>47040</v>
      </c>
      <c r="Z89" s="686">
        <v>47239</v>
      </c>
      <c r="AA89" s="686">
        <v>47916</v>
      </c>
      <c r="AB89" s="686">
        <v>48304</v>
      </c>
      <c r="AC89" s="686"/>
      <c r="AD89" s="687"/>
      <c r="AE89" s="679"/>
      <c r="AG89" s="744">
        <v>0</v>
      </c>
      <c r="AH89" s="744">
        <v>12.781707660000002</v>
      </c>
      <c r="AI89" s="67">
        <f t="shared" si="3"/>
        <v>12.781707660000002</v>
      </c>
      <c r="AJ89" s="53">
        <f t="shared" si="2"/>
        <v>0</v>
      </c>
      <c r="AL89" s="744">
        <v>0</v>
      </c>
      <c r="AM89" s="744">
        <v>0</v>
      </c>
      <c r="AN89" s="744">
        <v>0</v>
      </c>
      <c r="AO89" s="744">
        <v>0</v>
      </c>
      <c r="AP89" s="744">
        <v>0.52564752999999997</v>
      </c>
      <c r="AQ89" s="744">
        <v>1.8327574599999998</v>
      </c>
      <c r="AR89" s="744">
        <v>4.1999396200000003</v>
      </c>
      <c r="AS89" s="744">
        <v>12.781707660000002</v>
      </c>
      <c r="AU89" s="744">
        <v>0</v>
      </c>
      <c r="AV89" s="744">
        <v>0</v>
      </c>
      <c r="AW89" s="744">
        <v>0</v>
      </c>
      <c r="AX89" s="744">
        <v>0</v>
      </c>
      <c r="AY89" s="744">
        <v>0.52564752999999997</v>
      </c>
      <c r="AZ89" s="744">
        <v>1.8327574599999998</v>
      </c>
      <c r="BA89" s="744">
        <v>4.1999396200000003</v>
      </c>
      <c r="BB89" s="744">
        <v>12.781707660000002</v>
      </c>
      <c r="BD89" s="338" t="s">
        <v>2466</v>
      </c>
      <c r="BE89" s="126" t="s">
        <v>2859</v>
      </c>
      <c r="BG89" s="338" t="s">
        <v>25</v>
      </c>
    </row>
    <row r="90" spans="2:59" ht="15" x14ac:dyDescent="0.2">
      <c r="B90" s="126" t="s">
        <v>2460</v>
      </c>
      <c r="C90" s="126" t="s">
        <v>2863</v>
      </c>
      <c r="D90" s="126" t="s">
        <v>2864</v>
      </c>
      <c r="E90" s="126" t="s">
        <v>2463</v>
      </c>
      <c r="F90" s="126" t="s">
        <v>845</v>
      </c>
      <c r="G90" s="126" t="s">
        <v>844</v>
      </c>
      <c r="H90" s="337" t="s">
        <v>2464</v>
      </c>
      <c r="I90" s="126"/>
      <c r="L90" s="686" t="s">
        <v>2463</v>
      </c>
      <c r="M90" s="686" t="s">
        <v>2463</v>
      </c>
      <c r="N90" s="686">
        <v>45581</v>
      </c>
      <c r="O90" s="686">
        <v>45854</v>
      </c>
      <c r="P90" s="686">
        <v>46160</v>
      </c>
      <c r="Q90" s="686">
        <v>46363</v>
      </c>
      <c r="R90" s="686">
        <v>47072</v>
      </c>
      <c r="S90" s="686">
        <v>47573</v>
      </c>
      <c r="T90" s="686"/>
      <c r="U90" s="687"/>
      <c r="V90" s="686"/>
      <c r="W90" s="686">
        <v>45581</v>
      </c>
      <c r="X90" s="686">
        <v>45854</v>
      </c>
      <c r="Y90" s="686">
        <v>46160</v>
      </c>
      <c r="Z90" s="686">
        <v>46363</v>
      </c>
      <c r="AA90" s="686">
        <v>47072</v>
      </c>
      <c r="AB90" s="686">
        <v>47573</v>
      </c>
      <c r="AC90" s="686"/>
      <c r="AD90" s="687"/>
      <c r="AE90" s="679"/>
      <c r="AG90" s="744">
        <v>0</v>
      </c>
      <c r="AH90" s="744">
        <v>5.7598386999999995</v>
      </c>
      <c r="AI90" s="67">
        <f t="shared" si="3"/>
        <v>5.7598386999999995</v>
      </c>
      <c r="AJ90" s="53">
        <f t="shared" si="2"/>
        <v>0</v>
      </c>
      <c r="AL90" s="744">
        <v>0</v>
      </c>
      <c r="AM90" s="744">
        <v>0</v>
      </c>
      <c r="AN90" s="744">
        <v>0</v>
      </c>
      <c r="AO90" s="744">
        <v>0.42450763000000002</v>
      </c>
      <c r="AP90" s="744">
        <v>1.36441101</v>
      </c>
      <c r="AQ90" s="744">
        <v>3.2302824000000001</v>
      </c>
      <c r="AR90" s="744">
        <v>5.6492104200000002</v>
      </c>
      <c r="AS90" s="744">
        <v>5.7598386999999995</v>
      </c>
      <c r="AU90" s="744">
        <v>0</v>
      </c>
      <c r="AV90" s="744">
        <v>0</v>
      </c>
      <c r="AW90" s="744">
        <v>0</v>
      </c>
      <c r="AX90" s="744">
        <v>0.42450763000000002</v>
      </c>
      <c r="AY90" s="744">
        <v>1.36441101</v>
      </c>
      <c r="AZ90" s="744">
        <v>3.2302824000000001</v>
      </c>
      <c r="BA90" s="744">
        <v>5.6492104200000002</v>
      </c>
      <c r="BB90" s="744">
        <v>5.7598386999999995</v>
      </c>
      <c r="BD90" s="338" t="s">
        <v>2466</v>
      </c>
      <c r="BE90" s="126" t="s">
        <v>2467</v>
      </c>
      <c r="BG90" s="338" t="s">
        <v>25</v>
      </c>
    </row>
    <row r="91" spans="2:59" ht="15" x14ac:dyDescent="0.2">
      <c r="B91" s="126" t="s">
        <v>2460</v>
      </c>
      <c r="C91" s="126" t="s">
        <v>2865</v>
      </c>
      <c r="D91" s="126" t="s">
        <v>2866</v>
      </c>
      <c r="E91" s="126" t="s">
        <v>2867</v>
      </c>
      <c r="F91" s="126" t="s">
        <v>835</v>
      </c>
      <c r="G91" s="126" t="s">
        <v>834</v>
      </c>
      <c r="H91" s="337" t="s">
        <v>2464</v>
      </c>
      <c r="I91" s="126"/>
      <c r="L91" s="686">
        <v>46112</v>
      </c>
      <c r="M91" s="686">
        <v>46112</v>
      </c>
      <c r="N91" s="686">
        <v>45581</v>
      </c>
      <c r="O91" s="686">
        <v>46014</v>
      </c>
      <c r="P91" s="686">
        <v>46383</v>
      </c>
      <c r="Q91" s="686">
        <v>46596</v>
      </c>
      <c r="R91" s="686">
        <v>47784</v>
      </c>
      <c r="S91" s="686">
        <v>48304</v>
      </c>
      <c r="T91" s="686"/>
      <c r="U91" s="687"/>
      <c r="V91" s="686"/>
      <c r="W91" s="686">
        <v>45581</v>
      </c>
      <c r="X91" s="686">
        <v>46014</v>
      </c>
      <c r="Y91" s="686">
        <v>46383</v>
      </c>
      <c r="Z91" s="686">
        <v>46596</v>
      </c>
      <c r="AA91" s="686">
        <v>47784</v>
      </c>
      <c r="AB91" s="686">
        <v>48304</v>
      </c>
      <c r="AC91" s="686"/>
      <c r="AD91" s="687"/>
      <c r="AE91" s="679"/>
      <c r="AG91" s="744">
        <v>0</v>
      </c>
      <c r="AH91" s="744">
        <v>7.0669651599999996</v>
      </c>
      <c r="AI91" s="67">
        <f t="shared" si="3"/>
        <v>7.0669651599999996</v>
      </c>
      <c r="AJ91" s="53">
        <f t="shared" si="2"/>
        <v>0</v>
      </c>
      <c r="AL91" s="744">
        <v>0</v>
      </c>
      <c r="AM91" s="744">
        <v>0</v>
      </c>
      <c r="AN91" s="744">
        <v>0</v>
      </c>
      <c r="AO91" s="744">
        <v>0</v>
      </c>
      <c r="AP91" s="744">
        <v>0.42375512999999998</v>
      </c>
      <c r="AQ91" s="744">
        <v>1.5072998399999999</v>
      </c>
      <c r="AR91" s="744">
        <v>3.5160803199999999</v>
      </c>
      <c r="AS91" s="744">
        <v>7.0669651599999996</v>
      </c>
      <c r="AU91" s="744">
        <v>0</v>
      </c>
      <c r="AV91" s="744">
        <v>0</v>
      </c>
      <c r="AW91" s="744">
        <v>0</v>
      </c>
      <c r="AX91" s="744">
        <v>0</v>
      </c>
      <c r="AY91" s="744">
        <v>0.42375512999999998</v>
      </c>
      <c r="AZ91" s="744">
        <v>1.5072998399999999</v>
      </c>
      <c r="BA91" s="744">
        <v>3.5160803199999999</v>
      </c>
      <c r="BB91" s="744">
        <v>7.0669651599999996</v>
      </c>
      <c r="BD91" s="338" t="s">
        <v>2466</v>
      </c>
      <c r="BE91" s="126" t="s">
        <v>2859</v>
      </c>
      <c r="BG91" s="338" t="s">
        <v>25</v>
      </c>
    </row>
    <row r="92" spans="2:59" ht="15" x14ac:dyDescent="0.2">
      <c r="B92" s="126" t="s">
        <v>2460</v>
      </c>
      <c r="C92" s="126" t="s">
        <v>2868</v>
      </c>
      <c r="D92" s="126" t="s">
        <v>2869</v>
      </c>
      <c r="E92" s="126" t="s">
        <v>2463</v>
      </c>
      <c r="F92" s="126" t="s">
        <v>845</v>
      </c>
      <c r="G92" s="126" t="s">
        <v>844</v>
      </c>
      <c r="H92" s="337" t="s">
        <v>2464</v>
      </c>
      <c r="I92" s="126"/>
      <c r="L92" s="686" t="s">
        <v>2463</v>
      </c>
      <c r="M92" s="686" t="s">
        <v>2463</v>
      </c>
      <c r="N92" s="686">
        <v>45581</v>
      </c>
      <c r="O92" s="686">
        <v>46091</v>
      </c>
      <c r="P92" s="686">
        <v>46502</v>
      </c>
      <c r="Q92" s="686">
        <v>46690</v>
      </c>
      <c r="R92" s="686">
        <v>47463</v>
      </c>
      <c r="S92" s="686">
        <v>47938</v>
      </c>
      <c r="T92" s="686"/>
      <c r="U92" s="687"/>
      <c r="V92" s="686"/>
      <c r="W92" s="686">
        <v>45581</v>
      </c>
      <c r="X92" s="686">
        <v>46091</v>
      </c>
      <c r="Y92" s="686">
        <v>46502</v>
      </c>
      <c r="Z92" s="686">
        <v>46690</v>
      </c>
      <c r="AA92" s="686">
        <v>47463</v>
      </c>
      <c r="AB92" s="686">
        <v>47938</v>
      </c>
      <c r="AC92" s="686"/>
      <c r="AD92" s="687"/>
      <c r="AE92" s="679"/>
      <c r="AG92" s="744">
        <v>0</v>
      </c>
      <c r="AH92" s="744">
        <v>43.531249450000004</v>
      </c>
      <c r="AI92" s="67">
        <f t="shared" si="3"/>
        <v>43.531249450000004</v>
      </c>
      <c r="AJ92" s="53">
        <f t="shared" si="2"/>
        <v>0</v>
      </c>
      <c r="AL92" s="744">
        <v>0</v>
      </c>
      <c r="AM92" s="744">
        <v>0</v>
      </c>
      <c r="AN92" s="744">
        <v>2.3846437399999996</v>
      </c>
      <c r="AO92" s="744">
        <v>6.8297227700000001</v>
      </c>
      <c r="AP92" s="744">
        <v>10.926824490000001</v>
      </c>
      <c r="AQ92" s="744">
        <v>26.032996560000001</v>
      </c>
      <c r="AR92" s="744">
        <v>42.29860214</v>
      </c>
      <c r="AS92" s="744">
        <v>43.531249450000004</v>
      </c>
      <c r="AU92" s="744">
        <v>0</v>
      </c>
      <c r="AV92" s="744">
        <v>0</v>
      </c>
      <c r="AW92" s="744">
        <v>2.3846437399999996</v>
      </c>
      <c r="AX92" s="744">
        <v>6.8297227700000001</v>
      </c>
      <c r="AY92" s="744">
        <v>10.926824490000001</v>
      </c>
      <c r="AZ92" s="744">
        <v>26.032996560000001</v>
      </c>
      <c r="BA92" s="744">
        <v>42.29860214</v>
      </c>
      <c r="BB92" s="744">
        <v>43.531249450000004</v>
      </c>
      <c r="BD92" s="338" t="s">
        <v>2466</v>
      </c>
      <c r="BE92" s="126" t="s">
        <v>2467</v>
      </c>
      <c r="BG92" s="338" t="s">
        <v>25</v>
      </c>
    </row>
    <row r="93" spans="2:59" ht="15" x14ac:dyDescent="0.2">
      <c r="B93" s="126" t="s">
        <v>2460</v>
      </c>
      <c r="C93" s="126" t="s">
        <v>2870</v>
      </c>
      <c r="D93" s="126" t="s">
        <v>2871</v>
      </c>
      <c r="E93" s="126" t="s">
        <v>2872</v>
      </c>
      <c r="F93" s="126" t="s">
        <v>496</v>
      </c>
      <c r="G93" s="126" t="s">
        <v>495</v>
      </c>
      <c r="H93" s="337" t="s">
        <v>2464</v>
      </c>
      <c r="I93" s="126"/>
      <c r="L93" s="686">
        <v>46477</v>
      </c>
      <c r="M93" s="686">
        <v>46477</v>
      </c>
      <c r="N93" s="686">
        <v>45581</v>
      </c>
      <c r="O93" s="686">
        <v>47109</v>
      </c>
      <c r="P93" s="686">
        <v>47528</v>
      </c>
      <c r="Q93" s="686">
        <v>47712</v>
      </c>
      <c r="R93" s="686">
        <v>48533</v>
      </c>
      <c r="S93" s="686">
        <v>49034</v>
      </c>
      <c r="T93" s="686"/>
      <c r="U93" s="687"/>
      <c r="V93" s="686"/>
      <c r="W93" s="686">
        <v>45581</v>
      </c>
      <c r="X93" s="686">
        <v>47109</v>
      </c>
      <c r="Y93" s="686">
        <v>47528</v>
      </c>
      <c r="Z93" s="686">
        <v>47712</v>
      </c>
      <c r="AA93" s="686">
        <v>48533</v>
      </c>
      <c r="AB93" s="686">
        <v>49034</v>
      </c>
      <c r="AC93" s="686"/>
      <c r="AD93" s="687"/>
      <c r="AE93" s="679"/>
      <c r="AG93" s="744">
        <v>0</v>
      </c>
      <c r="AH93" s="744">
        <v>18.327855400000001</v>
      </c>
      <c r="AI93" s="67">
        <f t="shared" si="3"/>
        <v>18.327855400000001</v>
      </c>
      <c r="AJ93" s="53">
        <f t="shared" si="2"/>
        <v>0</v>
      </c>
      <c r="AL93" s="744">
        <v>0</v>
      </c>
      <c r="AM93" s="744">
        <v>0</v>
      </c>
      <c r="AN93" s="744">
        <v>0</v>
      </c>
      <c r="AO93" s="744">
        <v>2.9304049999999998E-2</v>
      </c>
      <c r="AP93" s="744">
        <v>2.8237093399999997</v>
      </c>
      <c r="AQ93" s="744">
        <v>4.9386160299999995</v>
      </c>
      <c r="AR93" s="744">
        <v>12.678200619999998</v>
      </c>
      <c r="AS93" s="744">
        <v>18.327855400000001</v>
      </c>
      <c r="AU93" s="744">
        <v>0</v>
      </c>
      <c r="AV93" s="744">
        <v>0</v>
      </c>
      <c r="AW93" s="744">
        <v>0</v>
      </c>
      <c r="AX93" s="744">
        <v>2.9304049999999998E-2</v>
      </c>
      <c r="AY93" s="744">
        <v>2.8237093399999997</v>
      </c>
      <c r="AZ93" s="744">
        <v>4.9386160299999995</v>
      </c>
      <c r="BA93" s="744">
        <v>12.678200619999998</v>
      </c>
      <c r="BB93" s="744">
        <v>18.327855400000001</v>
      </c>
      <c r="BD93" s="338" t="s">
        <v>2466</v>
      </c>
      <c r="BE93" s="126" t="s">
        <v>2859</v>
      </c>
      <c r="BG93" s="338" t="s">
        <v>25</v>
      </c>
    </row>
    <row r="94" spans="2:59" ht="15" x14ac:dyDescent="0.2">
      <c r="B94" s="126" t="s">
        <v>2460</v>
      </c>
      <c r="C94" s="126" t="s">
        <v>2873</v>
      </c>
      <c r="D94" s="126" t="s">
        <v>2874</v>
      </c>
      <c r="E94" s="126" t="s">
        <v>2875</v>
      </c>
      <c r="F94" s="126" t="s">
        <v>835</v>
      </c>
      <c r="G94" s="126" t="s">
        <v>834</v>
      </c>
      <c r="H94" s="337" t="s">
        <v>2464</v>
      </c>
      <c r="I94" s="126"/>
      <c r="L94" s="686">
        <v>47573</v>
      </c>
      <c r="M94" s="686">
        <v>47573</v>
      </c>
      <c r="N94" s="686">
        <v>45581</v>
      </c>
      <c r="O94" s="686">
        <v>45726</v>
      </c>
      <c r="P94" s="686">
        <v>46137</v>
      </c>
      <c r="Q94" s="686">
        <v>46325</v>
      </c>
      <c r="R94" s="686">
        <v>47098</v>
      </c>
      <c r="S94" s="686">
        <v>47573</v>
      </c>
      <c r="T94" s="686"/>
      <c r="U94" s="687"/>
      <c r="V94" s="686"/>
      <c r="W94" s="686">
        <v>45581</v>
      </c>
      <c r="X94" s="686">
        <v>45726</v>
      </c>
      <c r="Y94" s="686">
        <v>46137</v>
      </c>
      <c r="Z94" s="686">
        <v>46325</v>
      </c>
      <c r="AA94" s="686">
        <v>47098</v>
      </c>
      <c r="AB94" s="686">
        <v>47573</v>
      </c>
      <c r="AC94" s="686"/>
      <c r="AD94" s="687"/>
      <c r="AE94" s="679"/>
      <c r="AG94" s="744">
        <v>0</v>
      </c>
      <c r="AH94" s="744">
        <v>11.9785728</v>
      </c>
      <c r="AI94" s="67">
        <f t="shared" si="3"/>
        <v>11.9785728</v>
      </c>
      <c r="AJ94" s="53">
        <f t="shared" si="2"/>
        <v>0</v>
      </c>
      <c r="AL94" s="744">
        <v>0</v>
      </c>
      <c r="AM94" s="744">
        <v>0</v>
      </c>
      <c r="AN94" s="744">
        <v>0.66967527999999998</v>
      </c>
      <c r="AO94" s="744">
        <v>1.9336929400000002</v>
      </c>
      <c r="AP94" s="744">
        <v>3.7401554900000002</v>
      </c>
      <c r="AQ94" s="744">
        <v>9.2739916600000001</v>
      </c>
      <c r="AR94" s="744">
        <v>11.826424360000001</v>
      </c>
      <c r="AS94" s="744">
        <v>11.9785728</v>
      </c>
      <c r="AU94" s="744">
        <v>0</v>
      </c>
      <c r="AV94" s="744">
        <v>0</v>
      </c>
      <c r="AW94" s="744">
        <v>0.66967527999999998</v>
      </c>
      <c r="AX94" s="744">
        <v>1.9336929400000002</v>
      </c>
      <c r="AY94" s="744">
        <v>3.7401554900000002</v>
      </c>
      <c r="AZ94" s="744">
        <v>9.2739916600000001</v>
      </c>
      <c r="BA94" s="744">
        <v>11.826424360000001</v>
      </c>
      <c r="BB94" s="744">
        <v>11.9785728</v>
      </c>
      <c r="BD94" s="338" t="s">
        <v>2466</v>
      </c>
      <c r="BE94" s="126" t="s">
        <v>2467</v>
      </c>
      <c r="BG94" s="338" t="s">
        <v>25</v>
      </c>
    </row>
    <row r="95" spans="2:59" ht="15" x14ac:dyDescent="0.2">
      <c r="B95" s="126" t="s">
        <v>2460</v>
      </c>
      <c r="C95" s="126" t="s">
        <v>2876</v>
      </c>
      <c r="D95" s="126" t="s">
        <v>2877</v>
      </c>
      <c r="E95" s="126" t="s">
        <v>2878</v>
      </c>
      <c r="F95" s="126" t="s">
        <v>835</v>
      </c>
      <c r="G95" s="126" t="s">
        <v>834</v>
      </c>
      <c r="H95" s="337" t="s">
        <v>2464</v>
      </c>
      <c r="I95" s="126"/>
      <c r="L95" s="686">
        <v>47573</v>
      </c>
      <c r="M95" s="686">
        <v>47573</v>
      </c>
      <c r="N95" s="686">
        <v>45581</v>
      </c>
      <c r="O95" s="686">
        <v>46520</v>
      </c>
      <c r="P95" s="686">
        <v>46860</v>
      </c>
      <c r="Q95" s="686">
        <v>47056</v>
      </c>
      <c r="R95" s="686">
        <v>47464</v>
      </c>
      <c r="S95" s="686">
        <v>47938</v>
      </c>
      <c r="T95" s="686"/>
      <c r="U95" s="687"/>
      <c r="V95" s="686"/>
      <c r="W95" s="686">
        <v>45581</v>
      </c>
      <c r="X95" s="686">
        <v>46520</v>
      </c>
      <c r="Y95" s="686">
        <v>46860</v>
      </c>
      <c r="Z95" s="686">
        <v>47056</v>
      </c>
      <c r="AA95" s="686">
        <v>47464</v>
      </c>
      <c r="AB95" s="686">
        <v>47938</v>
      </c>
      <c r="AC95" s="686"/>
      <c r="AD95" s="687"/>
      <c r="AE95" s="679"/>
      <c r="AG95" s="744">
        <v>0</v>
      </c>
      <c r="AH95" s="744">
        <v>13.440388019999999</v>
      </c>
      <c r="AI95" s="67">
        <f t="shared" si="3"/>
        <v>13.440388019999999</v>
      </c>
      <c r="AJ95" s="53">
        <f t="shared" si="2"/>
        <v>0</v>
      </c>
      <c r="AL95" s="744">
        <v>0</v>
      </c>
      <c r="AM95" s="744">
        <v>0</v>
      </c>
      <c r="AN95" s="744">
        <v>0</v>
      </c>
      <c r="AO95" s="744">
        <v>0</v>
      </c>
      <c r="AP95" s="744">
        <v>0.81712048999999998</v>
      </c>
      <c r="AQ95" s="744">
        <v>2.1879644300000001</v>
      </c>
      <c r="AR95" s="744">
        <v>5.4784335100000003</v>
      </c>
      <c r="AS95" s="744">
        <v>13.440388019999999</v>
      </c>
      <c r="AU95" s="744">
        <v>0</v>
      </c>
      <c r="AV95" s="744">
        <v>0</v>
      </c>
      <c r="AW95" s="744">
        <v>0</v>
      </c>
      <c r="AX95" s="744">
        <v>0</v>
      </c>
      <c r="AY95" s="744">
        <v>0.81712048999999998</v>
      </c>
      <c r="AZ95" s="744">
        <v>2.1879644300000001</v>
      </c>
      <c r="BA95" s="744">
        <v>5.4784335100000003</v>
      </c>
      <c r="BB95" s="744">
        <v>13.440388019999999</v>
      </c>
      <c r="BD95" s="338" t="s">
        <v>2466</v>
      </c>
      <c r="BE95" s="126" t="s">
        <v>2859</v>
      </c>
      <c r="BG95" s="338" t="s">
        <v>25</v>
      </c>
    </row>
    <row r="96" spans="2:59" ht="15" x14ac:dyDescent="0.2">
      <c r="B96" s="126" t="s">
        <v>2460</v>
      </c>
      <c r="C96" s="126" t="s">
        <v>2879</v>
      </c>
      <c r="D96" s="126" t="s">
        <v>2880</v>
      </c>
      <c r="E96" s="126" t="s">
        <v>2881</v>
      </c>
      <c r="F96" s="126" t="s">
        <v>835</v>
      </c>
      <c r="G96" s="126" t="s">
        <v>834</v>
      </c>
      <c r="H96" s="337" t="s">
        <v>2464</v>
      </c>
      <c r="I96" s="126"/>
      <c r="L96" s="686">
        <v>47573</v>
      </c>
      <c r="M96" s="686">
        <v>47573</v>
      </c>
      <c r="N96" s="686">
        <v>45581</v>
      </c>
      <c r="O96" s="686">
        <v>46666</v>
      </c>
      <c r="P96" s="686">
        <v>47132</v>
      </c>
      <c r="Q96" s="686">
        <v>47331</v>
      </c>
      <c r="R96" s="686">
        <v>47917</v>
      </c>
      <c r="S96" s="686">
        <v>48304</v>
      </c>
      <c r="T96" s="686"/>
      <c r="U96" s="687"/>
      <c r="V96" s="686"/>
      <c r="W96" s="686">
        <v>45581</v>
      </c>
      <c r="X96" s="686">
        <v>46666</v>
      </c>
      <c r="Y96" s="686">
        <v>47132</v>
      </c>
      <c r="Z96" s="686">
        <v>47331</v>
      </c>
      <c r="AA96" s="686">
        <v>47917</v>
      </c>
      <c r="AB96" s="686">
        <v>48304</v>
      </c>
      <c r="AC96" s="686"/>
      <c r="AD96" s="687"/>
      <c r="AE96" s="679"/>
      <c r="AG96" s="744">
        <v>0</v>
      </c>
      <c r="AH96" s="744">
        <v>10.988020259999999</v>
      </c>
      <c r="AI96" s="67">
        <f t="shared" si="3"/>
        <v>10.988020259999999</v>
      </c>
      <c r="AJ96" s="53">
        <f t="shared" si="2"/>
        <v>0</v>
      </c>
      <c r="AL96" s="744">
        <v>0</v>
      </c>
      <c r="AM96" s="744">
        <v>0</v>
      </c>
      <c r="AN96" s="744">
        <v>0</v>
      </c>
      <c r="AO96" s="744">
        <v>0</v>
      </c>
      <c r="AP96" s="744">
        <v>0.10114631</v>
      </c>
      <c r="AQ96" s="744">
        <v>1.61271856</v>
      </c>
      <c r="AR96" s="744">
        <v>3.6396746599999998</v>
      </c>
      <c r="AS96" s="744">
        <v>10.988020259999999</v>
      </c>
      <c r="AU96" s="744">
        <v>0</v>
      </c>
      <c r="AV96" s="744">
        <v>0</v>
      </c>
      <c r="AW96" s="744">
        <v>0</v>
      </c>
      <c r="AX96" s="744">
        <v>0</v>
      </c>
      <c r="AY96" s="744">
        <v>0.10114631</v>
      </c>
      <c r="AZ96" s="744">
        <v>1.61271856</v>
      </c>
      <c r="BA96" s="744">
        <v>3.6396746599999998</v>
      </c>
      <c r="BB96" s="744">
        <v>10.988020259999999</v>
      </c>
      <c r="BD96" s="338" t="s">
        <v>2466</v>
      </c>
      <c r="BE96" s="126" t="s">
        <v>2859</v>
      </c>
      <c r="BG96" s="338" t="s">
        <v>25</v>
      </c>
    </row>
    <row r="97" spans="2:59" ht="15" x14ac:dyDescent="0.2">
      <c r="B97" s="126" t="s">
        <v>2460</v>
      </c>
      <c r="C97" s="126" t="s">
        <v>2882</v>
      </c>
      <c r="D97" s="126" t="s">
        <v>2883</v>
      </c>
      <c r="E97" s="126" t="s">
        <v>2884</v>
      </c>
      <c r="F97" s="126" t="s">
        <v>835</v>
      </c>
      <c r="G97" s="126" t="s">
        <v>834</v>
      </c>
      <c r="H97" s="337" t="s">
        <v>2464</v>
      </c>
      <c r="I97" s="126"/>
      <c r="L97" s="686">
        <v>47573</v>
      </c>
      <c r="M97" s="686">
        <v>47573</v>
      </c>
      <c r="N97" s="686">
        <v>45581</v>
      </c>
      <c r="O97" s="686">
        <v>45625</v>
      </c>
      <c r="P97" s="686">
        <v>45824</v>
      </c>
      <c r="Q97" s="686">
        <v>46031</v>
      </c>
      <c r="R97" s="686">
        <v>46709</v>
      </c>
      <c r="S97" s="686">
        <v>47208</v>
      </c>
      <c r="T97" s="686"/>
      <c r="U97" s="687"/>
      <c r="V97" s="686"/>
      <c r="W97" s="686">
        <v>45581</v>
      </c>
      <c r="X97" s="686">
        <v>45625</v>
      </c>
      <c r="Y97" s="686">
        <v>45824</v>
      </c>
      <c r="Z97" s="686">
        <v>46031</v>
      </c>
      <c r="AA97" s="686">
        <v>46709</v>
      </c>
      <c r="AB97" s="686">
        <v>47208</v>
      </c>
      <c r="AC97" s="686"/>
      <c r="AD97" s="687"/>
      <c r="AE97" s="679"/>
      <c r="AG97" s="744">
        <v>0</v>
      </c>
      <c r="AH97" s="744">
        <v>1.6767787900000002</v>
      </c>
      <c r="AI97" s="67">
        <f t="shared" si="3"/>
        <v>1.6767787900000002</v>
      </c>
      <c r="AJ97" s="53">
        <f t="shared" si="2"/>
        <v>0</v>
      </c>
      <c r="AL97" s="744">
        <v>0</v>
      </c>
      <c r="AM97" s="744">
        <v>0</v>
      </c>
      <c r="AN97" s="744">
        <v>1.5548090000000001E-2</v>
      </c>
      <c r="AO97" s="744">
        <v>0.29297274000000006</v>
      </c>
      <c r="AP97" s="744">
        <v>0.74206706</v>
      </c>
      <c r="AQ97" s="744">
        <v>1.6348654900000001</v>
      </c>
      <c r="AR97" s="744">
        <v>1.6674000000000002</v>
      </c>
      <c r="AS97" s="744">
        <v>1.6767787900000002</v>
      </c>
      <c r="AU97" s="744">
        <v>0</v>
      </c>
      <c r="AV97" s="744">
        <v>0</v>
      </c>
      <c r="AW97" s="744">
        <v>1.5548090000000001E-2</v>
      </c>
      <c r="AX97" s="744">
        <v>0.29297274000000006</v>
      </c>
      <c r="AY97" s="744">
        <v>0.74206706</v>
      </c>
      <c r="AZ97" s="744">
        <v>1.6348654900000001</v>
      </c>
      <c r="BA97" s="744">
        <v>1.6674000000000002</v>
      </c>
      <c r="BB97" s="744">
        <v>1.6767787900000002</v>
      </c>
      <c r="BD97" s="338" t="s">
        <v>2466</v>
      </c>
      <c r="BE97" s="126" t="s">
        <v>2467</v>
      </c>
      <c r="BG97" s="338" t="s">
        <v>25</v>
      </c>
    </row>
    <row r="98" spans="2:59" ht="15" x14ac:dyDescent="0.2">
      <c r="B98" s="126" t="s">
        <v>2460</v>
      </c>
      <c r="C98" s="126" t="s">
        <v>2885</v>
      </c>
      <c r="D98" s="126" t="s">
        <v>2886</v>
      </c>
      <c r="E98" s="126" t="s">
        <v>2887</v>
      </c>
      <c r="F98" s="126" t="s">
        <v>835</v>
      </c>
      <c r="G98" s="126" t="s">
        <v>834</v>
      </c>
      <c r="H98" s="337" t="s">
        <v>2464</v>
      </c>
      <c r="I98" s="126"/>
      <c r="L98" s="686">
        <v>47573</v>
      </c>
      <c r="M98" s="686">
        <v>47573</v>
      </c>
      <c r="N98" s="686">
        <v>45581</v>
      </c>
      <c r="O98" s="686">
        <v>46526</v>
      </c>
      <c r="P98" s="686">
        <v>46792</v>
      </c>
      <c r="Q98" s="686">
        <v>46989</v>
      </c>
      <c r="R98" s="686">
        <v>47465</v>
      </c>
      <c r="S98" s="686">
        <v>47938</v>
      </c>
      <c r="T98" s="686"/>
      <c r="U98" s="687"/>
      <c r="V98" s="686"/>
      <c r="W98" s="686">
        <v>45581</v>
      </c>
      <c r="X98" s="686">
        <v>46526</v>
      </c>
      <c r="Y98" s="686">
        <v>46792</v>
      </c>
      <c r="Z98" s="686">
        <v>46989</v>
      </c>
      <c r="AA98" s="686">
        <v>47465</v>
      </c>
      <c r="AB98" s="686">
        <v>47938</v>
      </c>
      <c r="AC98" s="686"/>
      <c r="AD98" s="687"/>
      <c r="AE98" s="679"/>
      <c r="AG98" s="744">
        <v>0</v>
      </c>
      <c r="AH98" s="744">
        <v>2.3862942</v>
      </c>
      <c r="AI98" s="67">
        <f t="shared" si="3"/>
        <v>2.3862942</v>
      </c>
      <c r="AJ98" s="53">
        <f t="shared" si="2"/>
        <v>0</v>
      </c>
      <c r="AL98" s="744">
        <v>0</v>
      </c>
      <c r="AM98" s="744">
        <v>0</v>
      </c>
      <c r="AN98" s="744">
        <v>0</v>
      </c>
      <c r="AO98" s="744">
        <v>0</v>
      </c>
      <c r="AP98" s="744">
        <v>9.8859950000000002E-2</v>
      </c>
      <c r="AQ98" s="744">
        <v>0.40908259999999996</v>
      </c>
      <c r="AR98" s="744">
        <v>1.0507579499999999</v>
      </c>
      <c r="AS98" s="744">
        <v>2.3862942</v>
      </c>
      <c r="AU98" s="744">
        <v>0</v>
      </c>
      <c r="AV98" s="744">
        <v>0</v>
      </c>
      <c r="AW98" s="744">
        <v>0</v>
      </c>
      <c r="AX98" s="744">
        <v>0</v>
      </c>
      <c r="AY98" s="744">
        <v>9.8859950000000002E-2</v>
      </c>
      <c r="AZ98" s="744">
        <v>0.40908259999999996</v>
      </c>
      <c r="BA98" s="744">
        <v>1.0507579499999999</v>
      </c>
      <c r="BB98" s="744">
        <v>2.3862942</v>
      </c>
      <c r="BD98" s="338" t="s">
        <v>2466</v>
      </c>
      <c r="BE98" s="126" t="s">
        <v>2859</v>
      </c>
      <c r="BG98" s="338" t="s">
        <v>25</v>
      </c>
    </row>
    <row r="99" spans="2:59" ht="15" x14ac:dyDescent="0.2">
      <c r="B99" s="126" t="s">
        <v>2460</v>
      </c>
      <c r="C99" s="126" t="s">
        <v>2888</v>
      </c>
      <c r="D99" s="126" t="s">
        <v>2889</v>
      </c>
      <c r="E99" s="126" t="s">
        <v>2890</v>
      </c>
      <c r="F99" s="126" t="s">
        <v>835</v>
      </c>
      <c r="G99" s="126" t="s">
        <v>834</v>
      </c>
      <c r="H99" s="337" t="s">
        <v>2464</v>
      </c>
      <c r="I99" s="126"/>
      <c r="L99" s="686">
        <v>47573</v>
      </c>
      <c r="M99" s="686">
        <v>47573</v>
      </c>
      <c r="N99" s="686">
        <v>45581</v>
      </c>
      <c r="O99" s="686">
        <v>47242</v>
      </c>
      <c r="P99" s="686">
        <v>47451</v>
      </c>
      <c r="Q99" s="686">
        <v>47519</v>
      </c>
      <c r="R99" s="686">
        <v>48606</v>
      </c>
      <c r="S99" s="686">
        <v>49034</v>
      </c>
      <c r="T99" s="686"/>
      <c r="U99" s="687"/>
      <c r="V99" s="686"/>
      <c r="W99" s="686">
        <v>45581</v>
      </c>
      <c r="X99" s="686">
        <v>47242</v>
      </c>
      <c r="Y99" s="686">
        <v>47451</v>
      </c>
      <c r="Z99" s="686">
        <v>47519</v>
      </c>
      <c r="AA99" s="686">
        <v>48606</v>
      </c>
      <c r="AB99" s="686">
        <v>49034</v>
      </c>
      <c r="AC99" s="686"/>
      <c r="AD99" s="687"/>
      <c r="AE99" s="679"/>
      <c r="AG99" s="744">
        <v>0</v>
      </c>
      <c r="AH99" s="744">
        <v>27.426577040000002</v>
      </c>
      <c r="AI99" s="67">
        <f t="shared" si="3"/>
        <v>27.426577040000002</v>
      </c>
      <c r="AJ99" s="53">
        <f t="shared" si="2"/>
        <v>0</v>
      </c>
      <c r="AL99" s="744">
        <v>0</v>
      </c>
      <c r="AM99" s="744">
        <v>0</v>
      </c>
      <c r="AN99" s="744">
        <v>0</v>
      </c>
      <c r="AO99" s="744">
        <v>0</v>
      </c>
      <c r="AP99" s="744">
        <v>0</v>
      </c>
      <c r="AQ99" s="744">
        <v>0</v>
      </c>
      <c r="AR99" s="744">
        <v>1.1941778699999999</v>
      </c>
      <c r="AS99" s="744">
        <v>27.426577040000002</v>
      </c>
      <c r="AU99" s="744">
        <v>0</v>
      </c>
      <c r="AV99" s="744">
        <v>0</v>
      </c>
      <c r="AW99" s="744">
        <v>0</v>
      </c>
      <c r="AX99" s="744">
        <v>0</v>
      </c>
      <c r="AY99" s="744">
        <v>0</v>
      </c>
      <c r="AZ99" s="744">
        <v>0</v>
      </c>
      <c r="BA99" s="744">
        <v>1.1941778699999999</v>
      </c>
      <c r="BB99" s="744">
        <v>27.426577040000002</v>
      </c>
      <c r="BD99" s="338" t="s">
        <v>2466</v>
      </c>
      <c r="BE99" s="126" t="s">
        <v>2859</v>
      </c>
      <c r="BG99" s="338" t="s">
        <v>25</v>
      </c>
    </row>
    <row r="100" spans="2:59" ht="15" x14ac:dyDescent="0.2">
      <c r="B100" s="126" t="s">
        <v>2460</v>
      </c>
      <c r="C100" s="126" t="s">
        <v>2891</v>
      </c>
      <c r="D100" s="126" t="s">
        <v>2892</v>
      </c>
      <c r="E100" s="126" t="s">
        <v>2893</v>
      </c>
      <c r="F100" s="126" t="s">
        <v>854</v>
      </c>
      <c r="G100" s="126" t="s">
        <v>853</v>
      </c>
      <c r="H100" s="337" t="s">
        <v>2464</v>
      </c>
      <c r="I100" s="126"/>
      <c r="L100" s="686">
        <v>46112</v>
      </c>
      <c r="M100" s="686">
        <v>46112</v>
      </c>
      <c r="N100" s="686">
        <v>45748</v>
      </c>
      <c r="O100" s="686">
        <v>46134</v>
      </c>
      <c r="P100" s="686">
        <v>46426</v>
      </c>
      <c r="Q100" s="686">
        <v>46622</v>
      </c>
      <c r="R100" s="686">
        <v>47100</v>
      </c>
      <c r="S100" s="686">
        <v>47573</v>
      </c>
      <c r="T100" s="686"/>
      <c r="U100" s="687"/>
      <c r="V100" s="686"/>
      <c r="W100" s="686">
        <v>45748</v>
      </c>
      <c r="X100" s="686">
        <v>46134</v>
      </c>
      <c r="Y100" s="686">
        <v>46426</v>
      </c>
      <c r="Z100" s="686">
        <v>46622</v>
      </c>
      <c r="AA100" s="686">
        <v>47100</v>
      </c>
      <c r="AB100" s="686">
        <v>47573</v>
      </c>
      <c r="AC100" s="686"/>
      <c r="AD100" s="687"/>
      <c r="AE100" s="679"/>
      <c r="AG100" s="744">
        <v>0</v>
      </c>
      <c r="AH100" s="744">
        <v>1.38532905</v>
      </c>
      <c r="AI100" s="67">
        <f t="shared" si="3"/>
        <v>1.38532905</v>
      </c>
      <c r="AJ100" s="53">
        <f t="shared" si="2"/>
        <v>0</v>
      </c>
      <c r="AL100" s="744">
        <v>0</v>
      </c>
      <c r="AM100" s="744">
        <v>0</v>
      </c>
      <c r="AN100" s="744">
        <v>0.20569073999999998</v>
      </c>
      <c r="AO100" s="744">
        <v>0.38176102000000001</v>
      </c>
      <c r="AP100" s="744">
        <v>0.71706928000000003</v>
      </c>
      <c r="AQ100" s="744">
        <v>1.14718104</v>
      </c>
      <c r="AR100" s="744">
        <v>1.3599503399999999</v>
      </c>
      <c r="AS100" s="744">
        <v>1.38532905</v>
      </c>
      <c r="AU100" s="744">
        <v>0</v>
      </c>
      <c r="AV100" s="744">
        <v>0</v>
      </c>
      <c r="AW100" s="744">
        <v>0.20569073999999998</v>
      </c>
      <c r="AX100" s="744">
        <v>0.38176102000000001</v>
      </c>
      <c r="AY100" s="744">
        <v>0.71706928000000003</v>
      </c>
      <c r="AZ100" s="744">
        <v>1.14718104</v>
      </c>
      <c r="BA100" s="744">
        <v>1.3599503399999999</v>
      </c>
      <c r="BB100" s="744">
        <v>1.38532905</v>
      </c>
      <c r="BD100" s="338" t="s">
        <v>2466</v>
      </c>
      <c r="BE100" s="126" t="s">
        <v>2467</v>
      </c>
      <c r="BG100" s="338" t="s">
        <v>25</v>
      </c>
    </row>
    <row r="101" spans="2:59" ht="15" x14ac:dyDescent="0.2">
      <c r="B101" s="126" t="s">
        <v>2460</v>
      </c>
      <c r="C101" s="126" t="s">
        <v>2894</v>
      </c>
      <c r="D101" s="126" t="s">
        <v>2895</v>
      </c>
      <c r="E101" s="126" t="s">
        <v>2896</v>
      </c>
      <c r="F101" s="126" t="s">
        <v>835</v>
      </c>
      <c r="G101" s="126" t="s">
        <v>834</v>
      </c>
      <c r="H101" s="337" t="s">
        <v>2464</v>
      </c>
      <c r="I101" s="126"/>
      <c r="L101" s="686">
        <v>47573</v>
      </c>
      <c r="M101" s="686">
        <v>47573</v>
      </c>
      <c r="N101" s="686">
        <v>45581</v>
      </c>
      <c r="O101" s="686">
        <v>47212</v>
      </c>
      <c r="P101" s="686">
        <v>47536</v>
      </c>
      <c r="Q101" s="686">
        <v>47716</v>
      </c>
      <c r="R101" s="686">
        <v>48542</v>
      </c>
      <c r="S101" s="686">
        <v>49034</v>
      </c>
      <c r="T101" s="686"/>
      <c r="U101" s="687"/>
      <c r="V101" s="686"/>
      <c r="W101" s="686">
        <v>45581</v>
      </c>
      <c r="X101" s="686">
        <v>47212</v>
      </c>
      <c r="Y101" s="686">
        <v>47536</v>
      </c>
      <c r="Z101" s="686">
        <v>47716</v>
      </c>
      <c r="AA101" s="686">
        <v>48542</v>
      </c>
      <c r="AB101" s="686">
        <v>49034</v>
      </c>
      <c r="AC101" s="686"/>
      <c r="AD101" s="687"/>
      <c r="AE101" s="679"/>
      <c r="AG101" s="744">
        <v>0</v>
      </c>
      <c r="AH101" s="744">
        <v>21.547038920000002</v>
      </c>
      <c r="AI101" s="67">
        <f t="shared" si="3"/>
        <v>21.547038920000002</v>
      </c>
      <c r="AJ101" s="53">
        <f t="shared" si="2"/>
        <v>0</v>
      </c>
      <c r="AL101" s="744">
        <v>0</v>
      </c>
      <c r="AM101" s="744">
        <v>0</v>
      </c>
      <c r="AN101" s="744">
        <v>0</v>
      </c>
      <c r="AO101" s="744">
        <v>0</v>
      </c>
      <c r="AP101" s="744">
        <v>0</v>
      </c>
      <c r="AQ101" s="744">
        <v>0</v>
      </c>
      <c r="AR101" s="744">
        <v>0.93940031999999996</v>
      </c>
      <c r="AS101" s="744">
        <v>21.547038920000002</v>
      </c>
      <c r="AU101" s="744">
        <v>0</v>
      </c>
      <c r="AV101" s="744">
        <v>0</v>
      </c>
      <c r="AW101" s="744">
        <v>0</v>
      </c>
      <c r="AX101" s="744">
        <v>0</v>
      </c>
      <c r="AY101" s="744">
        <v>0</v>
      </c>
      <c r="AZ101" s="744">
        <v>0</v>
      </c>
      <c r="BA101" s="744">
        <v>0.93940031999999996</v>
      </c>
      <c r="BB101" s="744">
        <v>21.547038920000002</v>
      </c>
      <c r="BD101" s="338" t="s">
        <v>2466</v>
      </c>
      <c r="BE101" s="126" t="s">
        <v>2859</v>
      </c>
      <c r="BG101" s="338" t="s">
        <v>25</v>
      </c>
    </row>
    <row r="102" spans="2:59" ht="15" x14ac:dyDescent="0.2">
      <c r="B102" s="126" t="s">
        <v>2460</v>
      </c>
      <c r="C102" s="126" t="s">
        <v>2897</v>
      </c>
      <c r="D102" s="126" t="s">
        <v>2898</v>
      </c>
      <c r="E102" s="126" t="s">
        <v>2463</v>
      </c>
      <c r="F102" s="126" t="s">
        <v>2509</v>
      </c>
      <c r="G102" s="126" t="s">
        <v>2509</v>
      </c>
      <c r="H102" s="337" t="s">
        <v>2464</v>
      </c>
      <c r="I102" s="126"/>
      <c r="L102" s="686" t="s">
        <v>2463</v>
      </c>
      <c r="M102" s="686" t="s">
        <v>2463</v>
      </c>
      <c r="N102" s="686">
        <v>45908</v>
      </c>
      <c r="O102" s="686">
        <v>47129</v>
      </c>
      <c r="P102" s="686">
        <v>47938</v>
      </c>
      <c r="Q102" s="686">
        <v>48396</v>
      </c>
      <c r="R102" s="686">
        <v>49490</v>
      </c>
      <c r="S102" s="686">
        <v>49765</v>
      </c>
      <c r="T102" s="686"/>
      <c r="U102" s="687"/>
      <c r="V102" s="686"/>
      <c r="W102" s="686">
        <v>45908</v>
      </c>
      <c r="X102" s="686">
        <v>47129</v>
      </c>
      <c r="Y102" s="686">
        <v>47938</v>
      </c>
      <c r="Z102" s="686">
        <v>48396</v>
      </c>
      <c r="AA102" s="686">
        <v>49490</v>
      </c>
      <c r="AB102" s="686">
        <v>49765</v>
      </c>
      <c r="AC102" s="686"/>
      <c r="AD102" s="687"/>
      <c r="AE102" s="679"/>
      <c r="AG102" s="744">
        <v>0</v>
      </c>
      <c r="AH102" s="744">
        <v>218.08739638000003</v>
      </c>
      <c r="AI102" s="67">
        <f t="shared" si="3"/>
        <v>218.08739638000003</v>
      </c>
      <c r="AJ102" s="53">
        <f t="shared" si="2"/>
        <v>0</v>
      </c>
      <c r="AL102" s="744">
        <v>0</v>
      </c>
      <c r="AM102" s="744">
        <v>0</v>
      </c>
      <c r="AN102" s="744">
        <v>0</v>
      </c>
      <c r="AO102" s="744">
        <v>0</v>
      </c>
      <c r="AP102" s="744">
        <v>0</v>
      </c>
      <c r="AQ102" s="744">
        <v>0</v>
      </c>
      <c r="AR102" s="744">
        <v>1.5445741899999998</v>
      </c>
      <c r="AS102" s="744">
        <v>218.08739638000003</v>
      </c>
      <c r="AU102" s="744">
        <v>0</v>
      </c>
      <c r="AV102" s="744">
        <v>0</v>
      </c>
      <c r="AW102" s="744">
        <v>0</v>
      </c>
      <c r="AX102" s="744">
        <v>0</v>
      </c>
      <c r="AY102" s="744">
        <v>0</v>
      </c>
      <c r="AZ102" s="744">
        <v>0</v>
      </c>
      <c r="BA102" s="744">
        <v>1.5445741899999998</v>
      </c>
      <c r="BB102" s="744">
        <v>218.08739638000003</v>
      </c>
      <c r="BD102" s="338" t="s">
        <v>2466</v>
      </c>
      <c r="BE102" s="126" t="s">
        <v>2899</v>
      </c>
      <c r="BG102" s="338" t="s">
        <v>25</v>
      </c>
    </row>
    <row r="103" spans="2:59" ht="15" x14ac:dyDescent="0.2">
      <c r="B103" s="126" t="s">
        <v>2460</v>
      </c>
      <c r="C103" s="126" t="s">
        <v>2900</v>
      </c>
      <c r="D103" s="126" t="s">
        <v>2901</v>
      </c>
      <c r="E103" s="126" t="s">
        <v>2902</v>
      </c>
      <c r="F103" s="126" t="s">
        <v>835</v>
      </c>
      <c r="G103" s="126" t="s">
        <v>834</v>
      </c>
      <c r="H103" s="337" t="s">
        <v>2464</v>
      </c>
      <c r="I103" s="126"/>
      <c r="L103" s="686">
        <v>47573</v>
      </c>
      <c r="M103" s="686">
        <v>47573</v>
      </c>
      <c r="N103" s="686">
        <v>45616</v>
      </c>
      <c r="O103" s="686">
        <v>47359</v>
      </c>
      <c r="P103" s="686">
        <v>47739</v>
      </c>
      <c r="Q103" s="686">
        <v>47922</v>
      </c>
      <c r="R103" s="686">
        <v>48538</v>
      </c>
      <c r="S103" s="686">
        <v>49034</v>
      </c>
      <c r="T103" s="686"/>
      <c r="U103" s="687"/>
      <c r="V103" s="686"/>
      <c r="W103" s="686">
        <v>45616</v>
      </c>
      <c r="X103" s="686">
        <v>47359</v>
      </c>
      <c r="Y103" s="686">
        <v>47739</v>
      </c>
      <c r="Z103" s="686">
        <v>47922</v>
      </c>
      <c r="AA103" s="686">
        <v>48538</v>
      </c>
      <c r="AB103" s="686">
        <v>49034</v>
      </c>
      <c r="AC103" s="686"/>
      <c r="AD103" s="687"/>
      <c r="AE103" s="679"/>
      <c r="AG103" s="744">
        <v>0</v>
      </c>
      <c r="AH103" s="744">
        <v>8.7940473200000024</v>
      </c>
      <c r="AI103" s="67">
        <f t="shared" si="3"/>
        <v>8.7940473200000024</v>
      </c>
      <c r="AJ103" s="53">
        <f t="shared" si="2"/>
        <v>0</v>
      </c>
      <c r="AL103" s="744">
        <v>0</v>
      </c>
      <c r="AM103" s="744">
        <v>0</v>
      </c>
      <c r="AN103" s="744">
        <v>0</v>
      </c>
      <c r="AO103" s="744">
        <v>0</v>
      </c>
      <c r="AP103" s="744">
        <v>0</v>
      </c>
      <c r="AQ103" s="744">
        <v>0</v>
      </c>
      <c r="AR103" s="744">
        <v>0.36165438</v>
      </c>
      <c r="AS103" s="744">
        <v>8.7940473200000024</v>
      </c>
      <c r="AU103" s="744">
        <v>0</v>
      </c>
      <c r="AV103" s="744">
        <v>0</v>
      </c>
      <c r="AW103" s="744">
        <v>0</v>
      </c>
      <c r="AX103" s="744">
        <v>0</v>
      </c>
      <c r="AY103" s="744">
        <v>0</v>
      </c>
      <c r="AZ103" s="744">
        <v>0</v>
      </c>
      <c r="BA103" s="744">
        <v>0.36165438</v>
      </c>
      <c r="BB103" s="744">
        <v>8.7940473200000024</v>
      </c>
      <c r="BD103" s="338" t="s">
        <v>2466</v>
      </c>
      <c r="BE103" s="126" t="s">
        <v>2859</v>
      </c>
      <c r="BG103" s="338" t="s">
        <v>25</v>
      </c>
    </row>
    <row r="104" spans="2:59" ht="15" x14ac:dyDescent="0.2">
      <c r="B104" s="126" t="s">
        <v>2460</v>
      </c>
      <c r="C104" s="126" t="s">
        <v>2903</v>
      </c>
      <c r="D104" s="126" t="s">
        <v>2904</v>
      </c>
      <c r="E104" s="126" t="s">
        <v>2463</v>
      </c>
      <c r="F104" s="126" t="s">
        <v>845</v>
      </c>
      <c r="G104" s="126" t="s">
        <v>844</v>
      </c>
      <c r="H104" s="337" t="s">
        <v>2464</v>
      </c>
      <c r="I104" s="126"/>
      <c r="L104" s="686" t="s">
        <v>2463</v>
      </c>
      <c r="M104" s="686" t="s">
        <v>2463</v>
      </c>
      <c r="N104" s="686">
        <v>45581</v>
      </c>
      <c r="O104" s="686">
        <v>47435</v>
      </c>
      <c r="P104" s="686">
        <v>47670</v>
      </c>
      <c r="Q104" s="686">
        <v>47758</v>
      </c>
      <c r="R104" s="686">
        <v>48304</v>
      </c>
      <c r="S104" s="686">
        <v>48669</v>
      </c>
      <c r="T104" s="686"/>
      <c r="U104" s="687"/>
      <c r="V104" s="686"/>
      <c r="W104" s="686">
        <v>45581</v>
      </c>
      <c r="X104" s="686">
        <v>47435</v>
      </c>
      <c r="Y104" s="686">
        <v>47670</v>
      </c>
      <c r="Z104" s="686">
        <v>47758</v>
      </c>
      <c r="AA104" s="686">
        <v>48304</v>
      </c>
      <c r="AB104" s="686">
        <v>48669</v>
      </c>
      <c r="AC104" s="686"/>
      <c r="AD104" s="687"/>
      <c r="AE104" s="679"/>
      <c r="AG104" s="744">
        <v>0</v>
      </c>
      <c r="AH104" s="744">
        <v>92.089543120000002</v>
      </c>
      <c r="AI104" s="67">
        <f t="shared" si="3"/>
        <v>92.089543120000002</v>
      </c>
      <c r="AJ104" s="53">
        <f t="shared" si="2"/>
        <v>0</v>
      </c>
      <c r="AL104" s="744">
        <v>0</v>
      </c>
      <c r="AM104" s="744">
        <v>0</v>
      </c>
      <c r="AN104" s="744">
        <v>0</v>
      </c>
      <c r="AO104" s="744">
        <v>0</v>
      </c>
      <c r="AP104" s="744">
        <v>4.4523129500000005</v>
      </c>
      <c r="AQ104" s="744">
        <v>15.816682230000001</v>
      </c>
      <c r="AR104" s="744">
        <v>39.903211409999997</v>
      </c>
      <c r="AS104" s="744">
        <v>92.089543120000002</v>
      </c>
      <c r="AU104" s="744">
        <v>0</v>
      </c>
      <c r="AV104" s="744">
        <v>0</v>
      </c>
      <c r="AW104" s="744">
        <v>0</v>
      </c>
      <c r="AX104" s="744">
        <v>0</v>
      </c>
      <c r="AY104" s="744">
        <v>4.4523129500000005</v>
      </c>
      <c r="AZ104" s="744">
        <v>15.816682230000001</v>
      </c>
      <c r="BA104" s="744">
        <v>39.903211409999997</v>
      </c>
      <c r="BB104" s="744">
        <v>92.089543120000002</v>
      </c>
      <c r="BD104" s="338" t="s">
        <v>2466</v>
      </c>
      <c r="BE104" s="126" t="s">
        <v>2467</v>
      </c>
      <c r="BG104" s="338" t="s">
        <v>25</v>
      </c>
    </row>
    <row r="105" spans="2:59" ht="15" x14ac:dyDescent="0.2">
      <c r="B105" s="126" t="s">
        <v>2460</v>
      </c>
      <c r="C105" s="126" t="s">
        <v>2905</v>
      </c>
      <c r="D105" s="126" t="s">
        <v>2906</v>
      </c>
      <c r="E105" s="126" t="s">
        <v>2907</v>
      </c>
      <c r="F105" s="126" t="s">
        <v>835</v>
      </c>
      <c r="G105" s="126" t="s">
        <v>834</v>
      </c>
      <c r="H105" s="337" t="s">
        <v>2464</v>
      </c>
      <c r="I105" s="126"/>
      <c r="L105" s="686">
        <v>47573</v>
      </c>
      <c r="M105" s="686">
        <v>47573</v>
      </c>
      <c r="N105" s="686">
        <v>45581</v>
      </c>
      <c r="O105" s="686">
        <v>46993</v>
      </c>
      <c r="P105" s="686">
        <v>47171</v>
      </c>
      <c r="Q105" s="686">
        <v>47349</v>
      </c>
      <c r="R105" s="686">
        <v>48175</v>
      </c>
      <c r="S105" s="686">
        <v>48669</v>
      </c>
      <c r="T105" s="686"/>
      <c r="U105" s="687"/>
      <c r="V105" s="686"/>
      <c r="W105" s="686">
        <v>45581</v>
      </c>
      <c r="X105" s="686">
        <v>46993</v>
      </c>
      <c r="Y105" s="686">
        <v>47171</v>
      </c>
      <c r="Z105" s="686">
        <v>47349</v>
      </c>
      <c r="AA105" s="686">
        <v>48175</v>
      </c>
      <c r="AB105" s="686">
        <v>48669</v>
      </c>
      <c r="AC105" s="686"/>
      <c r="AD105" s="687"/>
      <c r="AE105" s="679"/>
      <c r="AG105" s="744">
        <v>0</v>
      </c>
      <c r="AH105" s="744">
        <v>20.011961530000001</v>
      </c>
      <c r="AI105" s="67">
        <f t="shared" si="3"/>
        <v>20.011961530000001</v>
      </c>
      <c r="AJ105" s="53">
        <f t="shared" si="2"/>
        <v>0</v>
      </c>
      <c r="AL105" s="744">
        <v>0</v>
      </c>
      <c r="AM105" s="744">
        <v>0</v>
      </c>
      <c r="AN105" s="744">
        <v>0</v>
      </c>
      <c r="AO105" s="744">
        <v>0</v>
      </c>
      <c r="AP105" s="744">
        <v>0.65024901000000002</v>
      </c>
      <c r="AQ105" s="744">
        <v>2.2424304299999998</v>
      </c>
      <c r="AR105" s="744">
        <v>4.8094998499999999</v>
      </c>
      <c r="AS105" s="744">
        <v>20.011961530000001</v>
      </c>
      <c r="AU105" s="744">
        <v>0</v>
      </c>
      <c r="AV105" s="744">
        <v>0</v>
      </c>
      <c r="AW105" s="744">
        <v>0</v>
      </c>
      <c r="AX105" s="744">
        <v>0</v>
      </c>
      <c r="AY105" s="744">
        <v>0.65024901000000002</v>
      </c>
      <c r="AZ105" s="744">
        <v>2.2424304299999998</v>
      </c>
      <c r="BA105" s="744">
        <v>4.8094998499999999</v>
      </c>
      <c r="BB105" s="744">
        <v>20.011961530000001</v>
      </c>
      <c r="BD105" s="338" t="s">
        <v>2466</v>
      </c>
      <c r="BE105" s="126" t="s">
        <v>2859</v>
      </c>
      <c r="BG105" s="338" t="s">
        <v>25</v>
      </c>
    </row>
    <row r="106" spans="2:59" ht="15" x14ac:dyDescent="0.2">
      <c r="B106" s="126" t="s">
        <v>2460</v>
      </c>
      <c r="C106" s="126" t="s">
        <v>2908</v>
      </c>
      <c r="D106" s="126" t="s">
        <v>2909</v>
      </c>
      <c r="E106" s="126" t="s">
        <v>2910</v>
      </c>
      <c r="F106" s="126" t="s">
        <v>835</v>
      </c>
      <c r="G106" s="126" t="s">
        <v>834</v>
      </c>
      <c r="H106" s="337" t="s">
        <v>2464</v>
      </c>
      <c r="I106" s="126"/>
      <c r="L106" s="686">
        <v>47573</v>
      </c>
      <c r="M106" s="686">
        <v>47573</v>
      </c>
      <c r="N106" s="686">
        <v>45581</v>
      </c>
      <c r="O106" s="686">
        <v>45581</v>
      </c>
      <c r="P106" s="686">
        <v>45823</v>
      </c>
      <c r="Q106" s="686">
        <v>46031</v>
      </c>
      <c r="R106" s="686">
        <v>46707</v>
      </c>
      <c r="S106" s="686">
        <v>47208</v>
      </c>
      <c r="T106" s="686"/>
      <c r="U106" s="687"/>
      <c r="V106" s="686"/>
      <c r="W106" s="686">
        <v>45581</v>
      </c>
      <c r="X106" s="686">
        <v>45581</v>
      </c>
      <c r="Y106" s="686">
        <v>45823</v>
      </c>
      <c r="Z106" s="686">
        <v>46031</v>
      </c>
      <c r="AA106" s="686">
        <v>46707</v>
      </c>
      <c r="AB106" s="686">
        <v>47208</v>
      </c>
      <c r="AC106" s="686"/>
      <c r="AD106" s="687"/>
      <c r="AE106" s="679"/>
      <c r="AG106" s="744">
        <v>0</v>
      </c>
      <c r="AH106" s="744">
        <v>2.0331184899999997</v>
      </c>
      <c r="AI106" s="67">
        <f t="shared" si="3"/>
        <v>2.0331184899999997</v>
      </c>
      <c r="AJ106" s="53">
        <f t="shared" si="2"/>
        <v>0</v>
      </c>
      <c r="AL106" s="744">
        <v>0</v>
      </c>
      <c r="AM106" s="744">
        <v>0</v>
      </c>
      <c r="AN106" s="744">
        <v>0.12827520000000001</v>
      </c>
      <c r="AO106" s="744">
        <v>0.49691581000000007</v>
      </c>
      <c r="AP106" s="744">
        <v>1.2687405599999999</v>
      </c>
      <c r="AQ106" s="744">
        <v>2.0082226099999998</v>
      </c>
      <c r="AR106" s="744">
        <v>2.0253911699999998</v>
      </c>
      <c r="AS106" s="744">
        <v>2.0331184899999997</v>
      </c>
      <c r="AU106" s="744">
        <v>0</v>
      </c>
      <c r="AV106" s="744">
        <v>0</v>
      </c>
      <c r="AW106" s="744">
        <v>0.12827520000000001</v>
      </c>
      <c r="AX106" s="744">
        <v>0.49691581000000007</v>
      </c>
      <c r="AY106" s="744">
        <v>1.2687405599999999</v>
      </c>
      <c r="AZ106" s="744">
        <v>2.0082226099999998</v>
      </c>
      <c r="BA106" s="744">
        <v>2.0253911699999998</v>
      </c>
      <c r="BB106" s="744">
        <v>2.0331184899999997</v>
      </c>
      <c r="BD106" s="338" t="s">
        <v>2466</v>
      </c>
      <c r="BE106" s="126" t="s">
        <v>2467</v>
      </c>
      <c r="BG106" s="338" t="s">
        <v>25</v>
      </c>
    </row>
    <row r="107" spans="2:59" ht="15" x14ac:dyDescent="0.2">
      <c r="B107" s="126" t="s">
        <v>2460</v>
      </c>
      <c r="C107" s="126" t="s">
        <v>2911</v>
      </c>
      <c r="D107" s="126" t="s">
        <v>2912</v>
      </c>
      <c r="E107" s="126" t="s">
        <v>2913</v>
      </c>
      <c r="F107" s="126" t="s">
        <v>835</v>
      </c>
      <c r="G107" s="126" t="s">
        <v>834</v>
      </c>
      <c r="H107" s="337" t="s">
        <v>2464</v>
      </c>
      <c r="I107" s="126"/>
      <c r="L107" s="686">
        <v>47573</v>
      </c>
      <c r="M107" s="686">
        <v>47573</v>
      </c>
      <c r="N107" s="686">
        <v>45581</v>
      </c>
      <c r="O107" s="686">
        <v>46678</v>
      </c>
      <c r="P107" s="686">
        <v>46853</v>
      </c>
      <c r="Q107" s="686">
        <v>47028</v>
      </c>
      <c r="R107" s="686">
        <v>47828</v>
      </c>
      <c r="S107" s="686">
        <v>48304</v>
      </c>
      <c r="T107" s="686"/>
      <c r="U107" s="687"/>
      <c r="V107" s="686"/>
      <c r="W107" s="686">
        <v>45581</v>
      </c>
      <c r="X107" s="686">
        <v>46678</v>
      </c>
      <c r="Y107" s="686">
        <v>46853</v>
      </c>
      <c r="Z107" s="686">
        <v>47028</v>
      </c>
      <c r="AA107" s="686">
        <v>47828</v>
      </c>
      <c r="AB107" s="686">
        <v>48304</v>
      </c>
      <c r="AC107" s="686"/>
      <c r="AD107" s="687"/>
      <c r="AE107" s="679"/>
      <c r="AG107" s="744">
        <v>0</v>
      </c>
      <c r="AH107" s="744">
        <v>8.9596473499999991</v>
      </c>
      <c r="AI107" s="67">
        <f t="shared" si="3"/>
        <v>8.9596473499999991</v>
      </c>
      <c r="AJ107" s="53">
        <f t="shared" si="2"/>
        <v>0</v>
      </c>
      <c r="AL107" s="744">
        <v>0</v>
      </c>
      <c r="AM107" s="744">
        <v>0</v>
      </c>
      <c r="AN107" s="744">
        <v>0</v>
      </c>
      <c r="AO107" s="744">
        <v>0</v>
      </c>
      <c r="AP107" s="744">
        <v>8.3240939999999999E-2</v>
      </c>
      <c r="AQ107" s="744">
        <v>1.3335318700000003</v>
      </c>
      <c r="AR107" s="744">
        <v>2.6642552600000005</v>
      </c>
      <c r="AS107" s="744">
        <v>8.9596473499999991</v>
      </c>
      <c r="AU107" s="744">
        <v>0</v>
      </c>
      <c r="AV107" s="744">
        <v>0</v>
      </c>
      <c r="AW107" s="744">
        <v>0</v>
      </c>
      <c r="AX107" s="744">
        <v>0</v>
      </c>
      <c r="AY107" s="744">
        <v>8.3240939999999999E-2</v>
      </c>
      <c r="AZ107" s="744">
        <v>1.3335318700000003</v>
      </c>
      <c r="BA107" s="744">
        <v>2.6642552600000005</v>
      </c>
      <c r="BB107" s="744">
        <v>8.9596473499999991</v>
      </c>
      <c r="BD107" s="338" t="s">
        <v>2466</v>
      </c>
      <c r="BE107" s="126" t="s">
        <v>2859</v>
      </c>
      <c r="BG107" s="338" t="s">
        <v>25</v>
      </c>
    </row>
    <row r="108" spans="2:59" ht="15" x14ac:dyDescent="0.2">
      <c r="B108" s="126" t="s">
        <v>2460</v>
      </c>
      <c r="C108" s="126" t="s">
        <v>2914</v>
      </c>
      <c r="D108" s="126" t="s">
        <v>2915</v>
      </c>
      <c r="E108" s="126" t="s">
        <v>2916</v>
      </c>
      <c r="F108" s="126" t="s">
        <v>835</v>
      </c>
      <c r="G108" s="126" t="s">
        <v>834</v>
      </c>
      <c r="H108" s="337" t="s">
        <v>2464</v>
      </c>
      <c r="I108" s="126"/>
      <c r="L108" s="686">
        <v>47573</v>
      </c>
      <c r="M108" s="686">
        <v>47573</v>
      </c>
      <c r="N108" s="686">
        <v>45581</v>
      </c>
      <c r="O108" s="686">
        <v>46126</v>
      </c>
      <c r="P108" s="686">
        <v>46427</v>
      </c>
      <c r="Q108" s="686">
        <v>46624</v>
      </c>
      <c r="R108" s="686">
        <v>47100</v>
      </c>
      <c r="S108" s="686">
        <v>47573</v>
      </c>
      <c r="T108" s="686"/>
      <c r="U108" s="687"/>
      <c r="V108" s="686"/>
      <c r="W108" s="686">
        <v>45581</v>
      </c>
      <c r="X108" s="686">
        <v>46126</v>
      </c>
      <c r="Y108" s="686">
        <v>46427</v>
      </c>
      <c r="Z108" s="686">
        <v>46624</v>
      </c>
      <c r="AA108" s="686">
        <v>47100</v>
      </c>
      <c r="AB108" s="686">
        <v>47573</v>
      </c>
      <c r="AC108" s="686"/>
      <c r="AD108" s="687"/>
      <c r="AE108" s="679"/>
      <c r="AG108" s="744">
        <v>0</v>
      </c>
      <c r="AH108" s="744">
        <v>6.6834975400000003</v>
      </c>
      <c r="AI108" s="67">
        <f t="shared" si="3"/>
        <v>6.6834975400000003</v>
      </c>
      <c r="AJ108" s="53">
        <f t="shared" si="2"/>
        <v>0</v>
      </c>
      <c r="AL108" s="744">
        <v>0</v>
      </c>
      <c r="AM108" s="744">
        <v>0</v>
      </c>
      <c r="AN108" s="744">
        <v>0.40076099999999998</v>
      </c>
      <c r="AO108" s="744">
        <v>1.4255110799999999</v>
      </c>
      <c r="AP108" s="744">
        <v>3.3252913399999997</v>
      </c>
      <c r="AQ108" s="744">
        <v>6.4998421400000002</v>
      </c>
      <c r="AR108" s="744">
        <v>6.6343712799999999</v>
      </c>
      <c r="AS108" s="744">
        <v>6.6834975400000003</v>
      </c>
      <c r="AU108" s="744">
        <v>0</v>
      </c>
      <c r="AV108" s="744">
        <v>0</v>
      </c>
      <c r="AW108" s="744">
        <v>0.40076099999999998</v>
      </c>
      <c r="AX108" s="744">
        <v>1.4255110799999999</v>
      </c>
      <c r="AY108" s="744">
        <v>3.3252913399999997</v>
      </c>
      <c r="AZ108" s="744">
        <v>6.4998421400000002</v>
      </c>
      <c r="BA108" s="744">
        <v>6.6343712799999999</v>
      </c>
      <c r="BB108" s="744">
        <v>6.6834975400000003</v>
      </c>
      <c r="BD108" s="338" t="s">
        <v>2466</v>
      </c>
      <c r="BE108" s="126" t="s">
        <v>2467</v>
      </c>
      <c r="BG108" s="338" t="s">
        <v>25</v>
      </c>
    </row>
    <row r="109" spans="2:59" ht="15" x14ac:dyDescent="0.2">
      <c r="B109" s="126" t="s">
        <v>2460</v>
      </c>
      <c r="C109" s="126" t="s">
        <v>2917</v>
      </c>
      <c r="D109" s="126" t="s">
        <v>2918</v>
      </c>
      <c r="E109" s="126" t="s">
        <v>2463</v>
      </c>
      <c r="F109" s="126" t="s">
        <v>845</v>
      </c>
      <c r="G109" s="126" t="s">
        <v>844</v>
      </c>
      <c r="H109" s="337" t="s">
        <v>2464</v>
      </c>
      <c r="I109" s="126"/>
      <c r="L109" s="686" t="s">
        <v>2463</v>
      </c>
      <c r="M109" s="686" t="s">
        <v>2463</v>
      </c>
      <c r="N109" s="686">
        <v>45581</v>
      </c>
      <c r="O109" s="686">
        <v>46088</v>
      </c>
      <c r="P109" s="686">
        <v>46429</v>
      </c>
      <c r="Q109" s="686">
        <v>46624</v>
      </c>
      <c r="R109" s="686">
        <v>47102</v>
      </c>
      <c r="S109" s="686">
        <v>47573</v>
      </c>
      <c r="T109" s="686"/>
      <c r="U109" s="687"/>
      <c r="V109" s="686"/>
      <c r="W109" s="686">
        <v>45581</v>
      </c>
      <c r="X109" s="686">
        <v>46088</v>
      </c>
      <c r="Y109" s="686">
        <v>46429</v>
      </c>
      <c r="Z109" s="686">
        <v>46624</v>
      </c>
      <c r="AA109" s="686">
        <v>47102</v>
      </c>
      <c r="AB109" s="686">
        <v>47573</v>
      </c>
      <c r="AC109" s="686"/>
      <c r="AD109" s="687"/>
      <c r="AE109" s="679"/>
      <c r="AG109" s="744">
        <v>0</v>
      </c>
      <c r="AH109" s="744">
        <v>10.734535529999999</v>
      </c>
      <c r="AI109" s="67">
        <f t="shared" si="3"/>
        <v>10.734535529999999</v>
      </c>
      <c r="AJ109" s="53">
        <f t="shared" si="2"/>
        <v>0</v>
      </c>
      <c r="AL109" s="744">
        <v>0</v>
      </c>
      <c r="AM109" s="744">
        <v>0</v>
      </c>
      <c r="AN109" s="744">
        <v>0.45022211000000001</v>
      </c>
      <c r="AO109" s="744">
        <v>1.5223634000000001</v>
      </c>
      <c r="AP109" s="744">
        <v>2.6784823200000001</v>
      </c>
      <c r="AQ109" s="744">
        <v>6.5561808099999999</v>
      </c>
      <c r="AR109" s="744">
        <v>10.47275028</v>
      </c>
      <c r="AS109" s="744">
        <v>10.734535529999999</v>
      </c>
      <c r="AU109" s="744">
        <v>0</v>
      </c>
      <c r="AV109" s="744">
        <v>0</v>
      </c>
      <c r="AW109" s="744">
        <v>0.45022211000000001</v>
      </c>
      <c r="AX109" s="744">
        <v>1.5223634000000001</v>
      </c>
      <c r="AY109" s="744">
        <v>2.6784823200000001</v>
      </c>
      <c r="AZ109" s="744">
        <v>6.5561808099999999</v>
      </c>
      <c r="BA109" s="744">
        <v>10.47275028</v>
      </c>
      <c r="BB109" s="744">
        <v>10.734535529999999</v>
      </c>
      <c r="BD109" s="338" t="s">
        <v>2466</v>
      </c>
      <c r="BE109" s="126" t="s">
        <v>2467</v>
      </c>
      <c r="BG109" s="338" t="s">
        <v>25</v>
      </c>
    </row>
    <row r="110" spans="2:59" ht="15" x14ac:dyDescent="0.2">
      <c r="B110" s="126" t="s">
        <v>2460</v>
      </c>
      <c r="C110" s="126" t="s">
        <v>2919</v>
      </c>
      <c r="D110" s="126" t="s">
        <v>2920</v>
      </c>
      <c r="E110" s="126" t="s">
        <v>2921</v>
      </c>
      <c r="F110" s="126" t="s">
        <v>835</v>
      </c>
      <c r="G110" s="126" t="s">
        <v>834</v>
      </c>
      <c r="H110" s="337" t="s">
        <v>2464</v>
      </c>
      <c r="I110" s="126"/>
      <c r="L110" s="686">
        <v>46112</v>
      </c>
      <c r="M110" s="686">
        <v>46112</v>
      </c>
      <c r="N110" s="686">
        <v>45581</v>
      </c>
      <c r="O110" s="686">
        <v>46064</v>
      </c>
      <c r="P110" s="686">
        <v>46363</v>
      </c>
      <c r="Q110" s="686">
        <v>46520</v>
      </c>
      <c r="R110" s="686">
        <v>47549</v>
      </c>
      <c r="S110" s="686">
        <v>47938</v>
      </c>
      <c r="T110" s="686"/>
      <c r="U110" s="687"/>
      <c r="V110" s="686"/>
      <c r="W110" s="686">
        <v>45581</v>
      </c>
      <c r="X110" s="686">
        <v>46064</v>
      </c>
      <c r="Y110" s="686">
        <v>46363</v>
      </c>
      <c r="Z110" s="686">
        <v>46520</v>
      </c>
      <c r="AA110" s="686">
        <v>47549</v>
      </c>
      <c r="AB110" s="686">
        <v>47938</v>
      </c>
      <c r="AC110" s="686"/>
      <c r="AD110" s="687"/>
      <c r="AE110" s="679"/>
      <c r="AG110" s="744">
        <v>1.3552422600000003E-2</v>
      </c>
      <c r="AH110" s="744">
        <v>6.6497174926000007</v>
      </c>
      <c r="AI110" s="67">
        <f t="shared" si="3"/>
        <v>6.6632699152000008</v>
      </c>
      <c r="AJ110" s="53">
        <f t="shared" si="2"/>
        <v>2.033899687762119E-3</v>
      </c>
      <c r="AL110" s="744">
        <v>0</v>
      </c>
      <c r="AM110" s="744">
        <v>1.3552422600000003E-2</v>
      </c>
      <c r="AN110" s="744">
        <v>0.16088244259999998</v>
      </c>
      <c r="AO110" s="744">
        <v>1.2595480625999997</v>
      </c>
      <c r="AP110" s="744">
        <v>3.2941585825999997</v>
      </c>
      <c r="AQ110" s="744">
        <v>5.9720620326000002</v>
      </c>
      <c r="AR110" s="744">
        <v>6.6022416126000003</v>
      </c>
      <c r="AS110" s="744">
        <v>6.6497174926000007</v>
      </c>
      <c r="AU110" s="744">
        <v>0</v>
      </c>
      <c r="AV110" s="744">
        <v>1.3552422600000003E-2</v>
      </c>
      <c r="AW110" s="744">
        <v>0.16088244259999998</v>
      </c>
      <c r="AX110" s="744">
        <v>1.2595480625999997</v>
      </c>
      <c r="AY110" s="744">
        <v>3.2941585825999997</v>
      </c>
      <c r="AZ110" s="744">
        <v>5.9720620326000002</v>
      </c>
      <c r="BA110" s="744">
        <v>6.6022416126000003</v>
      </c>
      <c r="BB110" s="744">
        <v>6.6497174926000007</v>
      </c>
      <c r="BD110" s="338" t="s">
        <v>2466</v>
      </c>
      <c r="BE110" s="126" t="s">
        <v>2467</v>
      </c>
      <c r="BG110" s="338" t="s">
        <v>25</v>
      </c>
    </row>
    <row r="111" spans="2:59" ht="15" x14ac:dyDescent="0.2">
      <c r="B111" s="126" t="s">
        <v>2460</v>
      </c>
      <c r="C111" s="126" t="s">
        <v>2922</v>
      </c>
      <c r="D111" s="126" t="s">
        <v>2923</v>
      </c>
      <c r="E111" s="126" t="s">
        <v>2924</v>
      </c>
      <c r="F111" s="126" t="s">
        <v>835</v>
      </c>
      <c r="G111" s="126" t="s">
        <v>834</v>
      </c>
      <c r="H111" s="337" t="s">
        <v>2464</v>
      </c>
      <c r="I111" s="126"/>
      <c r="L111" s="686">
        <v>47616</v>
      </c>
      <c r="M111" s="686">
        <v>47616</v>
      </c>
      <c r="N111" s="686">
        <v>45079</v>
      </c>
      <c r="O111" s="686">
        <v>45080</v>
      </c>
      <c r="P111" s="686">
        <v>45156</v>
      </c>
      <c r="Q111" s="686">
        <v>45196</v>
      </c>
      <c r="R111" s="686">
        <v>48172</v>
      </c>
      <c r="S111" s="686">
        <v>48669</v>
      </c>
      <c r="T111" s="686"/>
      <c r="U111" s="687"/>
      <c r="V111" s="686"/>
      <c r="W111" s="686">
        <v>45079</v>
      </c>
      <c r="X111" s="686">
        <v>45080</v>
      </c>
      <c r="Y111" s="686">
        <v>45156</v>
      </c>
      <c r="Z111" s="686">
        <v>45196</v>
      </c>
      <c r="AA111" s="686">
        <v>48172</v>
      </c>
      <c r="AB111" s="686">
        <v>48669</v>
      </c>
      <c r="AC111" s="686"/>
      <c r="AD111" s="687"/>
      <c r="AE111" s="679"/>
      <c r="AG111" s="744">
        <v>0</v>
      </c>
      <c r="AH111" s="744">
        <v>26.807441430000001</v>
      </c>
      <c r="AI111" s="67">
        <f t="shared" si="3"/>
        <v>26.807441430000001</v>
      </c>
      <c r="AJ111" s="53">
        <f t="shared" si="2"/>
        <v>0</v>
      </c>
      <c r="AL111" s="744">
        <v>0</v>
      </c>
      <c r="AM111" s="744">
        <v>0</v>
      </c>
      <c r="AN111" s="744">
        <v>0.76999587000000003</v>
      </c>
      <c r="AO111" s="744">
        <v>7.1497766699999996</v>
      </c>
      <c r="AP111" s="744">
        <v>12.146547379999999</v>
      </c>
      <c r="AQ111" s="744">
        <v>16.061712719999999</v>
      </c>
      <c r="AR111" s="744">
        <v>18.721830139999998</v>
      </c>
      <c r="AS111" s="744">
        <v>26.807441430000001</v>
      </c>
      <c r="AU111" s="744">
        <v>0</v>
      </c>
      <c r="AV111" s="744">
        <v>0</v>
      </c>
      <c r="AW111" s="744">
        <v>0.76999587000000003</v>
      </c>
      <c r="AX111" s="744">
        <v>7.1497766699999996</v>
      </c>
      <c r="AY111" s="744">
        <v>12.146547379999999</v>
      </c>
      <c r="AZ111" s="744">
        <v>16.061712719999999</v>
      </c>
      <c r="BA111" s="744">
        <v>18.721830139999998</v>
      </c>
      <c r="BB111" s="744">
        <v>26.807441430000001</v>
      </c>
      <c r="BD111" s="338" t="s">
        <v>2597</v>
      </c>
      <c r="BE111" s="126" t="s">
        <v>2859</v>
      </c>
      <c r="BG111" s="338" t="s">
        <v>25</v>
      </c>
    </row>
    <row r="112" spans="2:59" ht="15" x14ac:dyDescent="0.2">
      <c r="B112" s="126" t="s">
        <v>2460</v>
      </c>
      <c r="C112" s="126" t="s">
        <v>2922</v>
      </c>
      <c r="D112" s="126" t="s">
        <v>2923</v>
      </c>
      <c r="E112" s="126" t="s">
        <v>2925</v>
      </c>
      <c r="F112" s="126" t="s">
        <v>496</v>
      </c>
      <c r="G112" s="126" t="s">
        <v>495</v>
      </c>
      <c r="H112" s="337" t="s">
        <v>2464</v>
      </c>
      <c r="I112" s="126"/>
      <c r="L112" s="686">
        <v>46477</v>
      </c>
      <c r="M112" s="686">
        <v>46477</v>
      </c>
      <c r="N112" s="686">
        <v>45079</v>
      </c>
      <c r="O112" s="686">
        <v>45080</v>
      </c>
      <c r="P112" s="686">
        <v>45156</v>
      </c>
      <c r="Q112" s="686">
        <v>45196</v>
      </c>
      <c r="R112" s="686">
        <v>48172</v>
      </c>
      <c r="S112" s="686">
        <v>48669</v>
      </c>
      <c r="T112" s="686"/>
      <c r="U112" s="687"/>
      <c r="V112" s="686"/>
      <c r="W112" s="686">
        <v>45079</v>
      </c>
      <c r="X112" s="686">
        <v>45080</v>
      </c>
      <c r="Y112" s="686">
        <v>45156</v>
      </c>
      <c r="Z112" s="686">
        <v>45196</v>
      </c>
      <c r="AA112" s="686">
        <v>48172</v>
      </c>
      <c r="AB112" s="686">
        <v>48669</v>
      </c>
      <c r="AC112" s="686"/>
      <c r="AD112" s="687"/>
      <c r="AE112" s="679"/>
      <c r="AG112" s="744">
        <v>0</v>
      </c>
      <c r="AH112" s="744">
        <v>46.219726659999999</v>
      </c>
      <c r="AI112" s="67">
        <f t="shared" si="3"/>
        <v>46.219726659999999</v>
      </c>
      <c r="AJ112" s="53">
        <f t="shared" si="2"/>
        <v>0</v>
      </c>
      <c r="AL112" s="744">
        <v>0</v>
      </c>
      <c r="AM112" s="744">
        <v>0</v>
      </c>
      <c r="AN112" s="744">
        <v>1.3275790999999999</v>
      </c>
      <c r="AO112" s="744">
        <v>12.32720117</v>
      </c>
      <c r="AP112" s="744">
        <v>20.942323099999999</v>
      </c>
      <c r="AQ112" s="744">
        <v>27.692608180000001</v>
      </c>
      <c r="AR112" s="744">
        <v>32.279017530000004</v>
      </c>
      <c r="AS112" s="744">
        <v>46.219726659999999</v>
      </c>
      <c r="AU112" s="744">
        <v>0</v>
      </c>
      <c r="AV112" s="744">
        <v>0</v>
      </c>
      <c r="AW112" s="744">
        <v>1.3275790999999999</v>
      </c>
      <c r="AX112" s="744">
        <v>12.32720117</v>
      </c>
      <c r="AY112" s="744">
        <v>20.942323099999999</v>
      </c>
      <c r="AZ112" s="744">
        <v>27.692608180000001</v>
      </c>
      <c r="BA112" s="744">
        <v>32.279017530000004</v>
      </c>
      <c r="BB112" s="744">
        <v>46.219726659999999</v>
      </c>
      <c r="BD112" s="338" t="s">
        <v>2597</v>
      </c>
      <c r="BE112" s="126" t="s">
        <v>2859</v>
      </c>
      <c r="BG112" s="338" t="s">
        <v>25</v>
      </c>
    </row>
    <row r="113" spans="2:59" ht="15" x14ac:dyDescent="0.2">
      <c r="B113" s="126" t="s">
        <v>2460</v>
      </c>
      <c r="C113" s="126" t="s">
        <v>2922</v>
      </c>
      <c r="D113" s="126" t="s">
        <v>2923</v>
      </c>
      <c r="E113" s="126" t="s">
        <v>2926</v>
      </c>
      <c r="F113" s="126" t="s">
        <v>854</v>
      </c>
      <c r="G113" s="126" t="s">
        <v>853</v>
      </c>
      <c r="H113" s="337" t="s">
        <v>2464</v>
      </c>
      <c r="I113" s="126"/>
      <c r="L113" s="686">
        <v>46112</v>
      </c>
      <c r="M113" s="686">
        <v>46112</v>
      </c>
      <c r="N113" s="686">
        <v>45079</v>
      </c>
      <c r="O113" s="686">
        <v>45080</v>
      </c>
      <c r="P113" s="686">
        <v>45156</v>
      </c>
      <c r="Q113" s="686">
        <v>45196</v>
      </c>
      <c r="R113" s="686">
        <v>48172</v>
      </c>
      <c r="S113" s="686">
        <v>48669</v>
      </c>
      <c r="T113" s="686"/>
      <c r="U113" s="687"/>
      <c r="V113" s="686"/>
      <c r="W113" s="686">
        <v>45079</v>
      </c>
      <c r="X113" s="686">
        <v>45080</v>
      </c>
      <c r="Y113" s="686">
        <v>45156</v>
      </c>
      <c r="Z113" s="686">
        <v>45196</v>
      </c>
      <c r="AA113" s="686">
        <v>48172</v>
      </c>
      <c r="AB113" s="686">
        <v>48669</v>
      </c>
      <c r="AC113" s="686"/>
      <c r="AD113" s="687"/>
      <c r="AE113" s="679"/>
      <c r="AG113" s="744">
        <v>0</v>
      </c>
      <c r="AH113" s="744">
        <v>19.412285199999999</v>
      </c>
      <c r="AI113" s="67">
        <f t="shared" si="3"/>
        <v>19.412285199999999</v>
      </c>
      <c r="AJ113" s="53">
        <f t="shared" si="2"/>
        <v>0</v>
      </c>
      <c r="AL113" s="744">
        <v>0</v>
      </c>
      <c r="AM113" s="744">
        <v>0</v>
      </c>
      <c r="AN113" s="744">
        <v>0.55758321999999994</v>
      </c>
      <c r="AO113" s="744">
        <v>5.177424489999999</v>
      </c>
      <c r="AP113" s="744">
        <v>8.7957757000000001</v>
      </c>
      <c r="AQ113" s="744">
        <v>11.63089544</v>
      </c>
      <c r="AR113" s="744">
        <v>13.557187369999999</v>
      </c>
      <c r="AS113" s="744">
        <v>19.412285199999999</v>
      </c>
      <c r="AU113" s="744">
        <v>0</v>
      </c>
      <c r="AV113" s="744">
        <v>0</v>
      </c>
      <c r="AW113" s="744">
        <v>0.55758321999999994</v>
      </c>
      <c r="AX113" s="744">
        <v>5.177424489999999</v>
      </c>
      <c r="AY113" s="744">
        <v>8.7957757000000001</v>
      </c>
      <c r="AZ113" s="744">
        <v>11.63089544</v>
      </c>
      <c r="BA113" s="744">
        <v>13.557187369999999</v>
      </c>
      <c r="BB113" s="744">
        <v>19.412285199999999</v>
      </c>
      <c r="BD113" s="338" t="s">
        <v>2597</v>
      </c>
      <c r="BE113" s="126" t="s">
        <v>2467</v>
      </c>
      <c r="BG113" s="338" t="s">
        <v>25</v>
      </c>
    </row>
    <row r="114" spans="2:59" ht="15" x14ac:dyDescent="0.2">
      <c r="B114" s="126" t="s">
        <v>2460</v>
      </c>
      <c r="C114" s="126" t="s">
        <v>2927</v>
      </c>
      <c r="D114" s="126" t="s">
        <v>2928</v>
      </c>
      <c r="E114" s="126" t="s">
        <v>2929</v>
      </c>
      <c r="F114" s="126" t="s">
        <v>835</v>
      </c>
      <c r="G114" s="126" t="s">
        <v>834</v>
      </c>
      <c r="H114" s="337" t="s">
        <v>2464</v>
      </c>
      <c r="I114" s="126"/>
      <c r="L114" s="686">
        <v>47573</v>
      </c>
      <c r="M114" s="686">
        <v>47573</v>
      </c>
      <c r="N114" s="686">
        <v>45581</v>
      </c>
      <c r="O114" s="686">
        <v>46629</v>
      </c>
      <c r="P114" s="686">
        <v>47009</v>
      </c>
      <c r="Q114" s="686">
        <v>47192</v>
      </c>
      <c r="R114" s="686">
        <v>47808</v>
      </c>
      <c r="S114" s="686">
        <v>48304</v>
      </c>
      <c r="T114" s="686"/>
      <c r="U114" s="687"/>
      <c r="V114" s="686"/>
      <c r="W114" s="686">
        <v>45581</v>
      </c>
      <c r="X114" s="686">
        <v>46629</v>
      </c>
      <c r="Y114" s="686">
        <v>47009</v>
      </c>
      <c r="Z114" s="686">
        <v>47192</v>
      </c>
      <c r="AA114" s="686">
        <v>47808</v>
      </c>
      <c r="AB114" s="686">
        <v>48304</v>
      </c>
      <c r="AC114" s="686"/>
      <c r="AD114" s="687"/>
      <c r="AE114" s="679"/>
      <c r="AG114" s="744">
        <v>0</v>
      </c>
      <c r="AH114" s="744">
        <v>10.784221209999998</v>
      </c>
      <c r="AI114" s="67">
        <f t="shared" si="3"/>
        <v>10.784221209999998</v>
      </c>
      <c r="AJ114" s="53">
        <f t="shared" si="2"/>
        <v>0</v>
      </c>
      <c r="AL114" s="744">
        <v>0</v>
      </c>
      <c r="AM114" s="744">
        <v>0</v>
      </c>
      <c r="AN114" s="744">
        <v>0</v>
      </c>
      <c r="AO114" s="744">
        <v>0</v>
      </c>
      <c r="AP114" s="744">
        <v>9.9270650000000002E-2</v>
      </c>
      <c r="AQ114" s="744">
        <v>1.5828053399999999</v>
      </c>
      <c r="AR114" s="744">
        <v>3.5721665700000003</v>
      </c>
      <c r="AS114" s="744">
        <v>10.784221209999998</v>
      </c>
      <c r="AU114" s="744">
        <v>0</v>
      </c>
      <c r="AV114" s="744">
        <v>0</v>
      </c>
      <c r="AW114" s="744">
        <v>0</v>
      </c>
      <c r="AX114" s="744">
        <v>0</v>
      </c>
      <c r="AY114" s="744">
        <v>9.9270650000000002E-2</v>
      </c>
      <c r="AZ114" s="744">
        <v>1.5828053399999999</v>
      </c>
      <c r="BA114" s="744">
        <v>3.5721665700000003</v>
      </c>
      <c r="BB114" s="744">
        <v>10.784221209999998</v>
      </c>
      <c r="BD114" s="338" t="s">
        <v>2466</v>
      </c>
      <c r="BE114" s="126" t="s">
        <v>2859</v>
      </c>
      <c r="BG114" s="338" t="s">
        <v>25</v>
      </c>
    </row>
    <row r="115" spans="2:59" ht="15" x14ac:dyDescent="0.2">
      <c r="B115" s="126" t="s">
        <v>2460</v>
      </c>
      <c r="C115" s="126" t="s">
        <v>2930</v>
      </c>
      <c r="D115" s="126" t="s">
        <v>2931</v>
      </c>
      <c r="E115" s="126" t="s">
        <v>2932</v>
      </c>
      <c r="F115" s="126" t="s">
        <v>835</v>
      </c>
      <c r="G115" s="126" t="s">
        <v>834</v>
      </c>
      <c r="H115" s="337" t="s">
        <v>2464</v>
      </c>
      <c r="I115" s="126"/>
      <c r="L115" s="686">
        <v>47573</v>
      </c>
      <c r="M115" s="686">
        <v>47573</v>
      </c>
      <c r="N115" s="686">
        <v>45581</v>
      </c>
      <c r="O115" s="686">
        <v>45844</v>
      </c>
      <c r="P115" s="686">
        <v>46192</v>
      </c>
      <c r="Q115" s="686">
        <v>46404</v>
      </c>
      <c r="R115" s="686">
        <v>47074</v>
      </c>
      <c r="S115" s="686">
        <v>47573</v>
      </c>
      <c r="T115" s="686"/>
      <c r="U115" s="687"/>
      <c r="V115" s="686"/>
      <c r="W115" s="686">
        <v>45581</v>
      </c>
      <c r="X115" s="686">
        <v>45844</v>
      </c>
      <c r="Y115" s="686">
        <v>46192</v>
      </c>
      <c r="Z115" s="686">
        <v>46404</v>
      </c>
      <c r="AA115" s="686">
        <v>47074</v>
      </c>
      <c r="AB115" s="686">
        <v>47573</v>
      </c>
      <c r="AC115" s="686"/>
      <c r="AD115" s="687"/>
      <c r="AE115" s="679"/>
      <c r="AG115" s="744">
        <v>0</v>
      </c>
      <c r="AH115" s="744">
        <v>2.0939586299999999</v>
      </c>
      <c r="AI115" s="67">
        <f t="shared" si="3"/>
        <v>2.0939586299999999</v>
      </c>
      <c r="AJ115" s="53">
        <f t="shared" si="2"/>
        <v>0</v>
      </c>
      <c r="AL115" s="744">
        <v>0</v>
      </c>
      <c r="AM115" s="744">
        <v>0</v>
      </c>
      <c r="AN115" s="744">
        <v>0</v>
      </c>
      <c r="AO115" s="744">
        <v>0.12485688</v>
      </c>
      <c r="AP115" s="744">
        <v>0.39853971999999999</v>
      </c>
      <c r="AQ115" s="744">
        <v>0.96866486000000007</v>
      </c>
      <c r="AR115" s="744">
        <v>2.0318466900000001</v>
      </c>
      <c r="AS115" s="744">
        <v>2.0939586299999999</v>
      </c>
      <c r="AU115" s="744">
        <v>0</v>
      </c>
      <c r="AV115" s="744">
        <v>0</v>
      </c>
      <c r="AW115" s="744">
        <v>0</v>
      </c>
      <c r="AX115" s="744">
        <v>0.12485688</v>
      </c>
      <c r="AY115" s="744">
        <v>0.39853971999999999</v>
      </c>
      <c r="AZ115" s="744">
        <v>0.96866486000000007</v>
      </c>
      <c r="BA115" s="744">
        <v>2.0318466900000001</v>
      </c>
      <c r="BB115" s="744">
        <v>2.0939586299999999</v>
      </c>
      <c r="BD115" s="338" t="s">
        <v>2466</v>
      </c>
      <c r="BE115" s="126" t="s">
        <v>2467</v>
      </c>
      <c r="BG115" s="338" t="s">
        <v>25</v>
      </c>
    </row>
    <row r="116" spans="2:59" ht="15" x14ac:dyDescent="0.2">
      <c r="B116" s="126" t="s">
        <v>2460</v>
      </c>
      <c r="C116" s="126" t="s">
        <v>2933</v>
      </c>
      <c r="D116" s="126" t="s">
        <v>2934</v>
      </c>
      <c r="E116" s="126" t="s">
        <v>2935</v>
      </c>
      <c r="F116" s="126" t="s">
        <v>835</v>
      </c>
      <c r="G116" s="126" t="s">
        <v>834</v>
      </c>
      <c r="H116" s="337" t="s">
        <v>2464</v>
      </c>
      <c r="I116" s="126"/>
      <c r="L116" s="686">
        <v>47573</v>
      </c>
      <c r="M116" s="686">
        <v>47573</v>
      </c>
      <c r="N116" s="686">
        <v>45581</v>
      </c>
      <c r="O116" s="686">
        <v>46857</v>
      </c>
      <c r="P116" s="686">
        <v>47158</v>
      </c>
      <c r="Q116" s="686">
        <v>47355</v>
      </c>
      <c r="R116" s="686">
        <v>47831</v>
      </c>
      <c r="S116" s="686">
        <v>48304</v>
      </c>
      <c r="T116" s="686"/>
      <c r="U116" s="687"/>
      <c r="V116" s="686"/>
      <c r="W116" s="686">
        <v>45581</v>
      </c>
      <c r="X116" s="686">
        <v>46857</v>
      </c>
      <c r="Y116" s="686">
        <v>47158</v>
      </c>
      <c r="Z116" s="686">
        <v>47355</v>
      </c>
      <c r="AA116" s="686">
        <v>47831</v>
      </c>
      <c r="AB116" s="686">
        <v>48304</v>
      </c>
      <c r="AC116" s="686"/>
      <c r="AD116" s="687"/>
      <c r="AE116" s="679"/>
      <c r="AG116" s="744">
        <v>0</v>
      </c>
      <c r="AH116" s="744">
        <v>3.4452671399999999</v>
      </c>
      <c r="AI116" s="67">
        <f t="shared" si="3"/>
        <v>3.4452671399999999</v>
      </c>
      <c r="AJ116" s="53">
        <f t="shared" si="2"/>
        <v>0</v>
      </c>
      <c r="AL116" s="744">
        <v>0</v>
      </c>
      <c r="AM116" s="744">
        <v>0</v>
      </c>
      <c r="AN116" s="744">
        <v>0</v>
      </c>
      <c r="AO116" s="744">
        <v>0</v>
      </c>
      <c r="AP116" s="744">
        <v>0.14931655999999999</v>
      </c>
      <c r="AQ116" s="744">
        <v>0.49671679999999996</v>
      </c>
      <c r="AR116" s="744">
        <v>0.98885913000000003</v>
      </c>
      <c r="AS116" s="744">
        <v>3.4452671399999999</v>
      </c>
      <c r="AU116" s="744">
        <v>0</v>
      </c>
      <c r="AV116" s="744">
        <v>0</v>
      </c>
      <c r="AW116" s="744">
        <v>0</v>
      </c>
      <c r="AX116" s="744">
        <v>0</v>
      </c>
      <c r="AY116" s="744">
        <v>0.14931655999999999</v>
      </c>
      <c r="AZ116" s="744">
        <v>0.49671679999999996</v>
      </c>
      <c r="BA116" s="744">
        <v>0.98885913000000003</v>
      </c>
      <c r="BB116" s="744">
        <v>3.4452671399999999</v>
      </c>
      <c r="BD116" s="338" t="s">
        <v>2466</v>
      </c>
      <c r="BE116" s="126" t="s">
        <v>2859</v>
      </c>
      <c r="BG116" s="338" t="s">
        <v>25</v>
      </c>
    </row>
    <row r="117" spans="2:59" ht="15" x14ac:dyDescent="0.2">
      <c r="B117" s="126" t="s">
        <v>2460</v>
      </c>
      <c r="C117" s="126" t="s">
        <v>2936</v>
      </c>
      <c r="D117" s="126" t="s">
        <v>2937</v>
      </c>
      <c r="E117" s="126" t="s">
        <v>2938</v>
      </c>
      <c r="F117" s="126" t="s">
        <v>470</v>
      </c>
      <c r="G117" s="126" t="s">
        <v>469</v>
      </c>
      <c r="H117" s="337" t="s">
        <v>2464</v>
      </c>
      <c r="I117" s="126"/>
      <c r="L117" s="686">
        <v>47573</v>
      </c>
      <c r="M117" s="686">
        <v>47573</v>
      </c>
      <c r="N117" s="686">
        <v>45581</v>
      </c>
      <c r="O117" s="686">
        <v>46802</v>
      </c>
      <c r="P117" s="686">
        <v>47166</v>
      </c>
      <c r="Q117" s="686">
        <v>47432</v>
      </c>
      <c r="R117" s="686">
        <v>48524</v>
      </c>
      <c r="S117" s="686">
        <v>48669</v>
      </c>
      <c r="T117" s="686"/>
      <c r="U117" s="687"/>
      <c r="V117" s="686"/>
      <c r="W117" s="686">
        <v>45581</v>
      </c>
      <c r="X117" s="686">
        <v>46802</v>
      </c>
      <c r="Y117" s="686">
        <v>47166</v>
      </c>
      <c r="Z117" s="686">
        <v>47432</v>
      </c>
      <c r="AA117" s="686">
        <v>48524</v>
      </c>
      <c r="AB117" s="686">
        <v>48669</v>
      </c>
      <c r="AC117" s="686"/>
      <c r="AD117" s="687"/>
      <c r="AE117" s="679"/>
      <c r="AG117" s="744">
        <v>0</v>
      </c>
      <c r="AH117" s="744">
        <v>17.376412849999998</v>
      </c>
      <c r="AI117" s="67">
        <f t="shared" si="3"/>
        <v>17.376412849999998</v>
      </c>
      <c r="AJ117" s="53">
        <f t="shared" si="2"/>
        <v>0</v>
      </c>
      <c r="AL117" s="744">
        <v>0</v>
      </c>
      <c r="AM117" s="744">
        <v>0</v>
      </c>
      <c r="AN117" s="744">
        <v>0</v>
      </c>
      <c r="AO117" s="744">
        <v>0</v>
      </c>
      <c r="AP117" s="744">
        <v>0.56142977000000005</v>
      </c>
      <c r="AQ117" s="744">
        <v>3.3004596099999999</v>
      </c>
      <c r="AR117" s="744">
        <v>7.8492384899999994</v>
      </c>
      <c r="AS117" s="744">
        <v>17.376412849999998</v>
      </c>
      <c r="AU117" s="744">
        <v>0</v>
      </c>
      <c r="AV117" s="744">
        <v>0</v>
      </c>
      <c r="AW117" s="744">
        <v>0</v>
      </c>
      <c r="AX117" s="744">
        <v>0</v>
      </c>
      <c r="AY117" s="744">
        <v>0.56142977000000005</v>
      </c>
      <c r="AZ117" s="744">
        <v>3.3004596099999999</v>
      </c>
      <c r="BA117" s="744">
        <v>7.8492384899999994</v>
      </c>
      <c r="BB117" s="744">
        <v>17.376412849999998</v>
      </c>
      <c r="BD117" s="338" t="s">
        <v>2466</v>
      </c>
      <c r="BE117" s="126" t="s">
        <v>2859</v>
      </c>
      <c r="BG117" s="338" t="s">
        <v>25</v>
      </c>
    </row>
    <row r="118" spans="2:59" ht="15" x14ac:dyDescent="0.2">
      <c r="B118" s="126" t="s">
        <v>2460</v>
      </c>
      <c r="C118" s="126" t="s">
        <v>2936</v>
      </c>
      <c r="D118" s="126" t="s">
        <v>2937</v>
      </c>
      <c r="E118" s="126" t="s">
        <v>2938</v>
      </c>
      <c r="F118" s="126" t="s">
        <v>816</v>
      </c>
      <c r="G118" s="126" t="s">
        <v>815</v>
      </c>
      <c r="H118" s="337" t="s">
        <v>2464</v>
      </c>
      <c r="I118" s="126"/>
      <c r="L118" s="686">
        <v>47573</v>
      </c>
      <c r="M118" s="686">
        <v>47573</v>
      </c>
      <c r="N118" s="686">
        <v>45581</v>
      </c>
      <c r="O118" s="686">
        <v>46802</v>
      </c>
      <c r="P118" s="686">
        <v>47166</v>
      </c>
      <c r="Q118" s="686">
        <v>47432</v>
      </c>
      <c r="R118" s="686">
        <v>48524</v>
      </c>
      <c r="S118" s="686">
        <v>48669</v>
      </c>
      <c r="T118" s="686"/>
      <c r="U118" s="687"/>
      <c r="V118" s="686"/>
      <c r="W118" s="686">
        <v>45581</v>
      </c>
      <c r="X118" s="686">
        <v>46802</v>
      </c>
      <c r="Y118" s="686">
        <v>47166</v>
      </c>
      <c r="Z118" s="686">
        <v>47432</v>
      </c>
      <c r="AA118" s="686">
        <v>48524</v>
      </c>
      <c r="AB118" s="686">
        <v>48669</v>
      </c>
      <c r="AC118" s="686"/>
      <c r="AD118" s="687"/>
      <c r="AE118" s="679"/>
      <c r="AG118" s="744">
        <v>0</v>
      </c>
      <c r="AH118" s="744">
        <v>10.205194839999999</v>
      </c>
      <c r="AI118" s="67">
        <f t="shared" si="3"/>
        <v>10.205194839999999</v>
      </c>
      <c r="AJ118" s="53">
        <f t="shared" si="2"/>
        <v>0</v>
      </c>
      <c r="AL118" s="744">
        <v>0</v>
      </c>
      <c r="AM118" s="744">
        <v>0</v>
      </c>
      <c r="AN118" s="744">
        <v>0</v>
      </c>
      <c r="AO118" s="744">
        <v>0</v>
      </c>
      <c r="AP118" s="744">
        <v>0.32972859000000004</v>
      </c>
      <c r="AQ118" s="744">
        <v>1.93836517</v>
      </c>
      <c r="AR118" s="744">
        <v>4.6098702199999995</v>
      </c>
      <c r="AS118" s="744">
        <v>10.205194839999999</v>
      </c>
      <c r="AU118" s="744">
        <v>0</v>
      </c>
      <c r="AV118" s="744">
        <v>0</v>
      </c>
      <c r="AW118" s="744">
        <v>0</v>
      </c>
      <c r="AX118" s="744">
        <v>0</v>
      </c>
      <c r="AY118" s="744">
        <v>0.32972859000000004</v>
      </c>
      <c r="AZ118" s="744">
        <v>1.93836517</v>
      </c>
      <c r="BA118" s="744">
        <v>4.6098702199999995</v>
      </c>
      <c r="BB118" s="744">
        <v>10.205194839999999</v>
      </c>
      <c r="BD118" s="338" t="s">
        <v>2466</v>
      </c>
      <c r="BE118" s="126" t="s">
        <v>2859</v>
      </c>
      <c r="BG118" s="338" t="s">
        <v>25</v>
      </c>
    </row>
    <row r="119" spans="2:59" ht="15" x14ac:dyDescent="0.2">
      <c r="B119" s="126" t="s">
        <v>2460</v>
      </c>
      <c r="C119" s="126" t="s">
        <v>2939</v>
      </c>
      <c r="D119" s="126" t="s">
        <v>2940</v>
      </c>
      <c r="E119" s="126" t="s">
        <v>2941</v>
      </c>
      <c r="F119" s="126" t="s">
        <v>835</v>
      </c>
      <c r="G119" s="126" t="s">
        <v>834</v>
      </c>
      <c r="H119" s="337" t="s">
        <v>2464</v>
      </c>
      <c r="I119" s="126"/>
      <c r="L119" s="686">
        <v>47573</v>
      </c>
      <c r="M119" s="686">
        <v>47573</v>
      </c>
      <c r="N119" s="686">
        <v>45581</v>
      </c>
      <c r="O119" s="686">
        <v>46623</v>
      </c>
      <c r="P119" s="686">
        <v>46890</v>
      </c>
      <c r="Q119" s="686">
        <v>47092</v>
      </c>
      <c r="R119" s="686">
        <v>47801</v>
      </c>
      <c r="S119" s="686">
        <v>48304</v>
      </c>
      <c r="T119" s="686"/>
      <c r="U119" s="687"/>
      <c r="V119" s="686"/>
      <c r="W119" s="686">
        <v>45581</v>
      </c>
      <c r="X119" s="686">
        <v>46623</v>
      </c>
      <c r="Y119" s="686">
        <v>46890</v>
      </c>
      <c r="Z119" s="686">
        <v>47092</v>
      </c>
      <c r="AA119" s="686">
        <v>47801</v>
      </c>
      <c r="AB119" s="686">
        <v>48304</v>
      </c>
      <c r="AC119" s="686"/>
      <c r="AD119" s="687"/>
      <c r="AE119" s="679"/>
      <c r="AG119" s="744">
        <v>0</v>
      </c>
      <c r="AH119" s="744">
        <v>5.7478656299999997</v>
      </c>
      <c r="AI119" s="67">
        <f t="shared" si="3"/>
        <v>5.7478656299999997</v>
      </c>
      <c r="AJ119" s="53">
        <f t="shared" si="2"/>
        <v>0</v>
      </c>
      <c r="AL119" s="744">
        <v>0</v>
      </c>
      <c r="AM119" s="744">
        <v>0</v>
      </c>
      <c r="AN119" s="744">
        <v>0</v>
      </c>
      <c r="AO119" s="744">
        <v>0</v>
      </c>
      <c r="AP119" s="744">
        <v>0.24906963000000001</v>
      </c>
      <c r="AQ119" s="744">
        <v>0.86353347000000003</v>
      </c>
      <c r="AR119" s="744">
        <v>2.0672685300000002</v>
      </c>
      <c r="AS119" s="744">
        <v>5.7478656299999997</v>
      </c>
      <c r="AU119" s="744">
        <v>0</v>
      </c>
      <c r="AV119" s="744">
        <v>0</v>
      </c>
      <c r="AW119" s="744">
        <v>0</v>
      </c>
      <c r="AX119" s="744">
        <v>0</v>
      </c>
      <c r="AY119" s="744">
        <v>0.24906963000000001</v>
      </c>
      <c r="AZ119" s="744">
        <v>0.86353347000000003</v>
      </c>
      <c r="BA119" s="744">
        <v>2.0672685300000002</v>
      </c>
      <c r="BB119" s="744">
        <v>5.7478656299999997</v>
      </c>
      <c r="BD119" s="338" t="s">
        <v>2466</v>
      </c>
      <c r="BE119" s="126" t="s">
        <v>2859</v>
      </c>
      <c r="BG119" s="338" t="s">
        <v>25</v>
      </c>
    </row>
    <row r="120" spans="2:59" ht="15" x14ac:dyDescent="0.2">
      <c r="B120" s="126" t="s">
        <v>2460</v>
      </c>
      <c r="C120" s="126" t="s">
        <v>2942</v>
      </c>
      <c r="D120" s="126" t="s">
        <v>2943</v>
      </c>
      <c r="E120" s="126" t="s">
        <v>2944</v>
      </c>
      <c r="F120" s="126" t="s">
        <v>835</v>
      </c>
      <c r="G120" s="126" t="s">
        <v>834</v>
      </c>
      <c r="H120" s="337" t="s">
        <v>2464</v>
      </c>
      <c r="I120" s="126"/>
      <c r="L120" s="686">
        <v>47573</v>
      </c>
      <c r="M120" s="686">
        <v>47573</v>
      </c>
      <c r="N120" s="686">
        <v>45581</v>
      </c>
      <c r="O120" s="686">
        <v>46450</v>
      </c>
      <c r="P120" s="686">
        <v>46792</v>
      </c>
      <c r="Q120" s="686">
        <v>46990</v>
      </c>
      <c r="R120" s="686">
        <v>47466</v>
      </c>
      <c r="S120" s="686">
        <v>47938</v>
      </c>
      <c r="T120" s="686"/>
      <c r="U120" s="687"/>
      <c r="V120" s="686"/>
      <c r="W120" s="686">
        <v>45581</v>
      </c>
      <c r="X120" s="686">
        <v>46450</v>
      </c>
      <c r="Y120" s="686">
        <v>46792</v>
      </c>
      <c r="Z120" s="686">
        <v>46990</v>
      </c>
      <c r="AA120" s="686">
        <v>47466</v>
      </c>
      <c r="AB120" s="686">
        <v>47938</v>
      </c>
      <c r="AC120" s="686"/>
      <c r="AD120" s="687"/>
      <c r="AE120" s="679"/>
      <c r="AG120" s="744">
        <v>0</v>
      </c>
      <c r="AH120" s="744">
        <v>30.540876139999998</v>
      </c>
      <c r="AI120" s="67">
        <f t="shared" si="3"/>
        <v>30.540876139999998</v>
      </c>
      <c r="AJ120" s="53">
        <f t="shared" si="2"/>
        <v>0</v>
      </c>
      <c r="AL120" s="744">
        <v>0</v>
      </c>
      <c r="AM120" s="744">
        <v>0</v>
      </c>
      <c r="AN120" s="744">
        <v>0</v>
      </c>
      <c r="AO120" s="744">
        <v>1.4090216299999998</v>
      </c>
      <c r="AP120" s="744">
        <v>4.4086807800000001</v>
      </c>
      <c r="AQ120" s="744">
        <v>9.8370555</v>
      </c>
      <c r="AR120" s="744">
        <v>24.621097110000001</v>
      </c>
      <c r="AS120" s="744">
        <v>30.540876139999998</v>
      </c>
      <c r="AU120" s="744">
        <v>0</v>
      </c>
      <c r="AV120" s="744">
        <v>0</v>
      </c>
      <c r="AW120" s="744">
        <v>0</v>
      </c>
      <c r="AX120" s="744">
        <v>1.4090216299999998</v>
      </c>
      <c r="AY120" s="744">
        <v>4.4086807800000001</v>
      </c>
      <c r="AZ120" s="744">
        <v>9.8370555</v>
      </c>
      <c r="BA120" s="744">
        <v>24.621097110000001</v>
      </c>
      <c r="BB120" s="744">
        <v>30.540876139999998</v>
      </c>
      <c r="BD120" s="338" t="s">
        <v>2466</v>
      </c>
      <c r="BE120" s="126" t="s">
        <v>2859</v>
      </c>
      <c r="BG120" s="338" t="s">
        <v>25</v>
      </c>
    </row>
    <row r="121" spans="2:59" ht="15" x14ac:dyDescent="0.2">
      <c r="B121" s="126" t="s">
        <v>2460</v>
      </c>
      <c r="C121" s="126" t="s">
        <v>2945</v>
      </c>
      <c r="D121" s="126" t="s">
        <v>2946</v>
      </c>
      <c r="E121" s="126" t="s">
        <v>2463</v>
      </c>
      <c r="F121" s="126" t="s">
        <v>845</v>
      </c>
      <c r="G121" s="126" t="s">
        <v>844</v>
      </c>
      <c r="H121" s="337" t="s">
        <v>2464</v>
      </c>
      <c r="I121" s="126"/>
      <c r="L121" s="686" t="s">
        <v>2463</v>
      </c>
      <c r="M121" s="686" t="s">
        <v>2463</v>
      </c>
      <c r="N121" s="686">
        <v>45581</v>
      </c>
      <c r="O121" s="686">
        <v>46822</v>
      </c>
      <c r="P121" s="686">
        <v>47135</v>
      </c>
      <c r="Q121" s="686">
        <v>47331</v>
      </c>
      <c r="R121" s="686">
        <v>47914</v>
      </c>
      <c r="S121" s="686">
        <v>48304</v>
      </c>
      <c r="T121" s="686"/>
      <c r="U121" s="687"/>
      <c r="V121" s="686"/>
      <c r="W121" s="686">
        <v>45581</v>
      </c>
      <c r="X121" s="686">
        <v>46822</v>
      </c>
      <c r="Y121" s="686">
        <v>47135</v>
      </c>
      <c r="Z121" s="686">
        <v>47331</v>
      </c>
      <c r="AA121" s="686">
        <v>47914</v>
      </c>
      <c r="AB121" s="686">
        <v>48304</v>
      </c>
      <c r="AC121" s="686"/>
      <c r="AD121" s="687"/>
      <c r="AE121" s="679"/>
      <c r="AG121" s="744">
        <v>0</v>
      </c>
      <c r="AH121" s="744">
        <v>20.58315795</v>
      </c>
      <c r="AI121" s="67">
        <f t="shared" si="3"/>
        <v>20.58315795</v>
      </c>
      <c r="AJ121" s="53">
        <f t="shared" si="2"/>
        <v>0</v>
      </c>
      <c r="AL121" s="744">
        <v>0</v>
      </c>
      <c r="AM121" s="744">
        <v>0</v>
      </c>
      <c r="AN121" s="744">
        <v>0</v>
      </c>
      <c r="AO121" s="744">
        <v>0</v>
      </c>
      <c r="AP121" s="744">
        <v>1.1707096399999999</v>
      </c>
      <c r="AQ121" s="744">
        <v>3.6894485499999998</v>
      </c>
      <c r="AR121" s="744">
        <v>8.5944900699999991</v>
      </c>
      <c r="AS121" s="744">
        <v>20.58315795</v>
      </c>
      <c r="AU121" s="744">
        <v>0</v>
      </c>
      <c r="AV121" s="744">
        <v>0</v>
      </c>
      <c r="AW121" s="744">
        <v>0</v>
      </c>
      <c r="AX121" s="744">
        <v>0</v>
      </c>
      <c r="AY121" s="744">
        <v>1.1707096399999999</v>
      </c>
      <c r="AZ121" s="744">
        <v>3.6894485499999998</v>
      </c>
      <c r="BA121" s="744">
        <v>8.5944900699999991</v>
      </c>
      <c r="BB121" s="744">
        <v>20.58315795</v>
      </c>
      <c r="BD121" s="338" t="s">
        <v>2597</v>
      </c>
      <c r="BE121" s="126" t="s">
        <v>2467</v>
      </c>
      <c r="BG121" s="338" t="s">
        <v>25</v>
      </c>
    </row>
    <row r="122" spans="2:59" ht="15" x14ac:dyDescent="0.2">
      <c r="B122" s="126" t="s">
        <v>2460</v>
      </c>
      <c r="C122" s="126" t="s">
        <v>2947</v>
      </c>
      <c r="D122" s="126" t="s">
        <v>2948</v>
      </c>
      <c r="E122" s="126" t="s">
        <v>2949</v>
      </c>
      <c r="F122" s="126" t="s">
        <v>835</v>
      </c>
      <c r="G122" s="126" t="s">
        <v>834</v>
      </c>
      <c r="H122" s="337" t="s">
        <v>2464</v>
      </c>
      <c r="I122" s="126"/>
      <c r="L122" s="686">
        <v>47573</v>
      </c>
      <c r="M122" s="686">
        <v>47573</v>
      </c>
      <c r="N122" s="686">
        <v>45581</v>
      </c>
      <c r="O122" s="686">
        <v>46861</v>
      </c>
      <c r="P122" s="686">
        <v>47160</v>
      </c>
      <c r="Q122" s="686">
        <v>47355</v>
      </c>
      <c r="R122" s="686">
        <v>47833</v>
      </c>
      <c r="S122" s="686">
        <v>48304</v>
      </c>
      <c r="T122" s="686"/>
      <c r="U122" s="687"/>
      <c r="V122" s="686"/>
      <c r="W122" s="686">
        <v>45581</v>
      </c>
      <c r="X122" s="686">
        <v>46861</v>
      </c>
      <c r="Y122" s="686">
        <v>47160</v>
      </c>
      <c r="Z122" s="686">
        <v>47355</v>
      </c>
      <c r="AA122" s="686">
        <v>47833</v>
      </c>
      <c r="AB122" s="686">
        <v>48304</v>
      </c>
      <c r="AC122" s="686"/>
      <c r="AD122" s="687"/>
      <c r="AE122" s="679"/>
      <c r="AG122" s="744">
        <v>0</v>
      </c>
      <c r="AH122" s="744">
        <v>5.3169164000000002</v>
      </c>
      <c r="AI122" s="67">
        <f t="shared" si="3"/>
        <v>5.3169164000000002</v>
      </c>
      <c r="AJ122" s="53">
        <f t="shared" si="2"/>
        <v>0</v>
      </c>
      <c r="AL122" s="744">
        <v>0</v>
      </c>
      <c r="AM122" s="744">
        <v>0</v>
      </c>
      <c r="AN122" s="744">
        <v>0</v>
      </c>
      <c r="AO122" s="744">
        <v>0</v>
      </c>
      <c r="AP122" s="744">
        <v>0.23043105999999999</v>
      </c>
      <c r="AQ122" s="744">
        <v>0.76655677</v>
      </c>
      <c r="AR122" s="744">
        <v>1.52605525</v>
      </c>
      <c r="AS122" s="744">
        <v>5.3169164000000002</v>
      </c>
      <c r="AU122" s="744">
        <v>0</v>
      </c>
      <c r="AV122" s="744">
        <v>0</v>
      </c>
      <c r="AW122" s="744">
        <v>0</v>
      </c>
      <c r="AX122" s="744">
        <v>0</v>
      </c>
      <c r="AY122" s="744">
        <v>0.23043105999999999</v>
      </c>
      <c r="AZ122" s="744">
        <v>0.76655677</v>
      </c>
      <c r="BA122" s="744">
        <v>1.52605525</v>
      </c>
      <c r="BB122" s="744">
        <v>5.3169164000000002</v>
      </c>
      <c r="BD122" s="338" t="s">
        <v>2466</v>
      </c>
      <c r="BE122" s="126" t="s">
        <v>2859</v>
      </c>
      <c r="BG122" s="338" t="s">
        <v>25</v>
      </c>
    </row>
    <row r="123" spans="2:59" ht="15" x14ac:dyDescent="0.2">
      <c r="B123" s="126" t="s">
        <v>2460</v>
      </c>
      <c r="C123" s="126" t="s">
        <v>2950</v>
      </c>
      <c r="D123" s="126" t="s">
        <v>2951</v>
      </c>
      <c r="E123" s="126" t="s">
        <v>2952</v>
      </c>
      <c r="F123" s="126" t="s">
        <v>835</v>
      </c>
      <c r="G123" s="126" t="s">
        <v>834</v>
      </c>
      <c r="H123" s="337" t="s">
        <v>2464</v>
      </c>
      <c r="I123" s="126"/>
      <c r="L123" s="686">
        <v>47573</v>
      </c>
      <c r="M123" s="686">
        <v>47573</v>
      </c>
      <c r="N123" s="686">
        <v>45581</v>
      </c>
      <c r="O123" s="686">
        <v>46987</v>
      </c>
      <c r="P123" s="686">
        <v>47254</v>
      </c>
      <c r="Q123" s="686">
        <v>47463</v>
      </c>
      <c r="R123" s="686">
        <v>48172</v>
      </c>
      <c r="S123" s="686">
        <v>48669</v>
      </c>
      <c r="T123" s="686"/>
      <c r="U123" s="687"/>
      <c r="V123" s="686"/>
      <c r="W123" s="686">
        <v>45581</v>
      </c>
      <c r="X123" s="686">
        <v>46987</v>
      </c>
      <c r="Y123" s="686">
        <v>47254</v>
      </c>
      <c r="Z123" s="686">
        <v>47463</v>
      </c>
      <c r="AA123" s="686">
        <v>48172</v>
      </c>
      <c r="AB123" s="686">
        <v>48669</v>
      </c>
      <c r="AC123" s="686"/>
      <c r="AD123" s="687"/>
      <c r="AE123" s="679"/>
      <c r="AG123" s="744">
        <v>0</v>
      </c>
      <c r="AH123" s="744">
        <v>3.6212478100000003</v>
      </c>
      <c r="AI123" s="67">
        <f t="shared" si="3"/>
        <v>3.6212478100000003</v>
      </c>
      <c r="AJ123" s="53">
        <f t="shared" si="2"/>
        <v>0</v>
      </c>
      <c r="AL123" s="744">
        <v>0</v>
      </c>
      <c r="AM123" s="744">
        <v>0</v>
      </c>
      <c r="AN123" s="744">
        <v>0</v>
      </c>
      <c r="AO123" s="744">
        <v>0</v>
      </c>
      <c r="AP123" s="744">
        <v>0</v>
      </c>
      <c r="AQ123" s="744">
        <v>0</v>
      </c>
      <c r="AR123" s="744">
        <v>0.14996581</v>
      </c>
      <c r="AS123" s="744">
        <v>3.6212478100000003</v>
      </c>
      <c r="AU123" s="744">
        <v>0</v>
      </c>
      <c r="AV123" s="744">
        <v>0</v>
      </c>
      <c r="AW123" s="744">
        <v>0</v>
      </c>
      <c r="AX123" s="744">
        <v>0</v>
      </c>
      <c r="AY123" s="744">
        <v>0</v>
      </c>
      <c r="AZ123" s="744">
        <v>0</v>
      </c>
      <c r="BA123" s="744">
        <v>0.14996581</v>
      </c>
      <c r="BB123" s="744">
        <v>3.6212478100000003</v>
      </c>
      <c r="BD123" s="338" t="s">
        <v>2466</v>
      </c>
      <c r="BE123" s="126" t="s">
        <v>2859</v>
      </c>
      <c r="BG123" s="338" t="s">
        <v>25</v>
      </c>
    </row>
    <row r="124" spans="2:59" ht="15" x14ac:dyDescent="0.2">
      <c r="B124" s="126" t="s">
        <v>2460</v>
      </c>
      <c r="C124" s="126" t="s">
        <v>2953</v>
      </c>
      <c r="D124" s="126" t="s">
        <v>2954</v>
      </c>
      <c r="E124" s="126" t="s">
        <v>2463</v>
      </c>
      <c r="F124" s="126" t="s">
        <v>845</v>
      </c>
      <c r="G124" s="126" t="s">
        <v>844</v>
      </c>
      <c r="H124" s="337" t="s">
        <v>2464</v>
      </c>
      <c r="I124" s="126"/>
      <c r="L124" s="686" t="s">
        <v>2463</v>
      </c>
      <c r="M124" s="686" t="s">
        <v>2463</v>
      </c>
      <c r="N124" s="686">
        <v>45553</v>
      </c>
      <c r="O124" s="686">
        <v>45798</v>
      </c>
      <c r="P124" s="686">
        <v>46076</v>
      </c>
      <c r="Q124" s="686">
        <v>46275</v>
      </c>
      <c r="R124" s="686">
        <v>47134</v>
      </c>
      <c r="S124" s="686">
        <v>47573</v>
      </c>
      <c r="T124" s="686"/>
      <c r="U124" s="687"/>
      <c r="V124" s="686"/>
      <c r="W124" s="686">
        <v>45553</v>
      </c>
      <c r="X124" s="686">
        <v>45798</v>
      </c>
      <c r="Y124" s="686">
        <v>46076</v>
      </c>
      <c r="Z124" s="686">
        <v>46275</v>
      </c>
      <c r="AA124" s="686">
        <v>47134</v>
      </c>
      <c r="AB124" s="686">
        <v>47573</v>
      </c>
      <c r="AC124" s="686"/>
      <c r="AD124" s="687"/>
      <c r="AE124" s="679"/>
      <c r="AG124" s="744">
        <v>2.1145900000000257E-4</v>
      </c>
      <c r="AH124" s="744">
        <v>27.121780509000004</v>
      </c>
      <c r="AI124" s="67">
        <f t="shared" si="3"/>
        <v>27.121991968000003</v>
      </c>
      <c r="AJ124" s="53">
        <f t="shared" si="2"/>
        <v>7.7965881064153899E-6</v>
      </c>
      <c r="AL124" s="744">
        <v>0</v>
      </c>
      <c r="AM124" s="744">
        <v>2.1145900000000257E-4</v>
      </c>
      <c r="AN124" s="744">
        <v>-4.3602291000000057E-2</v>
      </c>
      <c r="AO124" s="744">
        <v>1.2169000790000002</v>
      </c>
      <c r="AP124" s="744">
        <v>3.7057414890000002</v>
      </c>
      <c r="AQ124" s="744">
        <v>16.005600909000002</v>
      </c>
      <c r="AR124" s="744">
        <v>26.528936419000004</v>
      </c>
      <c r="AS124" s="744">
        <v>27.121780509000004</v>
      </c>
      <c r="AU124" s="744">
        <v>0</v>
      </c>
      <c r="AV124" s="744">
        <v>2.1145900000000257E-4</v>
      </c>
      <c r="AW124" s="744">
        <v>-4.3602291000000057E-2</v>
      </c>
      <c r="AX124" s="744">
        <v>1.2169000790000002</v>
      </c>
      <c r="AY124" s="744">
        <v>3.7057414890000002</v>
      </c>
      <c r="AZ124" s="744">
        <v>16.005600909000002</v>
      </c>
      <c r="BA124" s="744">
        <v>26.528936419000004</v>
      </c>
      <c r="BB124" s="744">
        <v>27.121780509000004</v>
      </c>
      <c r="BD124" s="338" t="s">
        <v>2466</v>
      </c>
      <c r="BE124" s="126" t="s">
        <v>2467</v>
      </c>
      <c r="BG124" s="338" t="s">
        <v>25</v>
      </c>
    </row>
    <row r="125" spans="2:59" ht="15" x14ac:dyDescent="0.2">
      <c r="B125" s="126" t="s">
        <v>2460</v>
      </c>
      <c r="C125" s="126" t="s">
        <v>2953</v>
      </c>
      <c r="D125" s="126" t="s">
        <v>2954</v>
      </c>
      <c r="E125" s="126" t="s">
        <v>2955</v>
      </c>
      <c r="F125" s="126" t="s">
        <v>835</v>
      </c>
      <c r="G125" s="126" t="s">
        <v>834</v>
      </c>
      <c r="H125" s="337" t="s">
        <v>2464</v>
      </c>
      <c r="I125" s="126"/>
      <c r="L125" s="686">
        <v>47573</v>
      </c>
      <c r="M125" s="686">
        <v>47573</v>
      </c>
      <c r="N125" s="686">
        <v>45553</v>
      </c>
      <c r="O125" s="686">
        <v>45798</v>
      </c>
      <c r="P125" s="686">
        <v>46076</v>
      </c>
      <c r="Q125" s="686">
        <v>46275</v>
      </c>
      <c r="R125" s="686">
        <v>47134</v>
      </c>
      <c r="S125" s="686">
        <v>47573</v>
      </c>
      <c r="T125" s="686"/>
      <c r="U125" s="687"/>
      <c r="V125" s="686"/>
      <c r="W125" s="686">
        <v>45553</v>
      </c>
      <c r="X125" s="686">
        <v>45798</v>
      </c>
      <c r="Y125" s="686">
        <v>46076</v>
      </c>
      <c r="Z125" s="686">
        <v>46275</v>
      </c>
      <c r="AA125" s="686">
        <v>47134</v>
      </c>
      <c r="AB125" s="686">
        <v>47573</v>
      </c>
      <c r="AC125" s="686"/>
      <c r="AD125" s="687"/>
      <c r="AE125" s="679"/>
      <c r="AG125" s="744">
        <v>4.7748799999997573E-5</v>
      </c>
      <c r="AH125" s="744">
        <v>6.1242730188000003</v>
      </c>
      <c r="AI125" s="67">
        <f t="shared" si="3"/>
        <v>6.1243207676000004</v>
      </c>
      <c r="AJ125" s="53">
        <f t="shared" si="2"/>
        <v>7.796587052168624E-6</v>
      </c>
      <c r="AL125" s="744">
        <v>0</v>
      </c>
      <c r="AM125" s="744">
        <v>4.7748799999997573E-5</v>
      </c>
      <c r="AN125" s="744">
        <v>-9.8456711999999873E-3</v>
      </c>
      <c r="AO125" s="744">
        <v>0.27478389880000004</v>
      </c>
      <c r="AP125" s="744">
        <v>0.83678033880000013</v>
      </c>
      <c r="AQ125" s="744">
        <v>3.6141679488000005</v>
      </c>
      <c r="AR125" s="744">
        <v>5.9904049988000008</v>
      </c>
      <c r="AS125" s="744">
        <v>6.1242730188000003</v>
      </c>
      <c r="AU125" s="744">
        <v>0</v>
      </c>
      <c r="AV125" s="744">
        <v>4.7748799999997573E-5</v>
      </c>
      <c r="AW125" s="744">
        <v>-9.8456711999999873E-3</v>
      </c>
      <c r="AX125" s="744">
        <v>0.27478389880000004</v>
      </c>
      <c r="AY125" s="744">
        <v>0.83678033880000013</v>
      </c>
      <c r="AZ125" s="744">
        <v>3.6141679488000005</v>
      </c>
      <c r="BA125" s="744">
        <v>5.9904049988000008</v>
      </c>
      <c r="BB125" s="744">
        <v>6.1242730188000003</v>
      </c>
      <c r="BD125" s="338" t="s">
        <v>2466</v>
      </c>
      <c r="BE125" s="126" t="s">
        <v>2467</v>
      </c>
      <c r="BG125" s="338" t="s">
        <v>25</v>
      </c>
    </row>
    <row r="126" spans="2:59" ht="15" x14ac:dyDescent="0.2">
      <c r="B126" s="126" t="s">
        <v>2460</v>
      </c>
      <c r="C126" s="126" t="s">
        <v>2953</v>
      </c>
      <c r="D126" s="126" t="s">
        <v>2954</v>
      </c>
      <c r="E126" s="126" t="s">
        <v>2956</v>
      </c>
      <c r="F126" s="126" t="s">
        <v>854</v>
      </c>
      <c r="G126" s="126" t="s">
        <v>853</v>
      </c>
      <c r="H126" s="337" t="s">
        <v>2464</v>
      </c>
      <c r="I126" s="126"/>
      <c r="L126" s="686">
        <v>46112</v>
      </c>
      <c r="M126" s="686">
        <v>46112</v>
      </c>
      <c r="N126" s="686">
        <v>45553</v>
      </c>
      <c r="O126" s="686">
        <v>45798</v>
      </c>
      <c r="P126" s="686">
        <v>46076</v>
      </c>
      <c r="Q126" s="686">
        <v>46275</v>
      </c>
      <c r="R126" s="686">
        <v>47134</v>
      </c>
      <c r="S126" s="686">
        <v>47573</v>
      </c>
      <c r="T126" s="686"/>
      <c r="U126" s="687"/>
      <c r="V126" s="686"/>
      <c r="W126" s="686">
        <v>45553</v>
      </c>
      <c r="X126" s="686">
        <v>45798</v>
      </c>
      <c r="Y126" s="686">
        <v>46076</v>
      </c>
      <c r="Z126" s="686">
        <v>46275</v>
      </c>
      <c r="AA126" s="686">
        <v>47134</v>
      </c>
      <c r="AB126" s="686">
        <v>47573</v>
      </c>
      <c r="AC126" s="686"/>
      <c r="AD126" s="687"/>
      <c r="AE126" s="679"/>
      <c r="AG126" s="744">
        <v>8.185520000000543E-5</v>
      </c>
      <c r="AH126" s="744">
        <v>10.498753715199999</v>
      </c>
      <c r="AI126" s="67">
        <f t="shared" si="3"/>
        <v>10.498835570399999</v>
      </c>
      <c r="AJ126" s="53">
        <f t="shared" si="2"/>
        <v>7.7965979609000397E-6</v>
      </c>
      <c r="AL126" s="744">
        <v>0</v>
      </c>
      <c r="AM126" s="744">
        <v>8.185520000000543E-5</v>
      </c>
      <c r="AN126" s="744">
        <v>-1.6878324799999986E-2</v>
      </c>
      <c r="AO126" s="744">
        <v>0.47105807520000004</v>
      </c>
      <c r="AP126" s="744">
        <v>1.4344805552</v>
      </c>
      <c r="AQ126" s="744">
        <v>6.1957164751999994</v>
      </c>
      <c r="AR126" s="744">
        <v>10.2692656752</v>
      </c>
      <c r="AS126" s="744">
        <v>10.498753715199999</v>
      </c>
      <c r="AU126" s="744">
        <v>0</v>
      </c>
      <c r="AV126" s="744">
        <v>8.185520000000543E-5</v>
      </c>
      <c r="AW126" s="744">
        <v>-1.6878324799999986E-2</v>
      </c>
      <c r="AX126" s="744">
        <v>0.47105807520000004</v>
      </c>
      <c r="AY126" s="744">
        <v>1.4344805552</v>
      </c>
      <c r="AZ126" s="744">
        <v>6.1957164751999994</v>
      </c>
      <c r="BA126" s="744">
        <v>10.2692656752</v>
      </c>
      <c r="BB126" s="744">
        <v>10.498753715199999</v>
      </c>
      <c r="BD126" s="338" t="s">
        <v>2466</v>
      </c>
      <c r="BE126" s="126" t="s">
        <v>2467</v>
      </c>
      <c r="BG126" s="338" t="s">
        <v>25</v>
      </c>
    </row>
    <row r="127" spans="2:59" ht="15" x14ac:dyDescent="0.2">
      <c r="B127" s="126" t="s">
        <v>2460</v>
      </c>
      <c r="C127" s="126" t="s">
        <v>2957</v>
      </c>
      <c r="D127" s="126" t="s">
        <v>2958</v>
      </c>
      <c r="E127" s="126" t="s">
        <v>2959</v>
      </c>
      <c r="F127" s="126" t="s">
        <v>835</v>
      </c>
      <c r="G127" s="126" t="s">
        <v>834</v>
      </c>
      <c r="H127" s="337" t="s">
        <v>2464</v>
      </c>
      <c r="I127" s="126"/>
      <c r="L127" s="686">
        <v>47573</v>
      </c>
      <c r="M127" s="686">
        <v>47573</v>
      </c>
      <c r="N127" s="686">
        <v>45581</v>
      </c>
      <c r="O127" s="686">
        <v>45581</v>
      </c>
      <c r="P127" s="686">
        <v>46188</v>
      </c>
      <c r="Q127" s="686">
        <v>46396</v>
      </c>
      <c r="R127" s="686">
        <v>47074</v>
      </c>
      <c r="S127" s="686">
        <v>47573</v>
      </c>
      <c r="T127" s="686"/>
      <c r="U127" s="687"/>
      <c r="V127" s="686"/>
      <c r="W127" s="686">
        <v>45581</v>
      </c>
      <c r="X127" s="686">
        <v>45581</v>
      </c>
      <c r="Y127" s="686">
        <v>46188</v>
      </c>
      <c r="Z127" s="686">
        <v>46396</v>
      </c>
      <c r="AA127" s="686">
        <v>47074</v>
      </c>
      <c r="AB127" s="686">
        <v>47573</v>
      </c>
      <c r="AC127" s="686"/>
      <c r="AD127" s="687"/>
      <c r="AE127" s="679"/>
      <c r="AG127" s="744">
        <v>0</v>
      </c>
      <c r="AH127" s="744">
        <v>2.1696119899999999</v>
      </c>
      <c r="AI127" s="67">
        <f t="shared" si="3"/>
        <v>2.1696119899999999</v>
      </c>
      <c r="AJ127" s="53">
        <f t="shared" si="2"/>
        <v>0</v>
      </c>
      <c r="AL127" s="744">
        <v>0</v>
      </c>
      <c r="AM127" s="744">
        <v>0</v>
      </c>
      <c r="AN127" s="744">
        <v>5.3337000000000002E-4</v>
      </c>
      <c r="AO127" s="744">
        <v>0.34497741000000004</v>
      </c>
      <c r="AP127" s="744">
        <v>0.73189496999999992</v>
      </c>
      <c r="AQ127" s="744">
        <v>1.94596843</v>
      </c>
      <c r="AR127" s="744">
        <v>2.1481214299999998</v>
      </c>
      <c r="AS127" s="744">
        <v>2.1696119899999999</v>
      </c>
      <c r="AU127" s="744">
        <v>0</v>
      </c>
      <c r="AV127" s="744">
        <v>0</v>
      </c>
      <c r="AW127" s="744">
        <v>5.3337000000000002E-4</v>
      </c>
      <c r="AX127" s="744">
        <v>0.34497741000000004</v>
      </c>
      <c r="AY127" s="744">
        <v>0.73189496999999992</v>
      </c>
      <c r="AZ127" s="744">
        <v>1.94596843</v>
      </c>
      <c r="BA127" s="744">
        <v>2.1481214299999998</v>
      </c>
      <c r="BB127" s="744">
        <v>2.1696119899999999</v>
      </c>
      <c r="BD127" s="338" t="s">
        <v>2466</v>
      </c>
      <c r="BE127" s="126" t="s">
        <v>2467</v>
      </c>
      <c r="BG127" s="338" t="s">
        <v>25</v>
      </c>
    </row>
    <row r="128" spans="2:59" ht="15" x14ac:dyDescent="0.2">
      <c r="B128" s="126" t="s">
        <v>2460</v>
      </c>
      <c r="C128" s="126" t="s">
        <v>2960</v>
      </c>
      <c r="D128" s="126" t="s">
        <v>2961</v>
      </c>
      <c r="E128" s="126" t="s">
        <v>2962</v>
      </c>
      <c r="F128" s="126" t="s">
        <v>835</v>
      </c>
      <c r="G128" s="126" t="s">
        <v>834</v>
      </c>
      <c r="H128" s="337" t="s">
        <v>2464</v>
      </c>
      <c r="I128" s="126"/>
      <c r="L128" s="686">
        <v>47573</v>
      </c>
      <c r="M128" s="686">
        <v>47573</v>
      </c>
      <c r="N128" s="686">
        <v>45581</v>
      </c>
      <c r="O128" s="686">
        <v>47352</v>
      </c>
      <c r="P128" s="686">
        <v>47619</v>
      </c>
      <c r="Q128" s="686">
        <v>47828</v>
      </c>
      <c r="R128" s="686">
        <v>48537</v>
      </c>
      <c r="S128" s="686">
        <v>49034</v>
      </c>
      <c r="T128" s="686"/>
      <c r="U128" s="687"/>
      <c r="V128" s="686"/>
      <c r="W128" s="686">
        <v>45581</v>
      </c>
      <c r="X128" s="686">
        <v>47352</v>
      </c>
      <c r="Y128" s="686">
        <v>47619</v>
      </c>
      <c r="Z128" s="686">
        <v>47828</v>
      </c>
      <c r="AA128" s="686">
        <v>48537</v>
      </c>
      <c r="AB128" s="686">
        <v>49034</v>
      </c>
      <c r="AC128" s="686"/>
      <c r="AD128" s="687"/>
      <c r="AE128" s="679"/>
      <c r="AG128" s="744">
        <v>0</v>
      </c>
      <c r="AH128" s="744">
        <v>3.8916991299999992</v>
      </c>
      <c r="AI128" s="67">
        <f t="shared" si="3"/>
        <v>3.8916991299999992</v>
      </c>
      <c r="AJ128" s="53">
        <f t="shared" si="2"/>
        <v>0</v>
      </c>
      <c r="AL128" s="744">
        <v>0</v>
      </c>
      <c r="AM128" s="744">
        <v>0</v>
      </c>
      <c r="AN128" s="744">
        <v>0</v>
      </c>
      <c r="AO128" s="744">
        <v>0</v>
      </c>
      <c r="AP128" s="744">
        <v>0</v>
      </c>
      <c r="AQ128" s="744">
        <v>0</v>
      </c>
      <c r="AR128" s="744">
        <v>0.16116670999999999</v>
      </c>
      <c r="AS128" s="744">
        <v>3.8916991299999992</v>
      </c>
      <c r="AU128" s="744">
        <v>0</v>
      </c>
      <c r="AV128" s="744">
        <v>0</v>
      </c>
      <c r="AW128" s="744">
        <v>0</v>
      </c>
      <c r="AX128" s="744">
        <v>0</v>
      </c>
      <c r="AY128" s="744">
        <v>0</v>
      </c>
      <c r="AZ128" s="744">
        <v>0</v>
      </c>
      <c r="BA128" s="744">
        <v>0.16116670999999999</v>
      </c>
      <c r="BB128" s="744">
        <v>3.8916991299999992</v>
      </c>
      <c r="BD128" s="338" t="s">
        <v>2466</v>
      </c>
      <c r="BE128" s="126" t="s">
        <v>2859</v>
      </c>
      <c r="BG128" s="338" t="s">
        <v>25</v>
      </c>
    </row>
    <row r="129" spans="2:59" ht="15" x14ac:dyDescent="0.2">
      <c r="B129" s="126" t="s">
        <v>2460</v>
      </c>
      <c r="C129" s="126" t="s">
        <v>2963</v>
      </c>
      <c r="D129" s="126" t="s">
        <v>2964</v>
      </c>
      <c r="E129" s="126" t="s">
        <v>2965</v>
      </c>
      <c r="F129" s="126" t="s">
        <v>835</v>
      </c>
      <c r="G129" s="126" t="s">
        <v>834</v>
      </c>
      <c r="H129" s="337" t="s">
        <v>2464</v>
      </c>
      <c r="I129" s="126"/>
      <c r="L129" s="686">
        <v>47616</v>
      </c>
      <c r="M129" s="686">
        <v>47616</v>
      </c>
      <c r="N129" s="686">
        <v>45553</v>
      </c>
      <c r="O129" s="686">
        <v>45553</v>
      </c>
      <c r="P129" s="686">
        <v>45560</v>
      </c>
      <c r="Q129" s="686">
        <v>45605</v>
      </c>
      <c r="R129" s="686">
        <v>48541</v>
      </c>
      <c r="S129" s="686">
        <v>49034</v>
      </c>
      <c r="T129" s="686"/>
      <c r="U129" s="687"/>
      <c r="V129" s="686"/>
      <c r="W129" s="686">
        <v>45553</v>
      </c>
      <c r="X129" s="686">
        <v>45553</v>
      </c>
      <c r="Y129" s="686">
        <v>45560</v>
      </c>
      <c r="Z129" s="686">
        <v>45605</v>
      </c>
      <c r="AA129" s="686">
        <v>48541</v>
      </c>
      <c r="AB129" s="686">
        <v>49034</v>
      </c>
      <c r="AC129" s="686"/>
      <c r="AD129" s="687"/>
      <c r="AE129" s="679"/>
      <c r="AG129" s="744">
        <v>0</v>
      </c>
      <c r="AH129" s="744">
        <v>28.976834120000003</v>
      </c>
      <c r="AI129" s="67">
        <f t="shared" si="3"/>
        <v>28.976834120000003</v>
      </c>
      <c r="AJ129" s="53">
        <f t="shared" si="2"/>
        <v>0</v>
      </c>
      <c r="AL129" s="744">
        <v>0</v>
      </c>
      <c r="AM129" s="744">
        <v>0</v>
      </c>
      <c r="AN129" s="744">
        <v>0.47062319000000002</v>
      </c>
      <c r="AO129" s="744">
        <v>2.0829833299999998</v>
      </c>
      <c r="AP129" s="744">
        <v>7.6537653199999998</v>
      </c>
      <c r="AQ129" s="744">
        <v>14.66160127</v>
      </c>
      <c r="AR129" s="744">
        <v>17.049437080000001</v>
      </c>
      <c r="AS129" s="744">
        <v>28.976834120000003</v>
      </c>
      <c r="AU129" s="744">
        <v>0</v>
      </c>
      <c r="AV129" s="744">
        <v>0</v>
      </c>
      <c r="AW129" s="744">
        <v>0.47062319000000002</v>
      </c>
      <c r="AX129" s="744">
        <v>2.0829833299999998</v>
      </c>
      <c r="AY129" s="744">
        <v>7.6537653199999998</v>
      </c>
      <c r="AZ129" s="744">
        <v>14.66160127</v>
      </c>
      <c r="BA129" s="744">
        <v>17.049437080000001</v>
      </c>
      <c r="BB129" s="744">
        <v>28.976834120000003</v>
      </c>
      <c r="BD129" s="338" t="s">
        <v>2466</v>
      </c>
      <c r="BE129" s="126" t="s">
        <v>2859</v>
      </c>
      <c r="BG129" s="338" t="s">
        <v>25</v>
      </c>
    </row>
    <row r="130" spans="2:59" ht="15" x14ac:dyDescent="0.2">
      <c r="B130" s="126" t="s">
        <v>2460</v>
      </c>
      <c r="C130" s="126" t="s">
        <v>2963</v>
      </c>
      <c r="D130" s="126" t="s">
        <v>2964</v>
      </c>
      <c r="E130" s="126" t="s">
        <v>2966</v>
      </c>
      <c r="F130" s="126" t="s">
        <v>496</v>
      </c>
      <c r="G130" s="126" t="s">
        <v>495</v>
      </c>
      <c r="H130" s="337" t="s">
        <v>2464</v>
      </c>
      <c r="I130" s="126"/>
      <c r="L130" s="686">
        <v>46477</v>
      </c>
      <c r="M130" s="686">
        <v>46477</v>
      </c>
      <c r="N130" s="686">
        <v>45553</v>
      </c>
      <c r="O130" s="686">
        <v>45553</v>
      </c>
      <c r="P130" s="686">
        <v>45560</v>
      </c>
      <c r="Q130" s="686">
        <v>45605</v>
      </c>
      <c r="R130" s="686">
        <v>48541</v>
      </c>
      <c r="S130" s="686">
        <v>49034</v>
      </c>
      <c r="T130" s="686"/>
      <c r="U130" s="687"/>
      <c r="V130" s="686"/>
      <c r="W130" s="686">
        <v>45553</v>
      </c>
      <c r="X130" s="686">
        <v>45553</v>
      </c>
      <c r="Y130" s="686">
        <v>45560</v>
      </c>
      <c r="Z130" s="686">
        <v>45605</v>
      </c>
      <c r="AA130" s="686">
        <v>48541</v>
      </c>
      <c r="AB130" s="686">
        <v>49034</v>
      </c>
      <c r="AC130" s="686"/>
      <c r="AD130" s="687"/>
      <c r="AE130" s="679"/>
      <c r="AG130" s="744">
        <v>0</v>
      </c>
      <c r="AH130" s="744">
        <v>61.575772520000001</v>
      </c>
      <c r="AI130" s="67">
        <f t="shared" si="3"/>
        <v>61.575772520000001</v>
      </c>
      <c r="AJ130" s="53">
        <f t="shared" si="2"/>
        <v>0</v>
      </c>
      <c r="AL130" s="744">
        <v>0</v>
      </c>
      <c r="AM130" s="744">
        <v>0</v>
      </c>
      <c r="AN130" s="744">
        <v>1.0000742699999998</v>
      </c>
      <c r="AO130" s="744">
        <v>4.4263395799999996</v>
      </c>
      <c r="AP130" s="744">
        <v>16.264251309999999</v>
      </c>
      <c r="AQ130" s="744">
        <v>31.15590272</v>
      </c>
      <c r="AR130" s="744">
        <v>36.230053810000001</v>
      </c>
      <c r="AS130" s="744">
        <v>61.575772520000001</v>
      </c>
      <c r="AU130" s="744">
        <v>0</v>
      </c>
      <c r="AV130" s="744">
        <v>0</v>
      </c>
      <c r="AW130" s="744">
        <v>1.0000742699999998</v>
      </c>
      <c r="AX130" s="744">
        <v>4.4263395799999996</v>
      </c>
      <c r="AY130" s="744">
        <v>16.264251309999999</v>
      </c>
      <c r="AZ130" s="744">
        <v>31.15590272</v>
      </c>
      <c r="BA130" s="744">
        <v>36.230053810000001</v>
      </c>
      <c r="BB130" s="744">
        <v>61.575772520000001</v>
      </c>
      <c r="BD130" s="338" t="s">
        <v>2466</v>
      </c>
      <c r="BE130" s="126" t="s">
        <v>2859</v>
      </c>
      <c r="BG130" s="338" t="s">
        <v>25</v>
      </c>
    </row>
    <row r="131" spans="2:59" ht="15" x14ac:dyDescent="0.2">
      <c r="B131" s="126" t="s">
        <v>2460</v>
      </c>
      <c r="C131" s="126" t="s">
        <v>2967</v>
      </c>
      <c r="D131" s="126" t="s">
        <v>2968</v>
      </c>
      <c r="E131" s="126" t="s">
        <v>2969</v>
      </c>
      <c r="F131" s="126" t="s">
        <v>835</v>
      </c>
      <c r="G131" s="126" t="s">
        <v>834</v>
      </c>
      <c r="H131" s="337" t="s">
        <v>2464</v>
      </c>
      <c r="I131" s="126"/>
      <c r="L131" s="686">
        <v>47573</v>
      </c>
      <c r="M131" s="686">
        <v>47573</v>
      </c>
      <c r="N131" s="686">
        <v>45581</v>
      </c>
      <c r="O131" s="686">
        <v>46495</v>
      </c>
      <c r="P131" s="686">
        <v>46794</v>
      </c>
      <c r="Q131" s="686">
        <v>46989</v>
      </c>
      <c r="R131" s="686">
        <v>47467</v>
      </c>
      <c r="S131" s="686">
        <v>47938</v>
      </c>
      <c r="T131" s="686"/>
      <c r="U131" s="687"/>
      <c r="V131" s="686"/>
      <c r="W131" s="686">
        <v>45581</v>
      </c>
      <c r="X131" s="686">
        <v>46495</v>
      </c>
      <c r="Y131" s="686">
        <v>46794</v>
      </c>
      <c r="Z131" s="686">
        <v>46989</v>
      </c>
      <c r="AA131" s="686">
        <v>47467</v>
      </c>
      <c r="AB131" s="686">
        <v>47938</v>
      </c>
      <c r="AC131" s="686"/>
      <c r="AD131" s="687"/>
      <c r="AE131" s="679"/>
      <c r="AG131" s="744">
        <v>0</v>
      </c>
      <c r="AH131" s="744">
        <v>7.5291471099999994</v>
      </c>
      <c r="AI131" s="67">
        <f t="shared" si="3"/>
        <v>7.5291471099999994</v>
      </c>
      <c r="AJ131" s="53">
        <f t="shared" si="2"/>
        <v>0</v>
      </c>
      <c r="AL131" s="744">
        <v>0</v>
      </c>
      <c r="AM131" s="744">
        <v>0</v>
      </c>
      <c r="AN131" s="744">
        <v>0</v>
      </c>
      <c r="AO131" s="744">
        <v>0</v>
      </c>
      <c r="AP131" s="744">
        <v>0.45146814999999996</v>
      </c>
      <c r="AQ131" s="744">
        <v>1.6058781600000001</v>
      </c>
      <c r="AR131" s="744">
        <v>3.7460340300000001</v>
      </c>
      <c r="AS131" s="744">
        <v>7.5291471099999994</v>
      </c>
      <c r="AU131" s="744">
        <v>0</v>
      </c>
      <c r="AV131" s="744">
        <v>0</v>
      </c>
      <c r="AW131" s="744">
        <v>0</v>
      </c>
      <c r="AX131" s="744">
        <v>0</v>
      </c>
      <c r="AY131" s="744">
        <v>0.45146814999999996</v>
      </c>
      <c r="AZ131" s="744">
        <v>1.6058781600000001</v>
      </c>
      <c r="BA131" s="744">
        <v>3.7460340300000001</v>
      </c>
      <c r="BB131" s="744">
        <v>7.5291471099999994</v>
      </c>
      <c r="BD131" s="338" t="s">
        <v>2466</v>
      </c>
      <c r="BE131" s="126" t="s">
        <v>2467</v>
      </c>
      <c r="BG131" s="338" t="s">
        <v>25</v>
      </c>
    </row>
    <row r="132" spans="2:59" ht="15" x14ac:dyDescent="0.2">
      <c r="B132" s="126" t="s">
        <v>2460</v>
      </c>
      <c r="C132" s="126" t="s">
        <v>2970</v>
      </c>
      <c r="D132" s="126" t="s">
        <v>2971</v>
      </c>
      <c r="E132" s="126" t="s">
        <v>2463</v>
      </c>
      <c r="F132" s="126" t="s">
        <v>845</v>
      </c>
      <c r="G132" s="126" t="s">
        <v>844</v>
      </c>
      <c r="H132" s="337" t="s">
        <v>2464</v>
      </c>
      <c r="I132" s="126"/>
      <c r="L132" s="686" t="s">
        <v>2463</v>
      </c>
      <c r="M132" s="686" t="s">
        <v>2463</v>
      </c>
      <c r="N132" s="686">
        <v>45581</v>
      </c>
      <c r="O132" s="686">
        <v>45842</v>
      </c>
      <c r="P132" s="686">
        <v>46158</v>
      </c>
      <c r="Q132" s="686">
        <v>46369</v>
      </c>
      <c r="R132" s="686">
        <v>47077</v>
      </c>
      <c r="S132" s="686">
        <v>47573</v>
      </c>
      <c r="T132" s="686"/>
      <c r="U132" s="687"/>
      <c r="V132" s="686"/>
      <c r="W132" s="686">
        <v>45581</v>
      </c>
      <c r="X132" s="686">
        <v>45842</v>
      </c>
      <c r="Y132" s="686">
        <v>46158</v>
      </c>
      <c r="Z132" s="686">
        <v>46369</v>
      </c>
      <c r="AA132" s="686">
        <v>47077</v>
      </c>
      <c r="AB132" s="686">
        <v>47573</v>
      </c>
      <c r="AC132" s="686"/>
      <c r="AD132" s="687"/>
      <c r="AE132" s="679"/>
      <c r="AG132" s="744">
        <v>0</v>
      </c>
      <c r="AH132" s="744">
        <v>8.8090059700000012</v>
      </c>
      <c r="AI132" s="67">
        <f t="shared" si="3"/>
        <v>8.8090059700000012</v>
      </c>
      <c r="AJ132" s="53">
        <f t="shared" si="2"/>
        <v>0</v>
      </c>
      <c r="AL132" s="744">
        <v>0</v>
      </c>
      <c r="AM132" s="744">
        <v>0</v>
      </c>
      <c r="AN132" s="744">
        <v>0</v>
      </c>
      <c r="AO132" s="744">
        <v>0.79873483999999995</v>
      </c>
      <c r="AP132" s="744">
        <v>2.1711811000000001</v>
      </c>
      <c r="AQ132" s="744">
        <v>5.3299460999999999</v>
      </c>
      <c r="AR132" s="744">
        <v>8.6908370799999997</v>
      </c>
      <c r="AS132" s="744">
        <v>8.8090059700000012</v>
      </c>
      <c r="AU132" s="744">
        <v>0</v>
      </c>
      <c r="AV132" s="744">
        <v>0</v>
      </c>
      <c r="AW132" s="744">
        <v>0</v>
      </c>
      <c r="AX132" s="744">
        <v>0.79873483999999995</v>
      </c>
      <c r="AY132" s="744">
        <v>2.1711811000000001</v>
      </c>
      <c r="AZ132" s="744">
        <v>5.3299460999999999</v>
      </c>
      <c r="BA132" s="744">
        <v>8.6908370799999997</v>
      </c>
      <c r="BB132" s="744">
        <v>8.8090059700000012</v>
      </c>
      <c r="BD132" s="338" t="s">
        <v>2466</v>
      </c>
      <c r="BE132" s="126" t="s">
        <v>2467</v>
      </c>
      <c r="BG132" s="338" t="s">
        <v>25</v>
      </c>
    </row>
    <row r="133" spans="2:59" ht="15" x14ac:dyDescent="0.2">
      <c r="B133" s="126" t="s">
        <v>2460</v>
      </c>
      <c r="C133" s="126" t="s">
        <v>2972</v>
      </c>
      <c r="D133" s="126" t="s">
        <v>2973</v>
      </c>
      <c r="E133" s="126" t="s">
        <v>2974</v>
      </c>
      <c r="F133" s="126" t="s">
        <v>835</v>
      </c>
      <c r="G133" s="126" t="s">
        <v>834</v>
      </c>
      <c r="H133" s="337" t="s">
        <v>2464</v>
      </c>
      <c r="I133" s="126"/>
      <c r="L133" s="686">
        <v>47616</v>
      </c>
      <c r="M133" s="686">
        <v>47616</v>
      </c>
      <c r="N133" s="686">
        <v>45581</v>
      </c>
      <c r="O133" s="686">
        <v>46034</v>
      </c>
      <c r="P133" s="686">
        <v>46347</v>
      </c>
      <c r="Q133" s="686">
        <v>46537</v>
      </c>
      <c r="R133" s="686">
        <v>47183</v>
      </c>
      <c r="S133" s="686">
        <v>47573</v>
      </c>
      <c r="T133" s="686"/>
      <c r="U133" s="687"/>
      <c r="V133" s="686"/>
      <c r="W133" s="686">
        <v>45581</v>
      </c>
      <c r="X133" s="686">
        <v>46034</v>
      </c>
      <c r="Y133" s="686">
        <v>46347</v>
      </c>
      <c r="Z133" s="686">
        <v>46537</v>
      </c>
      <c r="AA133" s="686">
        <v>47183</v>
      </c>
      <c r="AB133" s="686">
        <v>47573</v>
      </c>
      <c r="AC133" s="686"/>
      <c r="AD133" s="687"/>
      <c r="AE133" s="679"/>
      <c r="AG133" s="744">
        <v>0</v>
      </c>
      <c r="AH133" s="744">
        <v>11.155922050000001</v>
      </c>
      <c r="AI133" s="67">
        <f t="shared" si="3"/>
        <v>11.155922050000001</v>
      </c>
      <c r="AJ133" s="53">
        <f t="shared" si="2"/>
        <v>0</v>
      </c>
      <c r="AL133" s="744">
        <v>0</v>
      </c>
      <c r="AM133" s="744">
        <v>0</v>
      </c>
      <c r="AN133" s="744">
        <v>0.12577842</v>
      </c>
      <c r="AO133" s="744">
        <v>0.36344025000000002</v>
      </c>
      <c r="AP133" s="744">
        <v>4.9527529900000005</v>
      </c>
      <c r="AQ133" s="744">
        <v>8.9477831600000002</v>
      </c>
      <c r="AR133" s="744">
        <v>10.81276898</v>
      </c>
      <c r="AS133" s="744">
        <v>11.155922050000001</v>
      </c>
      <c r="AU133" s="744">
        <v>0</v>
      </c>
      <c r="AV133" s="744">
        <v>0</v>
      </c>
      <c r="AW133" s="744">
        <v>0.12577842</v>
      </c>
      <c r="AX133" s="744">
        <v>0.36344025000000002</v>
      </c>
      <c r="AY133" s="744">
        <v>4.9527529900000005</v>
      </c>
      <c r="AZ133" s="744">
        <v>8.9477831600000002</v>
      </c>
      <c r="BA133" s="744">
        <v>10.81276898</v>
      </c>
      <c r="BB133" s="744">
        <v>11.155922050000001</v>
      </c>
      <c r="BD133" s="338" t="s">
        <v>2466</v>
      </c>
      <c r="BE133" s="126" t="s">
        <v>2467</v>
      </c>
      <c r="BG133" s="338" t="s">
        <v>25</v>
      </c>
    </row>
    <row r="134" spans="2:59" ht="15" x14ac:dyDescent="0.2">
      <c r="B134" s="126" t="s">
        <v>2460</v>
      </c>
      <c r="C134" s="126" t="s">
        <v>2975</v>
      </c>
      <c r="D134" s="126" t="s">
        <v>2976</v>
      </c>
      <c r="E134" s="126" t="s">
        <v>2977</v>
      </c>
      <c r="F134" s="126" t="s">
        <v>835</v>
      </c>
      <c r="G134" s="126" t="s">
        <v>834</v>
      </c>
      <c r="H134" s="337" t="s">
        <v>2464</v>
      </c>
      <c r="I134" s="126"/>
      <c r="L134" s="686">
        <v>46112</v>
      </c>
      <c r="M134" s="686">
        <v>46112</v>
      </c>
      <c r="N134" s="686">
        <v>45581</v>
      </c>
      <c r="O134" s="686">
        <v>46581</v>
      </c>
      <c r="P134" s="686">
        <v>46700</v>
      </c>
      <c r="Q134" s="686">
        <v>46755</v>
      </c>
      <c r="R134" s="686">
        <v>47093</v>
      </c>
      <c r="S134" s="686">
        <v>47573</v>
      </c>
      <c r="T134" s="686"/>
      <c r="U134" s="687"/>
      <c r="V134" s="686"/>
      <c r="W134" s="686">
        <v>45581</v>
      </c>
      <c r="X134" s="686">
        <v>46581</v>
      </c>
      <c r="Y134" s="686">
        <v>46700</v>
      </c>
      <c r="Z134" s="686">
        <v>46755</v>
      </c>
      <c r="AA134" s="686">
        <v>47093</v>
      </c>
      <c r="AB134" s="686">
        <v>47573</v>
      </c>
      <c r="AC134" s="686"/>
      <c r="AD134" s="687"/>
      <c r="AE134" s="679"/>
      <c r="AG134" s="744">
        <v>0</v>
      </c>
      <c r="AH134" s="744">
        <v>8.7180623299999986</v>
      </c>
      <c r="AI134" s="67">
        <f t="shared" si="3"/>
        <v>8.7180623299999986</v>
      </c>
      <c r="AJ134" s="53">
        <f t="shared" si="2"/>
        <v>0</v>
      </c>
      <c r="AL134" s="744">
        <v>0</v>
      </c>
      <c r="AM134" s="744">
        <v>0</v>
      </c>
      <c r="AN134" s="744">
        <v>2.0993211299999999</v>
      </c>
      <c r="AO134" s="744">
        <v>3.8445035799999996</v>
      </c>
      <c r="AP134" s="744">
        <v>6.2808615299999992</v>
      </c>
      <c r="AQ134" s="744">
        <v>8.1989831599999992</v>
      </c>
      <c r="AR134" s="744">
        <v>8.6432481999999986</v>
      </c>
      <c r="AS134" s="744">
        <v>8.7180623299999986</v>
      </c>
      <c r="AU134" s="744">
        <v>0</v>
      </c>
      <c r="AV134" s="744">
        <v>0</v>
      </c>
      <c r="AW134" s="744">
        <v>2.0993211299999999</v>
      </c>
      <c r="AX134" s="744">
        <v>3.8445035799999996</v>
      </c>
      <c r="AY134" s="744">
        <v>6.2808615299999992</v>
      </c>
      <c r="AZ134" s="744">
        <v>8.1989831599999992</v>
      </c>
      <c r="BA134" s="744">
        <v>8.6432481999999986</v>
      </c>
      <c r="BB134" s="744">
        <v>8.7180623299999986</v>
      </c>
      <c r="BD134" s="338" t="s">
        <v>2466</v>
      </c>
      <c r="BE134" s="126" t="s">
        <v>2467</v>
      </c>
      <c r="BG134" s="338" t="s">
        <v>25</v>
      </c>
    </row>
    <row r="135" spans="2:59" ht="15" x14ac:dyDescent="0.2">
      <c r="B135" s="126" t="s">
        <v>2460</v>
      </c>
      <c r="C135" s="126" t="s">
        <v>2978</v>
      </c>
      <c r="D135" s="126" t="s">
        <v>2979</v>
      </c>
      <c r="E135" s="126" t="s">
        <v>2980</v>
      </c>
      <c r="F135" s="126" t="s">
        <v>835</v>
      </c>
      <c r="G135" s="126" t="s">
        <v>834</v>
      </c>
      <c r="H135" s="337" t="s">
        <v>2464</v>
      </c>
      <c r="I135" s="126"/>
      <c r="L135" s="686">
        <v>47573</v>
      </c>
      <c r="M135" s="686">
        <v>47573</v>
      </c>
      <c r="N135" s="686">
        <v>45581</v>
      </c>
      <c r="O135" s="686">
        <v>45900</v>
      </c>
      <c r="P135" s="686">
        <v>46074</v>
      </c>
      <c r="Q135" s="686">
        <v>46248</v>
      </c>
      <c r="R135" s="686">
        <v>47076</v>
      </c>
      <c r="S135" s="686">
        <v>47573</v>
      </c>
      <c r="T135" s="686"/>
      <c r="U135" s="687"/>
      <c r="V135" s="686"/>
      <c r="W135" s="686">
        <v>45581</v>
      </c>
      <c r="X135" s="686">
        <v>45900</v>
      </c>
      <c r="Y135" s="686">
        <v>46074</v>
      </c>
      <c r="Z135" s="686">
        <v>46248</v>
      </c>
      <c r="AA135" s="686">
        <v>47076</v>
      </c>
      <c r="AB135" s="686">
        <v>47573</v>
      </c>
      <c r="AC135" s="686"/>
      <c r="AD135" s="687"/>
      <c r="AE135" s="679"/>
      <c r="AG135" s="744">
        <v>0</v>
      </c>
      <c r="AH135" s="744">
        <v>13.456858950000001</v>
      </c>
      <c r="AI135" s="67">
        <f t="shared" si="3"/>
        <v>13.456858950000001</v>
      </c>
      <c r="AJ135" s="53">
        <f t="shared" si="2"/>
        <v>0</v>
      </c>
      <c r="AL135" s="744">
        <v>0</v>
      </c>
      <c r="AM135" s="744">
        <v>0</v>
      </c>
      <c r="AN135" s="744">
        <v>0.73289099000000002</v>
      </c>
      <c r="AO135" s="744">
        <v>2.1453733000000001</v>
      </c>
      <c r="AP135" s="744">
        <v>3.93139781</v>
      </c>
      <c r="AQ135" s="744">
        <v>9.8618262599999991</v>
      </c>
      <c r="AR135" s="744">
        <v>13.27761559</v>
      </c>
      <c r="AS135" s="744">
        <v>13.456858950000001</v>
      </c>
      <c r="AU135" s="744">
        <v>0</v>
      </c>
      <c r="AV135" s="744">
        <v>0</v>
      </c>
      <c r="AW135" s="744">
        <v>0.73289099000000002</v>
      </c>
      <c r="AX135" s="744">
        <v>2.1453733000000001</v>
      </c>
      <c r="AY135" s="744">
        <v>3.93139781</v>
      </c>
      <c r="AZ135" s="744">
        <v>9.8618262599999991</v>
      </c>
      <c r="BA135" s="744">
        <v>13.27761559</v>
      </c>
      <c r="BB135" s="744">
        <v>13.456858950000001</v>
      </c>
      <c r="BD135" s="338" t="s">
        <v>2466</v>
      </c>
      <c r="BE135" s="126" t="s">
        <v>2467</v>
      </c>
      <c r="BG135" s="338" t="s">
        <v>25</v>
      </c>
    </row>
    <row r="136" spans="2:59" ht="15" x14ac:dyDescent="0.2">
      <c r="B136" s="126" t="s">
        <v>2460</v>
      </c>
      <c r="C136" s="126" t="s">
        <v>2981</v>
      </c>
      <c r="D136" s="126" t="s">
        <v>2982</v>
      </c>
      <c r="E136" s="126" t="s">
        <v>2983</v>
      </c>
      <c r="F136" s="126" t="s">
        <v>835</v>
      </c>
      <c r="G136" s="126" t="s">
        <v>834</v>
      </c>
      <c r="H136" s="337" t="s">
        <v>2464</v>
      </c>
      <c r="I136" s="126"/>
      <c r="L136" s="686">
        <v>47573</v>
      </c>
      <c r="M136" s="686">
        <v>47573</v>
      </c>
      <c r="N136" s="686">
        <v>45581</v>
      </c>
      <c r="O136" s="686">
        <v>46984</v>
      </c>
      <c r="P136" s="686">
        <v>47326</v>
      </c>
      <c r="Q136" s="686">
        <v>47457</v>
      </c>
      <c r="R136" s="686">
        <v>47828</v>
      </c>
      <c r="S136" s="686">
        <v>48304</v>
      </c>
      <c r="T136" s="686"/>
      <c r="U136" s="687"/>
      <c r="V136" s="686"/>
      <c r="W136" s="686">
        <v>45581</v>
      </c>
      <c r="X136" s="686">
        <v>46984</v>
      </c>
      <c r="Y136" s="686">
        <v>47326</v>
      </c>
      <c r="Z136" s="686">
        <v>47457</v>
      </c>
      <c r="AA136" s="686">
        <v>47828</v>
      </c>
      <c r="AB136" s="686">
        <v>48304</v>
      </c>
      <c r="AC136" s="686"/>
      <c r="AD136" s="687"/>
      <c r="AE136" s="679"/>
      <c r="AG136" s="744">
        <v>0</v>
      </c>
      <c r="AH136" s="744">
        <v>13.69484894</v>
      </c>
      <c r="AI136" s="67">
        <f t="shared" si="3"/>
        <v>13.69484894</v>
      </c>
      <c r="AJ136" s="53">
        <f t="shared" ref="AJ136:AJ157" si="4">AG136/AI136</f>
        <v>0</v>
      </c>
      <c r="AL136" s="744">
        <v>0</v>
      </c>
      <c r="AM136" s="744">
        <v>0</v>
      </c>
      <c r="AN136" s="744">
        <v>0</v>
      </c>
      <c r="AO136" s="744">
        <v>0</v>
      </c>
      <c r="AP136" s="744">
        <v>0.83259156000000001</v>
      </c>
      <c r="AQ136" s="744">
        <v>2.2293897200000004</v>
      </c>
      <c r="AR136" s="744">
        <v>5.5821557600000009</v>
      </c>
      <c r="AS136" s="744">
        <v>13.69484894</v>
      </c>
      <c r="AU136" s="744">
        <v>0</v>
      </c>
      <c r="AV136" s="744">
        <v>0</v>
      </c>
      <c r="AW136" s="744">
        <v>0</v>
      </c>
      <c r="AX136" s="744">
        <v>0</v>
      </c>
      <c r="AY136" s="744">
        <v>0.83259156000000001</v>
      </c>
      <c r="AZ136" s="744">
        <v>2.2293897200000004</v>
      </c>
      <c r="BA136" s="744">
        <v>5.5821557600000009</v>
      </c>
      <c r="BB136" s="744">
        <v>13.69484894</v>
      </c>
      <c r="BD136" s="338" t="s">
        <v>2466</v>
      </c>
      <c r="BE136" s="126" t="s">
        <v>2859</v>
      </c>
      <c r="BG136" s="338" t="s">
        <v>25</v>
      </c>
    </row>
    <row r="137" spans="2:59" ht="15" x14ac:dyDescent="0.2">
      <c r="B137" s="126" t="s">
        <v>2460</v>
      </c>
      <c r="C137" s="126" t="s">
        <v>2984</v>
      </c>
      <c r="D137" s="126" t="s">
        <v>2985</v>
      </c>
      <c r="E137" s="126" t="s">
        <v>2986</v>
      </c>
      <c r="F137" s="126" t="s">
        <v>854</v>
      </c>
      <c r="G137" s="126" t="s">
        <v>853</v>
      </c>
      <c r="H137" s="337" t="s">
        <v>2464</v>
      </c>
      <c r="I137" s="126"/>
      <c r="L137" s="686">
        <v>47573</v>
      </c>
      <c r="M137" s="686">
        <v>47573</v>
      </c>
      <c r="N137" s="686">
        <v>45615</v>
      </c>
      <c r="O137" s="686">
        <v>46280</v>
      </c>
      <c r="P137" s="686">
        <v>47195</v>
      </c>
      <c r="Q137" s="686">
        <v>47431</v>
      </c>
      <c r="R137" s="686">
        <v>48540</v>
      </c>
      <c r="S137" s="686">
        <v>49034</v>
      </c>
      <c r="T137" s="686"/>
      <c r="U137" s="687"/>
      <c r="V137" s="686"/>
      <c r="W137" s="686">
        <v>45615</v>
      </c>
      <c r="X137" s="686">
        <v>46280</v>
      </c>
      <c r="Y137" s="686">
        <v>47195</v>
      </c>
      <c r="Z137" s="686">
        <v>47431</v>
      </c>
      <c r="AA137" s="686">
        <v>48540</v>
      </c>
      <c r="AB137" s="686">
        <v>49034</v>
      </c>
      <c r="AC137" s="686"/>
      <c r="AD137" s="687"/>
      <c r="AE137" s="679"/>
      <c r="AG137" s="744">
        <v>0</v>
      </c>
      <c r="AH137" s="744">
        <v>1.69566807</v>
      </c>
      <c r="AI137" s="67">
        <f t="shared" ref="AI137:AI157" si="5">SUM(AG137:AH137)</f>
        <v>1.69566807</v>
      </c>
      <c r="AJ137" s="53">
        <f t="shared" si="4"/>
        <v>0</v>
      </c>
      <c r="AL137" s="744">
        <v>0</v>
      </c>
      <c r="AM137" s="744">
        <v>0</v>
      </c>
      <c r="AN137" s="744">
        <v>0</v>
      </c>
      <c r="AO137" s="744">
        <v>0</v>
      </c>
      <c r="AP137" s="744">
        <v>9.4369029999999993E-2</v>
      </c>
      <c r="AQ137" s="744">
        <v>0.19134395999999998</v>
      </c>
      <c r="AR137" s="744">
        <v>0.25272198999999995</v>
      </c>
      <c r="AS137" s="744">
        <v>1.69566807</v>
      </c>
      <c r="AU137" s="744">
        <v>0</v>
      </c>
      <c r="AV137" s="744">
        <v>0</v>
      </c>
      <c r="AW137" s="744">
        <v>0</v>
      </c>
      <c r="AX137" s="744">
        <v>0</v>
      </c>
      <c r="AY137" s="744">
        <v>9.4369029999999993E-2</v>
      </c>
      <c r="AZ137" s="744">
        <v>0.19134395999999998</v>
      </c>
      <c r="BA137" s="744">
        <v>0.25272198999999995</v>
      </c>
      <c r="BB137" s="744">
        <v>1.69566807</v>
      </c>
      <c r="BD137" s="338" t="s">
        <v>2466</v>
      </c>
      <c r="BE137" s="126" t="s">
        <v>2467</v>
      </c>
      <c r="BG137" s="338" t="s">
        <v>25</v>
      </c>
    </row>
    <row r="138" spans="2:59" ht="15" x14ac:dyDescent="0.2">
      <c r="B138" s="126" t="s">
        <v>2460</v>
      </c>
      <c r="C138" s="126" t="s">
        <v>2987</v>
      </c>
      <c r="D138" s="126" t="s">
        <v>2988</v>
      </c>
      <c r="E138" s="126" t="s">
        <v>2989</v>
      </c>
      <c r="F138" s="126" t="s">
        <v>587</v>
      </c>
      <c r="G138" s="126" t="s">
        <v>586</v>
      </c>
      <c r="H138" s="337" t="s">
        <v>2464</v>
      </c>
      <c r="I138" s="126"/>
      <c r="L138" s="686">
        <v>46507</v>
      </c>
      <c r="M138" s="686">
        <v>46507</v>
      </c>
      <c r="N138" s="686" t="s">
        <v>2463</v>
      </c>
      <c r="O138" s="686">
        <v>46843</v>
      </c>
      <c r="P138" s="686">
        <v>46843</v>
      </c>
      <c r="Q138" s="686">
        <v>46843</v>
      </c>
      <c r="R138" s="686">
        <v>46843</v>
      </c>
      <c r="S138" s="686">
        <v>46843</v>
      </c>
      <c r="T138" s="686"/>
      <c r="U138" s="687"/>
      <c r="V138" s="686"/>
      <c r="W138" s="686" t="s">
        <v>2463</v>
      </c>
      <c r="X138" s="686">
        <v>46843</v>
      </c>
      <c r="Y138" s="686">
        <v>46843</v>
      </c>
      <c r="Z138" s="686">
        <v>46843</v>
      </c>
      <c r="AA138" s="686">
        <v>46843</v>
      </c>
      <c r="AB138" s="686">
        <v>46843</v>
      </c>
      <c r="AC138" s="686"/>
      <c r="AD138" s="687"/>
      <c r="AE138" s="679"/>
      <c r="AG138" s="744">
        <v>0</v>
      </c>
      <c r="AH138" s="744">
        <v>0.34115481520000002</v>
      </c>
      <c r="AI138" s="67">
        <f t="shared" si="5"/>
        <v>0.34115481520000002</v>
      </c>
      <c r="AJ138" s="53">
        <f t="shared" si="4"/>
        <v>0</v>
      </c>
      <c r="AL138" s="744">
        <v>0</v>
      </c>
      <c r="AM138" s="744">
        <v>0</v>
      </c>
      <c r="AN138" s="744">
        <v>3.4116720599999997E-2</v>
      </c>
      <c r="AO138" s="744">
        <v>0.27292314519999999</v>
      </c>
      <c r="AP138" s="744">
        <v>0.34115481520000002</v>
      </c>
      <c r="AQ138" s="744">
        <v>0.34115481520000002</v>
      </c>
      <c r="AR138" s="744">
        <v>0.34115481520000002</v>
      </c>
      <c r="AS138" s="744">
        <v>0.34115481520000002</v>
      </c>
      <c r="AU138" s="744">
        <v>0</v>
      </c>
      <c r="AV138" s="744">
        <v>0</v>
      </c>
      <c r="AW138" s="744">
        <v>3.4116720599999997E-2</v>
      </c>
      <c r="AX138" s="744">
        <v>0.27292314519999999</v>
      </c>
      <c r="AY138" s="744">
        <v>0.34115481520000002</v>
      </c>
      <c r="AZ138" s="744">
        <v>0.34115481520000002</v>
      </c>
      <c r="BA138" s="744">
        <v>0.34115481520000002</v>
      </c>
      <c r="BB138" s="744">
        <v>0.34115481520000002</v>
      </c>
      <c r="BD138" s="338" t="s">
        <v>2466</v>
      </c>
      <c r="BE138" s="126" t="s">
        <v>2467</v>
      </c>
      <c r="BG138" s="338" t="s">
        <v>25</v>
      </c>
    </row>
    <row r="139" spans="2:59" ht="15" x14ac:dyDescent="0.2">
      <c r="B139" s="126" t="s">
        <v>2460</v>
      </c>
      <c r="C139" s="126" t="s">
        <v>2990</v>
      </c>
      <c r="D139" s="126" t="s">
        <v>2991</v>
      </c>
      <c r="E139" s="126" t="s">
        <v>2992</v>
      </c>
      <c r="F139" s="126" t="s">
        <v>587</v>
      </c>
      <c r="G139" s="126" t="s">
        <v>586</v>
      </c>
      <c r="H139" s="337" t="s">
        <v>2464</v>
      </c>
      <c r="I139" s="126"/>
      <c r="L139" s="686">
        <v>46507</v>
      </c>
      <c r="M139" s="686">
        <v>46507</v>
      </c>
      <c r="N139" s="686">
        <v>45382</v>
      </c>
      <c r="O139" s="686">
        <v>45019</v>
      </c>
      <c r="P139" s="686">
        <v>45073</v>
      </c>
      <c r="Q139" s="686">
        <v>45077</v>
      </c>
      <c r="R139" s="686">
        <v>45641</v>
      </c>
      <c r="S139" s="686">
        <v>47573</v>
      </c>
      <c r="T139" s="686"/>
      <c r="U139" s="687"/>
      <c r="V139" s="686"/>
      <c r="W139" s="686">
        <v>45382</v>
      </c>
      <c r="X139" s="686">
        <v>45019</v>
      </c>
      <c r="Y139" s="686">
        <v>45073</v>
      </c>
      <c r="Z139" s="686">
        <v>45077</v>
      </c>
      <c r="AA139" s="686">
        <v>45641</v>
      </c>
      <c r="AB139" s="686">
        <v>47573</v>
      </c>
      <c r="AC139" s="686"/>
      <c r="AD139" s="687"/>
      <c r="AE139" s="679"/>
      <c r="AG139" s="744">
        <v>0.18586445400691998</v>
      </c>
      <c r="AH139" s="744">
        <v>1.46515511242992</v>
      </c>
      <c r="AI139" s="67">
        <f t="shared" si="5"/>
        <v>1.6510195664368399</v>
      </c>
      <c r="AJ139" s="53">
        <f t="shared" si="4"/>
        <v>0.1125755610565202</v>
      </c>
      <c r="AL139" s="744">
        <v>0</v>
      </c>
      <c r="AM139" s="744">
        <v>0.18586445400691998</v>
      </c>
      <c r="AN139" s="744">
        <v>0.32255719853891995</v>
      </c>
      <c r="AO139" s="744">
        <v>0.46113663323891996</v>
      </c>
      <c r="AP139" s="744">
        <v>0.68908319172791999</v>
      </c>
      <c r="AQ139" s="744">
        <v>1.1838046474469199</v>
      </c>
      <c r="AR139" s="744">
        <v>1.46515511242992</v>
      </c>
      <c r="AS139" s="744">
        <v>1.46515511242992</v>
      </c>
      <c r="AU139" s="744">
        <v>0</v>
      </c>
      <c r="AV139" s="744">
        <v>0.18586445400691998</v>
      </c>
      <c r="AW139" s="744">
        <v>0.32255719853891995</v>
      </c>
      <c r="AX139" s="744">
        <v>0.46113663323891996</v>
      </c>
      <c r="AY139" s="744">
        <v>0.68908319172791999</v>
      </c>
      <c r="AZ139" s="744">
        <v>1.1838046474469199</v>
      </c>
      <c r="BA139" s="744">
        <v>1.46515511242992</v>
      </c>
      <c r="BB139" s="744">
        <v>1.46515511242992</v>
      </c>
      <c r="BD139" s="338" t="s">
        <v>2466</v>
      </c>
      <c r="BE139" s="126" t="s">
        <v>2467</v>
      </c>
      <c r="BG139" s="338" t="s">
        <v>25</v>
      </c>
    </row>
    <row r="140" spans="2:59" ht="15" x14ac:dyDescent="0.2">
      <c r="B140" s="126" t="s">
        <v>2460</v>
      </c>
      <c r="C140" s="126" t="s">
        <v>2993</v>
      </c>
      <c r="D140" s="126" t="s">
        <v>2994</v>
      </c>
      <c r="E140" s="126" t="s">
        <v>2995</v>
      </c>
      <c r="F140" s="126" t="s">
        <v>587</v>
      </c>
      <c r="G140" s="126" t="s">
        <v>586</v>
      </c>
      <c r="H140" s="337" t="s">
        <v>2464</v>
      </c>
      <c r="I140" s="126"/>
      <c r="L140" s="686">
        <v>46507</v>
      </c>
      <c r="M140" s="686">
        <v>46507</v>
      </c>
      <c r="N140" s="686" t="s">
        <v>2463</v>
      </c>
      <c r="O140" s="686">
        <v>47573</v>
      </c>
      <c r="P140" s="686">
        <v>47573</v>
      </c>
      <c r="Q140" s="686">
        <v>47573</v>
      </c>
      <c r="R140" s="686">
        <v>47573</v>
      </c>
      <c r="S140" s="686">
        <v>47573</v>
      </c>
      <c r="T140" s="686"/>
      <c r="U140" s="687"/>
      <c r="V140" s="686"/>
      <c r="W140" s="686" t="s">
        <v>2463</v>
      </c>
      <c r="X140" s="686">
        <v>47573</v>
      </c>
      <c r="Y140" s="686">
        <v>47573</v>
      </c>
      <c r="Z140" s="686">
        <v>47573</v>
      </c>
      <c r="AA140" s="686">
        <v>47573</v>
      </c>
      <c r="AB140" s="686">
        <v>47573</v>
      </c>
      <c r="AC140" s="686"/>
      <c r="AD140" s="687"/>
      <c r="AE140" s="679"/>
      <c r="AG140" s="744">
        <v>0</v>
      </c>
      <c r="AH140" s="744">
        <v>0.87235088519999993</v>
      </c>
      <c r="AI140" s="67">
        <f t="shared" si="5"/>
        <v>0.87235088519999993</v>
      </c>
      <c r="AJ140" s="53">
        <f t="shared" si="4"/>
        <v>0</v>
      </c>
      <c r="AL140" s="744">
        <v>0</v>
      </c>
      <c r="AM140" s="744">
        <v>0</v>
      </c>
      <c r="AN140" s="744">
        <v>0.34894123719999998</v>
      </c>
      <c r="AO140" s="744">
        <v>0.69788129069999993</v>
      </c>
      <c r="AP140" s="744">
        <v>0.78511620539999993</v>
      </c>
      <c r="AQ140" s="744">
        <v>0.82873502759999995</v>
      </c>
      <c r="AR140" s="744">
        <v>0.87235088519999993</v>
      </c>
      <c r="AS140" s="744">
        <v>0.87235088519999993</v>
      </c>
      <c r="AU140" s="744">
        <v>0</v>
      </c>
      <c r="AV140" s="744">
        <v>0</v>
      </c>
      <c r="AW140" s="744">
        <v>0.34894123719999998</v>
      </c>
      <c r="AX140" s="744">
        <v>0.69788129069999993</v>
      </c>
      <c r="AY140" s="744">
        <v>0.78511620539999993</v>
      </c>
      <c r="AZ140" s="744">
        <v>0.82873502759999995</v>
      </c>
      <c r="BA140" s="744">
        <v>0.87235088519999993</v>
      </c>
      <c r="BB140" s="744">
        <v>0.87235088519999993</v>
      </c>
      <c r="BD140" s="338" t="s">
        <v>2466</v>
      </c>
      <c r="BE140" s="126" t="s">
        <v>2467</v>
      </c>
      <c r="BG140" s="338" t="s">
        <v>25</v>
      </c>
    </row>
    <row r="141" spans="2:59" ht="15" x14ac:dyDescent="0.2">
      <c r="B141" s="126" t="s">
        <v>2460</v>
      </c>
      <c r="C141" s="126" t="s">
        <v>2996</v>
      </c>
      <c r="D141" s="126" t="s">
        <v>2997</v>
      </c>
      <c r="E141" s="126" t="s">
        <v>2998</v>
      </c>
      <c r="F141" s="126" t="s">
        <v>835</v>
      </c>
      <c r="G141" s="126" t="s">
        <v>834</v>
      </c>
      <c r="H141" s="337" t="s">
        <v>2464</v>
      </c>
      <c r="I141" s="126"/>
      <c r="L141" s="686">
        <v>47573</v>
      </c>
      <c r="M141" s="686">
        <v>47573</v>
      </c>
      <c r="N141" s="686">
        <v>45581</v>
      </c>
      <c r="O141" s="686">
        <v>45712</v>
      </c>
      <c r="P141" s="686">
        <v>46074</v>
      </c>
      <c r="Q141" s="686">
        <v>46253</v>
      </c>
      <c r="R141" s="686">
        <v>47078</v>
      </c>
      <c r="S141" s="686">
        <v>47573</v>
      </c>
      <c r="T141" s="686"/>
      <c r="U141" s="687"/>
      <c r="V141" s="686"/>
      <c r="W141" s="686">
        <v>45581</v>
      </c>
      <c r="X141" s="686">
        <v>45712</v>
      </c>
      <c r="Y141" s="686">
        <v>46074</v>
      </c>
      <c r="Z141" s="686">
        <v>46253</v>
      </c>
      <c r="AA141" s="686">
        <v>47078</v>
      </c>
      <c r="AB141" s="686">
        <v>47573</v>
      </c>
      <c r="AC141" s="686"/>
      <c r="AD141" s="687"/>
      <c r="AE141" s="679"/>
      <c r="AG141" s="744">
        <v>0</v>
      </c>
      <c r="AH141" s="744">
        <v>37.0499461</v>
      </c>
      <c r="AI141" s="67">
        <f t="shared" si="5"/>
        <v>37.0499461</v>
      </c>
      <c r="AJ141" s="53">
        <f t="shared" si="4"/>
        <v>0</v>
      </c>
      <c r="AL141" s="744">
        <v>0</v>
      </c>
      <c r="AM141" s="744">
        <v>0</v>
      </c>
      <c r="AN141" s="744">
        <v>2.1034019700000002</v>
      </c>
      <c r="AO141" s="744">
        <v>6.0120628099999998</v>
      </c>
      <c r="AP141" s="744">
        <v>12.554858849999999</v>
      </c>
      <c r="AQ141" s="744">
        <v>29.994450320000002</v>
      </c>
      <c r="AR141" s="744">
        <v>36.59901507</v>
      </c>
      <c r="AS141" s="744">
        <v>37.0499461</v>
      </c>
      <c r="AU141" s="744">
        <v>0</v>
      </c>
      <c r="AV141" s="744">
        <v>0</v>
      </c>
      <c r="AW141" s="744">
        <v>2.1034019700000002</v>
      </c>
      <c r="AX141" s="744">
        <v>6.0120628099999998</v>
      </c>
      <c r="AY141" s="744">
        <v>12.554858849999999</v>
      </c>
      <c r="AZ141" s="744">
        <v>29.994450320000002</v>
      </c>
      <c r="BA141" s="744">
        <v>36.59901507</v>
      </c>
      <c r="BB141" s="744">
        <v>37.0499461</v>
      </c>
      <c r="BD141" s="338" t="s">
        <v>2466</v>
      </c>
      <c r="BE141" s="126" t="s">
        <v>2467</v>
      </c>
      <c r="BG141" s="338" t="s">
        <v>25</v>
      </c>
    </row>
    <row r="142" spans="2:59" ht="15" x14ac:dyDescent="0.2">
      <c r="B142" s="126" t="s">
        <v>2460</v>
      </c>
      <c r="C142" s="126" t="s">
        <v>2999</v>
      </c>
      <c r="D142" s="126" t="s">
        <v>3000</v>
      </c>
      <c r="E142" s="126" t="s">
        <v>3001</v>
      </c>
      <c r="F142" s="126" t="s">
        <v>835</v>
      </c>
      <c r="G142" s="126" t="s">
        <v>834</v>
      </c>
      <c r="H142" s="337" t="s">
        <v>2464</v>
      </c>
      <c r="I142" s="126"/>
      <c r="L142" s="686">
        <v>47573</v>
      </c>
      <c r="M142" s="686">
        <v>47573</v>
      </c>
      <c r="N142" s="686">
        <v>45581</v>
      </c>
      <c r="O142" s="686">
        <v>46126</v>
      </c>
      <c r="P142" s="686">
        <v>46427</v>
      </c>
      <c r="Q142" s="686">
        <v>46624</v>
      </c>
      <c r="R142" s="686">
        <v>47100</v>
      </c>
      <c r="S142" s="686">
        <v>47573</v>
      </c>
      <c r="T142" s="686"/>
      <c r="U142" s="687"/>
      <c r="V142" s="686"/>
      <c r="W142" s="686">
        <v>45581</v>
      </c>
      <c r="X142" s="686">
        <v>46126</v>
      </c>
      <c r="Y142" s="686">
        <v>46427</v>
      </c>
      <c r="Z142" s="686">
        <v>46624</v>
      </c>
      <c r="AA142" s="686">
        <v>47100</v>
      </c>
      <c r="AB142" s="686">
        <v>47573</v>
      </c>
      <c r="AC142" s="686"/>
      <c r="AD142" s="687"/>
      <c r="AE142" s="679"/>
      <c r="AG142" s="744">
        <v>0</v>
      </c>
      <c r="AH142" s="744">
        <v>5.7682513200000001</v>
      </c>
      <c r="AI142" s="67">
        <f t="shared" si="5"/>
        <v>5.7682513200000001</v>
      </c>
      <c r="AJ142" s="53">
        <f t="shared" si="4"/>
        <v>0</v>
      </c>
      <c r="AL142" s="744">
        <v>0</v>
      </c>
      <c r="AM142" s="744">
        <v>0</v>
      </c>
      <c r="AN142" s="744">
        <v>0.34588101999999998</v>
      </c>
      <c r="AO142" s="744">
        <v>1.2303018799999998</v>
      </c>
      <c r="AP142" s="744">
        <v>2.8699239699999999</v>
      </c>
      <c r="AQ142" s="744">
        <v>5.6097456399999999</v>
      </c>
      <c r="AR142" s="744">
        <v>5.7258521199999999</v>
      </c>
      <c r="AS142" s="744">
        <v>5.7682513200000001</v>
      </c>
      <c r="AU142" s="744">
        <v>0</v>
      </c>
      <c r="AV142" s="744">
        <v>0</v>
      </c>
      <c r="AW142" s="744">
        <v>0.34588101999999998</v>
      </c>
      <c r="AX142" s="744">
        <v>1.2303018799999998</v>
      </c>
      <c r="AY142" s="744">
        <v>2.8699239699999999</v>
      </c>
      <c r="AZ142" s="744">
        <v>5.6097456399999999</v>
      </c>
      <c r="BA142" s="744">
        <v>5.7258521199999999</v>
      </c>
      <c r="BB142" s="744">
        <v>5.7682513200000001</v>
      </c>
      <c r="BD142" s="338" t="s">
        <v>2466</v>
      </c>
      <c r="BE142" s="126" t="s">
        <v>2467</v>
      </c>
      <c r="BG142" s="338" t="s">
        <v>25</v>
      </c>
    </row>
    <row r="143" spans="2:59" ht="15" x14ac:dyDescent="0.2">
      <c r="B143" s="126" t="s">
        <v>2460</v>
      </c>
      <c r="C143" s="126" t="s">
        <v>3002</v>
      </c>
      <c r="D143" s="126" t="s">
        <v>3003</v>
      </c>
      <c r="E143" s="126" t="s">
        <v>3004</v>
      </c>
      <c r="F143" s="126" t="s">
        <v>835</v>
      </c>
      <c r="G143" s="126" t="s">
        <v>834</v>
      </c>
      <c r="H143" s="337" t="s">
        <v>2464</v>
      </c>
      <c r="I143" s="126"/>
      <c r="L143" s="686">
        <v>47573</v>
      </c>
      <c r="M143" s="686">
        <v>47573</v>
      </c>
      <c r="N143" s="686">
        <v>45581</v>
      </c>
      <c r="O143" s="686">
        <v>46256</v>
      </c>
      <c r="P143" s="686">
        <v>46523</v>
      </c>
      <c r="Q143" s="686">
        <v>46732</v>
      </c>
      <c r="R143" s="686">
        <v>47441</v>
      </c>
      <c r="S143" s="686">
        <v>47938</v>
      </c>
      <c r="T143" s="686"/>
      <c r="U143" s="687"/>
      <c r="V143" s="686"/>
      <c r="W143" s="686">
        <v>45581</v>
      </c>
      <c r="X143" s="686">
        <v>46256</v>
      </c>
      <c r="Y143" s="686">
        <v>46523</v>
      </c>
      <c r="Z143" s="686">
        <v>46732</v>
      </c>
      <c r="AA143" s="686">
        <v>47441</v>
      </c>
      <c r="AB143" s="686">
        <v>47938</v>
      </c>
      <c r="AC143" s="686"/>
      <c r="AD143" s="687"/>
      <c r="AE143" s="679"/>
      <c r="AG143" s="744">
        <v>0</v>
      </c>
      <c r="AH143" s="744">
        <v>3.46620946</v>
      </c>
      <c r="AI143" s="67">
        <f t="shared" si="5"/>
        <v>3.46620946</v>
      </c>
      <c r="AJ143" s="53">
        <f t="shared" si="4"/>
        <v>0</v>
      </c>
      <c r="AL143" s="744">
        <v>0</v>
      </c>
      <c r="AM143" s="744">
        <v>0</v>
      </c>
      <c r="AN143" s="744">
        <v>0</v>
      </c>
      <c r="AO143" s="744">
        <v>0</v>
      </c>
      <c r="AP143" s="744">
        <v>0.14354520999999998</v>
      </c>
      <c r="AQ143" s="744">
        <v>0.52131735000000001</v>
      </c>
      <c r="AR143" s="744">
        <v>1.2477867599999999</v>
      </c>
      <c r="AS143" s="744">
        <v>3.46620946</v>
      </c>
      <c r="AU143" s="744">
        <v>0</v>
      </c>
      <c r="AV143" s="744">
        <v>0</v>
      </c>
      <c r="AW143" s="744">
        <v>0</v>
      </c>
      <c r="AX143" s="744">
        <v>0</v>
      </c>
      <c r="AY143" s="744">
        <v>0.14354520999999998</v>
      </c>
      <c r="AZ143" s="744">
        <v>0.52131735000000001</v>
      </c>
      <c r="BA143" s="744">
        <v>1.2477867599999999</v>
      </c>
      <c r="BB143" s="744">
        <v>3.46620946</v>
      </c>
      <c r="BD143" s="338" t="s">
        <v>2466</v>
      </c>
      <c r="BE143" s="126" t="s">
        <v>2859</v>
      </c>
      <c r="BG143" s="338" t="s">
        <v>25</v>
      </c>
    </row>
    <row r="144" spans="2:59" ht="15" x14ac:dyDescent="0.2">
      <c r="B144" s="126" t="s">
        <v>2460</v>
      </c>
      <c r="C144" s="126" t="s">
        <v>3005</v>
      </c>
      <c r="D144" s="126" t="s">
        <v>3006</v>
      </c>
      <c r="E144" s="126" t="s">
        <v>3007</v>
      </c>
      <c r="F144" s="126" t="s">
        <v>835</v>
      </c>
      <c r="G144" s="126" t="s">
        <v>834</v>
      </c>
      <c r="H144" s="337" t="s">
        <v>2464</v>
      </c>
      <c r="I144" s="126"/>
      <c r="L144" s="686">
        <v>47573</v>
      </c>
      <c r="M144" s="686">
        <v>47573</v>
      </c>
      <c r="N144" s="686">
        <v>45581</v>
      </c>
      <c r="O144" s="686">
        <v>46622</v>
      </c>
      <c r="P144" s="686">
        <v>46889</v>
      </c>
      <c r="Q144" s="686">
        <v>47098</v>
      </c>
      <c r="R144" s="686">
        <v>47807</v>
      </c>
      <c r="S144" s="686">
        <v>48304</v>
      </c>
      <c r="T144" s="686"/>
      <c r="U144" s="687"/>
      <c r="V144" s="686"/>
      <c r="W144" s="686">
        <v>45581</v>
      </c>
      <c r="X144" s="686">
        <v>46622</v>
      </c>
      <c r="Y144" s="686">
        <v>46889</v>
      </c>
      <c r="Z144" s="686">
        <v>47098</v>
      </c>
      <c r="AA144" s="686">
        <v>47807</v>
      </c>
      <c r="AB144" s="686">
        <v>48304</v>
      </c>
      <c r="AC144" s="686"/>
      <c r="AD144" s="687"/>
      <c r="AE144" s="679"/>
      <c r="AG144" s="744">
        <v>0</v>
      </c>
      <c r="AH144" s="744">
        <v>4.9700344100000002</v>
      </c>
      <c r="AI144" s="67">
        <f t="shared" si="5"/>
        <v>4.9700344100000002</v>
      </c>
      <c r="AJ144" s="53">
        <f t="shared" si="4"/>
        <v>0</v>
      </c>
      <c r="AL144" s="744">
        <v>0</v>
      </c>
      <c r="AM144" s="744">
        <v>0</v>
      </c>
      <c r="AN144" s="744">
        <v>0</v>
      </c>
      <c r="AO144" s="744">
        <v>0</v>
      </c>
      <c r="AP144" s="744">
        <v>0.20582292999999999</v>
      </c>
      <c r="AQ144" s="744">
        <v>0.74749255999999997</v>
      </c>
      <c r="AR144" s="744">
        <v>1.78914449</v>
      </c>
      <c r="AS144" s="744">
        <v>4.9700344100000002</v>
      </c>
      <c r="AU144" s="744">
        <v>0</v>
      </c>
      <c r="AV144" s="744">
        <v>0</v>
      </c>
      <c r="AW144" s="744">
        <v>0</v>
      </c>
      <c r="AX144" s="744">
        <v>0</v>
      </c>
      <c r="AY144" s="744">
        <v>0.20582292999999999</v>
      </c>
      <c r="AZ144" s="744">
        <v>0.74749255999999997</v>
      </c>
      <c r="BA144" s="744">
        <v>1.78914449</v>
      </c>
      <c r="BB144" s="744">
        <v>4.9700344100000002</v>
      </c>
      <c r="BD144" s="338" t="s">
        <v>2466</v>
      </c>
      <c r="BE144" s="126" t="s">
        <v>2859</v>
      </c>
      <c r="BG144" s="338" t="s">
        <v>25</v>
      </c>
    </row>
    <row r="145" spans="2:59" ht="15" x14ac:dyDescent="0.2">
      <c r="B145" s="126" t="s">
        <v>2460</v>
      </c>
      <c r="C145" s="126" t="s">
        <v>3008</v>
      </c>
      <c r="D145" s="126" t="s">
        <v>3009</v>
      </c>
      <c r="E145" s="126" t="s">
        <v>3010</v>
      </c>
      <c r="F145" s="126" t="s">
        <v>854</v>
      </c>
      <c r="G145" s="126" t="s">
        <v>853</v>
      </c>
      <c r="H145" s="337" t="s">
        <v>2464</v>
      </c>
      <c r="I145" s="126"/>
      <c r="L145" s="686">
        <v>46112</v>
      </c>
      <c r="M145" s="686">
        <v>46112</v>
      </c>
      <c r="N145" s="686">
        <v>45553</v>
      </c>
      <c r="O145" s="686">
        <v>45553</v>
      </c>
      <c r="P145" s="686">
        <v>45559</v>
      </c>
      <c r="Q145" s="686">
        <v>45616</v>
      </c>
      <c r="R145" s="686">
        <v>46103</v>
      </c>
      <c r="S145" s="686">
        <v>46477</v>
      </c>
      <c r="T145" s="686"/>
      <c r="U145" s="687"/>
      <c r="V145" s="686"/>
      <c r="W145" s="686">
        <v>45553</v>
      </c>
      <c r="X145" s="686">
        <v>45553</v>
      </c>
      <c r="Y145" s="686">
        <v>45559</v>
      </c>
      <c r="Z145" s="686">
        <v>45616</v>
      </c>
      <c r="AA145" s="686">
        <v>46103</v>
      </c>
      <c r="AB145" s="686">
        <v>46477</v>
      </c>
      <c r="AC145" s="686"/>
      <c r="AD145" s="687"/>
      <c r="AE145" s="679"/>
      <c r="AG145" s="744">
        <v>0</v>
      </c>
      <c r="AH145" s="744">
        <v>0</v>
      </c>
      <c r="AI145" s="67">
        <f t="shared" si="5"/>
        <v>0</v>
      </c>
      <c r="AJ145" s="53" t="e">
        <f t="shared" si="4"/>
        <v>#DIV/0!</v>
      </c>
      <c r="AL145" s="744">
        <v>0</v>
      </c>
      <c r="AM145" s="744">
        <v>0</v>
      </c>
      <c r="AN145" s="744">
        <v>0</v>
      </c>
      <c r="AO145" s="744">
        <v>0</v>
      </c>
      <c r="AP145" s="744">
        <v>0</v>
      </c>
      <c r="AQ145" s="744">
        <v>0</v>
      </c>
      <c r="AR145" s="744">
        <v>0</v>
      </c>
      <c r="AS145" s="744">
        <v>0</v>
      </c>
      <c r="AU145" s="744">
        <v>0</v>
      </c>
      <c r="AV145" s="744">
        <v>0</v>
      </c>
      <c r="AW145" s="744">
        <v>0</v>
      </c>
      <c r="AX145" s="744">
        <v>0</v>
      </c>
      <c r="AY145" s="744">
        <v>0</v>
      </c>
      <c r="AZ145" s="744">
        <v>0</v>
      </c>
      <c r="BA145" s="744">
        <v>0</v>
      </c>
      <c r="BB145" s="744">
        <v>0</v>
      </c>
      <c r="BD145" s="338" t="s">
        <v>2466</v>
      </c>
      <c r="BE145" s="126" t="s">
        <v>2467</v>
      </c>
      <c r="BG145" s="338" t="s">
        <v>25</v>
      </c>
    </row>
    <row r="146" spans="2:59" ht="15" x14ac:dyDescent="0.2">
      <c r="B146" s="126" t="s">
        <v>2460</v>
      </c>
      <c r="C146" s="126" t="s">
        <v>3011</v>
      </c>
      <c r="D146" s="126" t="s">
        <v>3012</v>
      </c>
      <c r="E146" s="126" t="s">
        <v>2463</v>
      </c>
      <c r="F146" s="126" t="s">
        <v>845</v>
      </c>
      <c r="G146" s="126" t="s">
        <v>844</v>
      </c>
      <c r="H146" s="337" t="s">
        <v>2464</v>
      </c>
      <c r="I146" s="126"/>
      <c r="L146" s="686" t="s">
        <v>2463</v>
      </c>
      <c r="M146" s="686" t="s">
        <v>2463</v>
      </c>
      <c r="N146" s="686">
        <v>45553</v>
      </c>
      <c r="O146" s="686">
        <v>47379</v>
      </c>
      <c r="P146" s="686">
        <v>47386</v>
      </c>
      <c r="Q146" s="686">
        <v>47443</v>
      </c>
      <c r="R146" s="686">
        <v>47930</v>
      </c>
      <c r="S146" s="686">
        <v>48304</v>
      </c>
      <c r="T146" s="686"/>
      <c r="U146" s="687"/>
      <c r="V146" s="686"/>
      <c r="W146" s="686">
        <v>45553</v>
      </c>
      <c r="X146" s="686">
        <v>47379</v>
      </c>
      <c r="Y146" s="686">
        <v>47386</v>
      </c>
      <c r="Z146" s="686">
        <v>47443</v>
      </c>
      <c r="AA146" s="686">
        <v>47930</v>
      </c>
      <c r="AB146" s="686">
        <v>48304</v>
      </c>
      <c r="AC146" s="686"/>
      <c r="AD146" s="687"/>
      <c r="AE146" s="679"/>
      <c r="AG146" s="744">
        <v>0</v>
      </c>
      <c r="AH146" s="744">
        <v>27.259629159999999</v>
      </c>
      <c r="AI146" s="67">
        <f t="shared" si="5"/>
        <v>27.259629159999999</v>
      </c>
      <c r="AJ146" s="53">
        <f t="shared" si="4"/>
        <v>0</v>
      </c>
      <c r="AL146" s="744">
        <v>0</v>
      </c>
      <c r="AM146" s="744">
        <v>0</v>
      </c>
      <c r="AN146" s="744">
        <v>4.9082279999999999E-2</v>
      </c>
      <c r="AO146" s="744">
        <v>1.15528151</v>
      </c>
      <c r="AP146" s="744">
        <v>2.1996111000000003</v>
      </c>
      <c r="AQ146" s="744">
        <v>6.0071580400000002</v>
      </c>
      <c r="AR146" s="744">
        <v>15.50575755</v>
      </c>
      <c r="AS146" s="744">
        <v>27.259629159999999</v>
      </c>
      <c r="AU146" s="744">
        <v>0</v>
      </c>
      <c r="AV146" s="744">
        <v>0</v>
      </c>
      <c r="AW146" s="744">
        <v>4.9082279999999999E-2</v>
      </c>
      <c r="AX146" s="744">
        <v>1.15528151</v>
      </c>
      <c r="AY146" s="744">
        <v>2.1996111000000003</v>
      </c>
      <c r="AZ146" s="744">
        <v>6.0071580400000002</v>
      </c>
      <c r="BA146" s="744">
        <v>15.50575755</v>
      </c>
      <c r="BB146" s="744">
        <v>27.259629159999999</v>
      </c>
      <c r="BD146" s="338" t="s">
        <v>2466</v>
      </c>
      <c r="BE146" s="126" t="s">
        <v>2467</v>
      </c>
      <c r="BG146" s="338" t="s">
        <v>25</v>
      </c>
    </row>
    <row r="147" spans="2:59" ht="15" x14ac:dyDescent="0.2">
      <c r="B147" s="126" t="s">
        <v>2460</v>
      </c>
      <c r="C147" s="126" t="s">
        <v>3013</v>
      </c>
      <c r="D147" s="126" t="s">
        <v>3014</v>
      </c>
      <c r="E147" s="126" t="s">
        <v>3015</v>
      </c>
      <c r="F147" s="126" t="s">
        <v>835</v>
      </c>
      <c r="G147" s="126" t="s">
        <v>834</v>
      </c>
      <c r="H147" s="337" t="s">
        <v>2464</v>
      </c>
      <c r="I147" s="126"/>
      <c r="L147" s="686">
        <v>47573</v>
      </c>
      <c r="M147" s="686">
        <v>47573</v>
      </c>
      <c r="N147" s="686">
        <v>45553</v>
      </c>
      <c r="O147" s="686">
        <v>46082</v>
      </c>
      <c r="P147" s="686">
        <v>46380</v>
      </c>
      <c r="Q147" s="686">
        <v>46562</v>
      </c>
      <c r="R147" s="686">
        <v>47200</v>
      </c>
      <c r="S147" s="686">
        <v>47573</v>
      </c>
      <c r="T147" s="686"/>
      <c r="U147" s="687"/>
      <c r="V147" s="686"/>
      <c r="W147" s="686">
        <v>45553</v>
      </c>
      <c r="X147" s="686">
        <v>46082</v>
      </c>
      <c r="Y147" s="686">
        <v>46380</v>
      </c>
      <c r="Z147" s="686">
        <v>46562</v>
      </c>
      <c r="AA147" s="686">
        <v>47200</v>
      </c>
      <c r="AB147" s="686">
        <v>47573</v>
      </c>
      <c r="AC147" s="686"/>
      <c r="AD147" s="687"/>
      <c r="AE147" s="679"/>
      <c r="AG147" s="744">
        <v>0</v>
      </c>
      <c r="AH147" s="744">
        <v>8.8761187299999982</v>
      </c>
      <c r="AI147" s="67">
        <f t="shared" si="5"/>
        <v>8.8761187299999982</v>
      </c>
      <c r="AJ147" s="53">
        <f t="shared" si="4"/>
        <v>0</v>
      </c>
      <c r="AL147" s="744">
        <v>0</v>
      </c>
      <c r="AM147" s="744">
        <v>0</v>
      </c>
      <c r="AN147" s="744">
        <v>0.53223714</v>
      </c>
      <c r="AO147" s="744">
        <v>1.8931711500000001</v>
      </c>
      <c r="AP147" s="744">
        <v>4.4162034099999996</v>
      </c>
      <c r="AQ147" s="744">
        <v>8.6322150499999992</v>
      </c>
      <c r="AR147" s="744">
        <v>8.8108763199999984</v>
      </c>
      <c r="AS147" s="744">
        <v>8.8761187299999982</v>
      </c>
      <c r="AU147" s="744">
        <v>0</v>
      </c>
      <c r="AV147" s="744">
        <v>0</v>
      </c>
      <c r="AW147" s="744">
        <v>0.53223714</v>
      </c>
      <c r="AX147" s="744">
        <v>1.8931711500000001</v>
      </c>
      <c r="AY147" s="744">
        <v>4.4162034099999996</v>
      </c>
      <c r="AZ147" s="744">
        <v>8.6322150499999992</v>
      </c>
      <c r="BA147" s="744">
        <v>8.8108763199999984</v>
      </c>
      <c r="BB147" s="744">
        <v>8.8761187299999982</v>
      </c>
      <c r="BD147" s="338" t="s">
        <v>2466</v>
      </c>
      <c r="BE147" s="126" t="s">
        <v>2467</v>
      </c>
      <c r="BG147" s="338" t="s">
        <v>25</v>
      </c>
    </row>
    <row r="148" spans="2:59" ht="15" x14ac:dyDescent="0.2">
      <c r="B148" s="126" t="s">
        <v>2460</v>
      </c>
      <c r="C148" s="126" t="s">
        <v>3016</v>
      </c>
      <c r="D148" s="126" t="s">
        <v>3017</v>
      </c>
      <c r="E148" s="126" t="s">
        <v>3018</v>
      </c>
      <c r="F148" s="126" t="s">
        <v>835</v>
      </c>
      <c r="G148" s="126" t="s">
        <v>834</v>
      </c>
      <c r="H148" s="337" t="s">
        <v>2464</v>
      </c>
      <c r="I148" s="126"/>
      <c r="L148" s="686">
        <v>47573</v>
      </c>
      <c r="M148" s="686">
        <v>47573</v>
      </c>
      <c r="N148" s="686">
        <v>45581</v>
      </c>
      <c r="O148" s="686">
        <v>47717</v>
      </c>
      <c r="P148" s="686">
        <v>47984</v>
      </c>
      <c r="Q148" s="686">
        <v>48193</v>
      </c>
      <c r="R148" s="686">
        <v>48902</v>
      </c>
      <c r="S148" s="686">
        <v>49399</v>
      </c>
      <c r="T148" s="686"/>
      <c r="U148" s="687"/>
      <c r="V148" s="686"/>
      <c r="W148" s="686">
        <v>45581</v>
      </c>
      <c r="X148" s="686">
        <v>47717</v>
      </c>
      <c r="Y148" s="686">
        <v>47984</v>
      </c>
      <c r="Z148" s="686">
        <v>48193</v>
      </c>
      <c r="AA148" s="686">
        <v>48902</v>
      </c>
      <c r="AB148" s="686">
        <v>49399</v>
      </c>
      <c r="AC148" s="686"/>
      <c r="AD148" s="687"/>
      <c r="AE148" s="679"/>
      <c r="AG148" s="744">
        <v>0</v>
      </c>
      <c r="AH148" s="744">
        <v>3.2383194499999997</v>
      </c>
      <c r="AI148" s="67">
        <f t="shared" si="5"/>
        <v>3.2383194499999997</v>
      </c>
      <c r="AJ148" s="53">
        <f t="shared" si="4"/>
        <v>0</v>
      </c>
      <c r="AL148" s="744">
        <v>0</v>
      </c>
      <c r="AM148" s="744">
        <v>0</v>
      </c>
      <c r="AN148" s="744">
        <v>0</v>
      </c>
      <c r="AO148" s="744">
        <v>0</v>
      </c>
      <c r="AP148" s="744">
        <v>7.606E-5</v>
      </c>
      <c r="AQ148" s="744">
        <v>1.3764469999999999E-2</v>
      </c>
      <c r="AR148" s="744">
        <v>8.0134869999999997E-2</v>
      </c>
      <c r="AS148" s="744">
        <v>3.2383194499999997</v>
      </c>
      <c r="AU148" s="744">
        <v>0</v>
      </c>
      <c r="AV148" s="744">
        <v>0</v>
      </c>
      <c r="AW148" s="744">
        <v>0</v>
      </c>
      <c r="AX148" s="744">
        <v>0</v>
      </c>
      <c r="AY148" s="744">
        <v>7.606E-5</v>
      </c>
      <c r="AZ148" s="744">
        <v>1.3764469999999999E-2</v>
      </c>
      <c r="BA148" s="744">
        <v>8.0134869999999997E-2</v>
      </c>
      <c r="BB148" s="744">
        <v>3.2383194499999997</v>
      </c>
      <c r="BD148" s="338" t="s">
        <v>2466</v>
      </c>
      <c r="BE148" s="126" t="s">
        <v>2859</v>
      </c>
      <c r="BG148" s="338" t="s">
        <v>25</v>
      </c>
    </row>
    <row r="149" spans="2:59" ht="15" x14ac:dyDescent="0.2">
      <c r="B149" s="126" t="s">
        <v>2460</v>
      </c>
      <c r="C149" s="126" t="s">
        <v>3019</v>
      </c>
      <c r="D149" s="126" t="s">
        <v>3020</v>
      </c>
      <c r="E149" s="126" t="s">
        <v>3021</v>
      </c>
      <c r="F149" s="126" t="s">
        <v>496</v>
      </c>
      <c r="G149" s="126" t="s">
        <v>495</v>
      </c>
      <c r="H149" s="337" t="s">
        <v>2464</v>
      </c>
      <c r="I149" s="126"/>
      <c r="L149" s="686">
        <v>46477</v>
      </c>
      <c r="M149" s="686">
        <v>46477</v>
      </c>
      <c r="N149" s="686">
        <v>45581</v>
      </c>
      <c r="O149" s="686">
        <v>45969</v>
      </c>
      <c r="P149" s="686">
        <v>46437</v>
      </c>
      <c r="Q149" s="686">
        <v>46614</v>
      </c>
      <c r="R149" s="686">
        <v>47434</v>
      </c>
      <c r="S149" s="686">
        <v>47938</v>
      </c>
      <c r="T149" s="686"/>
      <c r="U149" s="687"/>
      <c r="V149" s="686"/>
      <c r="W149" s="686">
        <v>45581</v>
      </c>
      <c r="X149" s="686">
        <v>45969</v>
      </c>
      <c r="Y149" s="686">
        <v>46437</v>
      </c>
      <c r="Z149" s="686">
        <v>46614</v>
      </c>
      <c r="AA149" s="686">
        <v>47434</v>
      </c>
      <c r="AB149" s="686">
        <v>47938</v>
      </c>
      <c r="AC149" s="686"/>
      <c r="AD149" s="687"/>
      <c r="AE149" s="679"/>
      <c r="AG149" s="744">
        <v>0</v>
      </c>
      <c r="AH149" s="744">
        <v>9.9263217899999994</v>
      </c>
      <c r="AI149" s="67">
        <f t="shared" si="5"/>
        <v>9.9263217899999994</v>
      </c>
      <c r="AJ149" s="53">
        <f t="shared" si="4"/>
        <v>0</v>
      </c>
      <c r="AL149" s="744">
        <v>0</v>
      </c>
      <c r="AM149" s="744">
        <v>0</v>
      </c>
      <c r="AN149" s="744">
        <v>0</v>
      </c>
      <c r="AO149" s="744">
        <v>0.56679515000000003</v>
      </c>
      <c r="AP149" s="744">
        <v>1.5983350199999999</v>
      </c>
      <c r="AQ149" s="744">
        <v>2.9167662500000002</v>
      </c>
      <c r="AR149" s="744">
        <v>7.3133126700000002</v>
      </c>
      <c r="AS149" s="744">
        <v>9.9263217899999994</v>
      </c>
      <c r="AU149" s="744">
        <v>0</v>
      </c>
      <c r="AV149" s="744">
        <v>0</v>
      </c>
      <c r="AW149" s="744">
        <v>0</v>
      </c>
      <c r="AX149" s="744">
        <v>0.56679515000000003</v>
      </c>
      <c r="AY149" s="744">
        <v>1.5983350199999999</v>
      </c>
      <c r="AZ149" s="744">
        <v>2.9167662500000002</v>
      </c>
      <c r="BA149" s="744">
        <v>7.3133126700000002</v>
      </c>
      <c r="BB149" s="744">
        <v>9.9263217899999994</v>
      </c>
      <c r="BD149" s="338" t="s">
        <v>2466</v>
      </c>
      <c r="BE149" s="126" t="s">
        <v>2859</v>
      </c>
      <c r="BG149" s="338" t="s">
        <v>25</v>
      </c>
    </row>
    <row r="150" spans="2:59" ht="15" x14ac:dyDescent="0.2">
      <c r="B150" s="126" t="s">
        <v>2460</v>
      </c>
      <c r="C150" s="126" t="s">
        <v>3022</v>
      </c>
      <c r="D150" s="126" t="s">
        <v>3023</v>
      </c>
      <c r="E150" s="126" t="s">
        <v>2463</v>
      </c>
      <c r="F150" s="126" t="s">
        <v>845</v>
      </c>
      <c r="G150" s="126" t="s">
        <v>844</v>
      </c>
      <c r="H150" s="337" t="s">
        <v>2464</v>
      </c>
      <c r="I150" s="126"/>
      <c r="L150" s="686" t="s">
        <v>2463</v>
      </c>
      <c r="M150" s="686" t="s">
        <v>2463</v>
      </c>
      <c r="N150" s="686">
        <v>45581</v>
      </c>
      <c r="O150" s="686">
        <v>46995</v>
      </c>
      <c r="P150" s="686">
        <v>47224</v>
      </c>
      <c r="Q150" s="686">
        <v>47577</v>
      </c>
      <c r="R150" s="686">
        <v>48295</v>
      </c>
      <c r="S150" s="686">
        <v>48669</v>
      </c>
      <c r="T150" s="686"/>
      <c r="U150" s="687"/>
      <c r="V150" s="686"/>
      <c r="W150" s="686">
        <v>45581</v>
      </c>
      <c r="X150" s="686">
        <v>46995</v>
      </c>
      <c r="Y150" s="686">
        <v>47224</v>
      </c>
      <c r="Z150" s="686">
        <v>47577</v>
      </c>
      <c r="AA150" s="686">
        <v>48295</v>
      </c>
      <c r="AB150" s="686">
        <v>48669</v>
      </c>
      <c r="AC150" s="686"/>
      <c r="AD150" s="687"/>
      <c r="AE150" s="679"/>
      <c r="AG150" s="744">
        <v>-1.0200020099999998E-2</v>
      </c>
      <c r="AH150" s="744">
        <v>92.659315395800007</v>
      </c>
      <c r="AI150" s="67">
        <f t="shared" si="5"/>
        <v>92.649115375700006</v>
      </c>
      <c r="AJ150" s="53">
        <f t="shared" si="4"/>
        <v>-1.1009301123532646E-4</v>
      </c>
      <c r="AL150" s="744">
        <v>3.6090441000000001E-3</v>
      </c>
      <c r="AM150" s="744">
        <v>-1.3809064199999999E-2</v>
      </c>
      <c r="AN150" s="744">
        <v>-1.3809064199999999E-2</v>
      </c>
      <c r="AO150" s="744">
        <v>0.7528468358</v>
      </c>
      <c r="AP150" s="744">
        <v>4.1004388058000005</v>
      </c>
      <c r="AQ150" s="744">
        <v>7.2539146758000008</v>
      </c>
      <c r="AR150" s="744">
        <v>10.861799645800001</v>
      </c>
      <c r="AS150" s="744">
        <v>92.659315395800007</v>
      </c>
      <c r="AU150" s="744">
        <v>3.6090441000000001E-3</v>
      </c>
      <c r="AV150" s="744">
        <v>-1.3809064199999999E-2</v>
      </c>
      <c r="AW150" s="744">
        <v>-1.3809064199999999E-2</v>
      </c>
      <c r="AX150" s="744">
        <v>0.7528468358</v>
      </c>
      <c r="AY150" s="744">
        <v>4.1004388058000005</v>
      </c>
      <c r="AZ150" s="744">
        <v>7.2539146758000008</v>
      </c>
      <c r="BA150" s="744">
        <v>10.861799645800001</v>
      </c>
      <c r="BB150" s="744">
        <v>92.659315395800007</v>
      </c>
      <c r="BD150" s="338" t="s">
        <v>2597</v>
      </c>
      <c r="BE150" s="126" t="s">
        <v>3024</v>
      </c>
      <c r="BG150" s="338" t="s">
        <v>25</v>
      </c>
    </row>
    <row r="151" spans="2:59" ht="15" x14ac:dyDescent="0.2">
      <c r="B151" s="126" t="s">
        <v>2460</v>
      </c>
      <c r="C151" s="126" t="s">
        <v>3025</v>
      </c>
      <c r="D151" s="126" t="s">
        <v>3026</v>
      </c>
      <c r="E151" s="126" t="s">
        <v>3027</v>
      </c>
      <c r="F151" s="126" t="s">
        <v>835</v>
      </c>
      <c r="G151" s="126" t="s">
        <v>834</v>
      </c>
      <c r="H151" s="337" t="s">
        <v>2464</v>
      </c>
      <c r="I151" s="126"/>
      <c r="L151" s="686">
        <v>47573</v>
      </c>
      <c r="M151" s="686">
        <v>47573</v>
      </c>
      <c r="N151" s="686">
        <v>45581</v>
      </c>
      <c r="O151" s="686">
        <v>46995</v>
      </c>
      <c r="P151" s="686">
        <v>47224</v>
      </c>
      <c r="Q151" s="686">
        <v>47577</v>
      </c>
      <c r="R151" s="686">
        <v>48295</v>
      </c>
      <c r="S151" s="686">
        <v>48669</v>
      </c>
      <c r="T151" s="686"/>
      <c r="U151" s="687"/>
      <c r="V151" s="686"/>
      <c r="W151" s="686">
        <v>45581</v>
      </c>
      <c r="X151" s="686">
        <v>46995</v>
      </c>
      <c r="Y151" s="686">
        <v>47224</v>
      </c>
      <c r="Z151" s="686">
        <v>47577</v>
      </c>
      <c r="AA151" s="686">
        <v>48295</v>
      </c>
      <c r="AB151" s="686">
        <v>48669</v>
      </c>
      <c r="AC151" s="686"/>
      <c r="AD151" s="687"/>
      <c r="AE151" s="679"/>
      <c r="AG151" s="744">
        <v>0</v>
      </c>
      <c r="AH151" s="744">
        <v>19.59964467</v>
      </c>
      <c r="AI151" s="67">
        <f t="shared" si="5"/>
        <v>19.59964467</v>
      </c>
      <c r="AJ151" s="53">
        <f t="shared" si="4"/>
        <v>0</v>
      </c>
      <c r="AL151" s="744">
        <v>0</v>
      </c>
      <c r="AM151" s="744">
        <v>0</v>
      </c>
      <c r="AN151" s="744">
        <v>0</v>
      </c>
      <c r="AO151" s="744">
        <v>0</v>
      </c>
      <c r="AP151" s="744">
        <v>0.16233830999999999</v>
      </c>
      <c r="AQ151" s="744">
        <v>0.35621903999999993</v>
      </c>
      <c r="AR151" s="744">
        <v>0.7501999399999999</v>
      </c>
      <c r="AS151" s="744">
        <v>19.59964467</v>
      </c>
      <c r="AU151" s="744">
        <v>0</v>
      </c>
      <c r="AV151" s="744">
        <v>0</v>
      </c>
      <c r="AW151" s="744">
        <v>0</v>
      </c>
      <c r="AX151" s="744">
        <v>0</v>
      </c>
      <c r="AY151" s="744">
        <v>0.16233830999999999</v>
      </c>
      <c r="AZ151" s="744">
        <v>0.35621903999999993</v>
      </c>
      <c r="BA151" s="744">
        <v>0.7501999399999999</v>
      </c>
      <c r="BB151" s="744">
        <v>19.59964467</v>
      </c>
      <c r="BD151" s="338" t="s">
        <v>2466</v>
      </c>
      <c r="BE151" s="126" t="s">
        <v>2859</v>
      </c>
      <c r="BG151" s="338" t="s">
        <v>25</v>
      </c>
    </row>
    <row r="152" spans="2:59" ht="15" x14ac:dyDescent="0.2">
      <c r="B152" s="126" t="s">
        <v>2460</v>
      </c>
      <c r="C152" s="126" t="s">
        <v>3028</v>
      </c>
      <c r="D152" s="126" t="s">
        <v>3029</v>
      </c>
      <c r="E152" s="126" t="s">
        <v>3030</v>
      </c>
      <c r="F152" s="126" t="s">
        <v>816</v>
      </c>
      <c r="G152" s="126" t="s">
        <v>815</v>
      </c>
      <c r="H152" s="337" t="s">
        <v>2464</v>
      </c>
      <c r="I152" s="126"/>
      <c r="L152" s="686">
        <v>47573</v>
      </c>
      <c r="M152" s="686">
        <v>47573</v>
      </c>
      <c r="N152" s="686">
        <v>45616</v>
      </c>
      <c r="O152" s="686">
        <v>46071.048944223818</v>
      </c>
      <c r="P152" s="686">
        <v>46296.506548428537</v>
      </c>
      <c r="Q152" s="686">
        <v>46352.870949479715</v>
      </c>
      <c r="R152" s="686">
        <v>46587</v>
      </c>
      <c r="S152" s="686">
        <v>46843</v>
      </c>
      <c r="T152" s="686"/>
      <c r="U152" s="687"/>
      <c r="V152" s="686"/>
      <c r="W152" s="686">
        <v>45616</v>
      </c>
      <c r="X152" s="686">
        <v>46071.048944223818</v>
      </c>
      <c r="Y152" s="686">
        <v>46296.506548428537</v>
      </c>
      <c r="Z152" s="686">
        <v>46352.870949479715</v>
      </c>
      <c r="AA152" s="686">
        <v>46587</v>
      </c>
      <c r="AB152" s="686">
        <v>46843</v>
      </c>
      <c r="AC152" s="686"/>
      <c r="AD152" s="687"/>
      <c r="AE152" s="679"/>
      <c r="AG152" s="744">
        <v>0</v>
      </c>
      <c r="AH152" s="744">
        <v>5.8970435600000002</v>
      </c>
      <c r="AI152" s="67">
        <f t="shared" si="5"/>
        <v>5.8970435600000002</v>
      </c>
      <c r="AJ152" s="53">
        <f t="shared" si="4"/>
        <v>0</v>
      </c>
      <c r="AL152" s="744">
        <v>0</v>
      </c>
      <c r="AM152" s="744">
        <v>0</v>
      </c>
      <c r="AN152" s="744">
        <v>0.19637815</v>
      </c>
      <c r="AO152" s="744">
        <v>3.9955929500000003</v>
      </c>
      <c r="AP152" s="744">
        <v>5.8970435600000002</v>
      </c>
      <c r="AQ152" s="744">
        <v>5.8970435600000002</v>
      </c>
      <c r="AR152" s="744">
        <v>5.8970435600000002</v>
      </c>
      <c r="AS152" s="744">
        <v>5.8970435600000002</v>
      </c>
      <c r="AU152" s="744">
        <v>0</v>
      </c>
      <c r="AV152" s="744">
        <v>0</v>
      </c>
      <c r="AW152" s="744">
        <v>0.19637815</v>
      </c>
      <c r="AX152" s="744">
        <v>3.9955929500000003</v>
      </c>
      <c r="AY152" s="744">
        <v>5.8970435600000002</v>
      </c>
      <c r="AZ152" s="744">
        <v>5.8970435600000002</v>
      </c>
      <c r="BA152" s="744">
        <v>5.8970435600000002</v>
      </c>
      <c r="BB152" s="744">
        <v>5.8970435600000002</v>
      </c>
      <c r="BD152" s="338" t="s">
        <v>2466</v>
      </c>
      <c r="BE152" s="126" t="s">
        <v>2467</v>
      </c>
      <c r="BG152" s="338" t="s">
        <v>25</v>
      </c>
    </row>
    <row r="153" spans="2:59" ht="15" x14ac:dyDescent="0.2">
      <c r="B153" s="126" t="s">
        <v>2460</v>
      </c>
      <c r="C153" s="126" t="s">
        <v>3031</v>
      </c>
      <c r="D153" s="126" t="s">
        <v>3032</v>
      </c>
      <c r="E153" s="126" t="s">
        <v>3033</v>
      </c>
      <c r="F153" s="126" t="s">
        <v>835</v>
      </c>
      <c r="G153" s="126" t="s">
        <v>834</v>
      </c>
      <c r="H153" s="337" t="s">
        <v>2464</v>
      </c>
      <c r="I153" s="126"/>
      <c r="L153" s="686">
        <v>47573</v>
      </c>
      <c r="M153" s="686">
        <v>47573</v>
      </c>
      <c r="N153" s="686">
        <v>45581</v>
      </c>
      <c r="O153" s="686">
        <v>46450</v>
      </c>
      <c r="P153" s="686">
        <v>46792</v>
      </c>
      <c r="Q153" s="686">
        <v>46990</v>
      </c>
      <c r="R153" s="686">
        <v>47466</v>
      </c>
      <c r="S153" s="686">
        <v>47938</v>
      </c>
      <c r="T153" s="686"/>
      <c r="U153" s="687"/>
      <c r="V153" s="686"/>
      <c r="W153" s="686">
        <v>45581</v>
      </c>
      <c r="X153" s="686">
        <v>46450</v>
      </c>
      <c r="Y153" s="686">
        <v>46792</v>
      </c>
      <c r="Z153" s="686">
        <v>46990</v>
      </c>
      <c r="AA153" s="686">
        <v>47466</v>
      </c>
      <c r="AB153" s="686">
        <v>47938</v>
      </c>
      <c r="AC153" s="686"/>
      <c r="AD153" s="687"/>
      <c r="AE153" s="679"/>
      <c r="AG153" s="744">
        <v>0</v>
      </c>
      <c r="AH153" s="744">
        <v>12.31805155</v>
      </c>
      <c r="AI153" s="67">
        <f t="shared" si="5"/>
        <v>12.31805155</v>
      </c>
      <c r="AJ153" s="53">
        <f t="shared" si="4"/>
        <v>0</v>
      </c>
      <c r="AL153" s="744">
        <v>0</v>
      </c>
      <c r="AM153" s="744">
        <v>0</v>
      </c>
      <c r="AN153" s="744">
        <v>0</v>
      </c>
      <c r="AO153" s="744">
        <v>0.74888811</v>
      </c>
      <c r="AP153" s="744">
        <v>2.0052594799999999</v>
      </c>
      <c r="AQ153" s="744">
        <v>5.0209567899999996</v>
      </c>
      <c r="AR153" s="744">
        <v>11.977090689999999</v>
      </c>
      <c r="AS153" s="744">
        <v>12.31805155</v>
      </c>
      <c r="AU153" s="744">
        <v>0</v>
      </c>
      <c r="AV153" s="744">
        <v>0</v>
      </c>
      <c r="AW153" s="744">
        <v>0</v>
      </c>
      <c r="AX153" s="744">
        <v>0.74888811</v>
      </c>
      <c r="AY153" s="744">
        <v>2.0052594799999999</v>
      </c>
      <c r="AZ153" s="744">
        <v>5.0209567899999996</v>
      </c>
      <c r="BA153" s="744">
        <v>11.977090689999999</v>
      </c>
      <c r="BB153" s="744">
        <v>12.31805155</v>
      </c>
      <c r="BD153" s="338" t="s">
        <v>2466</v>
      </c>
      <c r="BE153" s="126" t="s">
        <v>2467</v>
      </c>
      <c r="BG153" s="338" t="s">
        <v>25</v>
      </c>
    </row>
    <row r="154" spans="2:59" ht="15" x14ac:dyDescent="0.2">
      <c r="B154" s="126" t="s">
        <v>2460</v>
      </c>
      <c r="C154" s="126" t="s">
        <v>3034</v>
      </c>
      <c r="D154" s="126" t="s">
        <v>3035</v>
      </c>
      <c r="E154" s="126" t="s">
        <v>3036</v>
      </c>
      <c r="F154" s="126" t="s">
        <v>835</v>
      </c>
      <c r="G154" s="126" t="s">
        <v>834</v>
      </c>
      <c r="H154" s="337" t="s">
        <v>2464</v>
      </c>
      <c r="I154" s="126"/>
      <c r="L154" s="686">
        <v>47616</v>
      </c>
      <c r="M154" s="686">
        <v>47616</v>
      </c>
      <c r="N154" s="686">
        <v>45581</v>
      </c>
      <c r="O154" s="686">
        <v>46861</v>
      </c>
      <c r="P154" s="686">
        <v>47160</v>
      </c>
      <c r="Q154" s="686">
        <v>47355</v>
      </c>
      <c r="R154" s="686">
        <v>47833</v>
      </c>
      <c r="S154" s="686">
        <v>48304</v>
      </c>
      <c r="T154" s="686"/>
      <c r="U154" s="687"/>
      <c r="V154" s="686"/>
      <c r="W154" s="686">
        <v>45581</v>
      </c>
      <c r="X154" s="686">
        <v>46861</v>
      </c>
      <c r="Y154" s="686">
        <v>47160</v>
      </c>
      <c r="Z154" s="686">
        <v>47355</v>
      </c>
      <c r="AA154" s="686">
        <v>47833</v>
      </c>
      <c r="AB154" s="686">
        <v>48304</v>
      </c>
      <c r="AC154" s="686"/>
      <c r="AD154" s="687"/>
      <c r="AE154" s="679"/>
      <c r="AG154" s="744">
        <v>0</v>
      </c>
      <c r="AH154" s="744">
        <v>7.8285670299999994</v>
      </c>
      <c r="AI154" s="67">
        <f t="shared" si="5"/>
        <v>7.8285670299999994</v>
      </c>
      <c r="AJ154" s="53">
        <f t="shared" si="4"/>
        <v>0</v>
      </c>
      <c r="AL154" s="744">
        <v>0</v>
      </c>
      <c r="AM154" s="744">
        <v>0</v>
      </c>
      <c r="AN154" s="744">
        <v>0</v>
      </c>
      <c r="AO154" s="744">
        <v>0</v>
      </c>
      <c r="AP154" s="744">
        <v>0.44454732000000002</v>
      </c>
      <c r="AQ154" s="744">
        <v>1.27062761</v>
      </c>
      <c r="AR154" s="744">
        <v>2.6301057299999999</v>
      </c>
      <c r="AS154" s="744">
        <v>7.8285670299999994</v>
      </c>
      <c r="AU154" s="744">
        <v>0</v>
      </c>
      <c r="AV154" s="744">
        <v>0</v>
      </c>
      <c r="AW154" s="744">
        <v>0</v>
      </c>
      <c r="AX154" s="744">
        <v>0</v>
      </c>
      <c r="AY154" s="744">
        <v>0.44454732000000002</v>
      </c>
      <c r="AZ154" s="744">
        <v>1.27062761</v>
      </c>
      <c r="BA154" s="744">
        <v>2.6301057299999999</v>
      </c>
      <c r="BB154" s="744">
        <v>7.8285670299999994</v>
      </c>
      <c r="BD154" s="338" t="s">
        <v>2466</v>
      </c>
      <c r="BE154" s="126" t="s">
        <v>2859</v>
      </c>
      <c r="BG154" s="338" t="s">
        <v>25</v>
      </c>
    </row>
    <row r="155" spans="2:59" ht="15" x14ac:dyDescent="0.2">
      <c r="B155" s="126" t="s">
        <v>2460</v>
      </c>
      <c r="C155" s="126" t="s">
        <v>3037</v>
      </c>
      <c r="D155" s="126" t="s">
        <v>3038</v>
      </c>
      <c r="E155" s="126" t="s">
        <v>3039</v>
      </c>
      <c r="F155" s="126" t="s">
        <v>835</v>
      </c>
      <c r="G155" s="126" t="s">
        <v>834</v>
      </c>
      <c r="H155" s="337" t="s">
        <v>2464</v>
      </c>
      <c r="I155" s="126"/>
      <c r="L155" s="686">
        <v>47573</v>
      </c>
      <c r="M155" s="686">
        <v>47573</v>
      </c>
      <c r="N155" s="686">
        <v>45581</v>
      </c>
      <c r="O155" s="686">
        <v>46439</v>
      </c>
      <c r="P155" s="686">
        <v>46786</v>
      </c>
      <c r="Q155" s="686">
        <v>46985</v>
      </c>
      <c r="R155" s="686">
        <v>47460</v>
      </c>
      <c r="S155" s="686">
        <v>47938</v>
      </c>
      <c r="T155" s="686"/>
      <c r="U155" s="687"/>
      <c r="V155" s="686"/>
      <c r="W155" s="686">
        <v>45581</v>
      </c>
      <c r="X155" s="686">
        <v>46439</v>
      </c>
      <c r="Y155" s="686">
        <v>46786</v>
      </c>
      <c r="Z155" s="686">
        <v>46985</v>
      </c>
      <c r="AA155" s="686">
        <v>47460</v>
      </c>
      <c r="AB155" s="686">
        <v>47938</v>
      </c>
      <c r="AC155" s="686"/>
      <c r="AD155" s="687"/>
      <c r="AE155" s="679"/>
      <c r="AG155" s="744">
        <v>0</v>
      </c>
      <c r="AH155" s="744">
        <v>31.400661320000001</v>
      </c>
      <c r="AI155" s="67">
        <f t="shared" si="5"/>
        <v>31.400661320000001</v>
      </c>
      <c r="AJ155" s="53">
        <f t="shared" si="4"/>
        <v>0</v>
      </c>
      <c r="AL155" s="744">
        <v>0</v>
      </c>
      <c r="AM155" s="744">
        <v>0</v>
      </c>
      <c r="AN155" s="744">
        <v>0</v>
      </c>
      <c r="AO155" s="744">
        <v>1.44868833</v>
      </c>
      <c r="AP155" s="744">
        <v>4.5327926200000004</v>
      </c>
      <c r="AQ155" s="744">
        <v>10.113985410000002</v>
      </c>
      <c r="AR155" s="744">
        <v>25.314227840000001</v>
      </c>
      <c r="AS155" s="744">
        <v>31.400661320000001</v>
      </c>
      <c r="AU155" s="744">
        <v>0</v>
      </c>
      <c r="AV155" s="744">
        <v>0</v>
      </c>
      <c r="AW155" s="744">
        <v>0</v>
      </c>
      <c r="AX155" s="744">
        <v>1.44868833</v>
      </c>
      <c r="AY155" s="744">
        <v>4.5327926200000004</v>
      </c>
      <c r="AZ155" s="744">
        <v>10.113985410000002</v>
      </c>
      <c r="BA155" s="744">
        <v>25.314227840000001</v>
      </c>
      <c r="BB155" s="744">
        <v>31.400661320000001</v>
      </c>
      <c r="BD155" s="338" t="s">
        <v>2466</v>
      </c>
      <c r="BE155" s="126" t="s">
        <v>2859</v>
      </c>
      <c r="BG155" s="338" t="s">
        <v>25</v>
      </c>
    </row>
    <row r="156" spans="2:59" ht="15" x14ac:dyDescent="0.2">
      <c r="B156" s="126" t="s">
        <v>2460</v>
      </c>
      <c r="C156" s="126" t="s">
        <v>3040</v>
      </c>
      <c r="D156" s="126" t="s">
        <v>3041</v>
      </c>
      <c r="E156" s="126" t="s">
        <v>3042</v>
      </c>
      <c r="F156" s="126" t="s">
        <v>816</v>
      </c>
      <c r="G156" s="126" t="s">
        <v>815</v>
      </c>
      <c r="H156" s="337" t="s">
        <v>2464</v>
      </c>
      <c r="I156" s="126"/>
      <c r="L156" s="686">
        <v>47573</v>
      </c>
      <c r="M156" s="686">
        <v>47573</v>
      </c>
      <c r="N156" s="686">
        <v>45602</v>
      </c>
      <c r="O156" s="686">
        <v>46527.176016579244</v>
      </c>
      <c r="P156" s="686">
        <v>46891.176016579244</v>
      </c>
      <c r="Q156" s="686">
        <v>47056.261267093716</v>
      </c>
      <c r="R156" s="686">
        <v>47742</v>
      </c>
      <c r="S156" s="686">
        <v>47938</v>
      </c>
      <c r="T156" s="686"/>
      <c r="U156" s="687"/>
      <c r="V156" s="686"/>
      <c r="W156" s="686">
        <v>45602</v>
      </c>
      <c r="X156" s="686">
        <v>46527.176016579244</v>
      </c>
      <c r="Y156" s="686">
        <v>46891.176016579244</v>
      </c>
      <c r="Z156" s="686">
        <v>47056.261267093716</v>
      </c>
      <c r="AA156" s="686">
        <v>47742</v>
      </c>
      <c r="AB156" s="686">
        <v>47938</v>
      </c>
      <c r="AC156" s="686"/>
      <c r="AD156" s="687"/>
      <c r="AE156" s="679"/>
      <c r="AG156" s="744">
        <v>0</v>
      </c>
      <c r="AH156" s="744">
        <v>3.53073383</v>
      </c>
      <c r="AI156" s="67">
        <f t="shared" si="5"/>
        <v>3.53073383</v>
      </c>
      <c r="AJ156" s="53">
        <f t="shared" si="4"/>
        <v>0</v>
      </c>
      <c r="AL156" s="744">
        <v>0</v>
      </c>
      <c r="AM156" s="744">
        <v>0</v>
      </c>
      <c r="AN156" s="744">
        <v>0</v>
      </c>
      <c r="AO156" s="744">
        <v>7.7137730000000002E-2</v>
      </c>
      <c r="AP156" s="744">
        <v>1.2446938600000002</v>
      </c>
      <c r="AQ156" s="744">
        <v>2.3147900400000001</v>
      </c>
      <c r="AR156" s="744">
        <v>3.10048067</v>
      </c>
      <c r="AS156" s="744">
        <v>3.53073383</v>
      </c>
      <c r="AU156" s="744">
        <v>0</v>
      </c>
      <c r="AV156" s="744">
        <v>0</v>
      </c>
      <c r="AW156" s="744">
        <v>0</v>
      </c>
      <c r="AX156" s="744">
        <v>7.7137730000000002E-2</v>
      </c>
      <c r="AY156" s="744">
        <v>1.2446938600000002</v>
      </c>
      <c r="AZ156" s="744">
        <v>2.3147900400000001</v>
      </c>
      <c r="BA156" s="744">
        <v>3.10048067</v>
      </c>
      <c r="BB156" s="744">
        <v>3.53073383</v>
      </c>
      <c r="BD156" s="338" t="s">
        <v>2466</v>
      </c>
      <c r="BE156" s="126" t="s">
        <v>2467</v>
      </c>
      <c r="BG156" s="338" t="s">
        <v>25</v>
      </c>
    </row>
    <row r="157" spans="2:59" ht="15" x14ac:dyDescent="0.2">
      <c r="B157" s="126" t="s">
        <v>2460</v>
      </c>
      <c r="C157" s="126" t="s">
        <v>3043</v>
      </c>
      <c r="D157" s="126" t="s">
        <v>3044</v>
      </c>
      <c r="E157" s="126" t="s">
        <v>3045</v>
      </c>
      <c r="F157" s="126" t="s">
        <v>835</v>
      </c>
      <c r="G157" s="126" t="s">
        <v>834</v>
      </c>
      <c r="H157" s="337" t="s">
        <v>2464</v>
      </c>
      <c r="I157" s="126"/>
      <c r="L157" s="686">
        <v>47573</v>
      </c>
      <c r="M157" s="686">
        <v>47573</v>
      </c>
      <c r="N157" s="686">
        <v>45581</v>
      </c>
      <c r="O157" s="686">
        <v>46256</v>
      </c>
      <c r="P157" s="686">
        <v>46523</v>
      </c>
      <c r="Q157" s="686">
        <v>46732</v>
      </c>
      <c r="R157" s="686">
        <v>47441</v>
      </c>
      <c r="S157" s="686">
        <v>47938</v>
      </c>
      <c r="T157" s="686"/>
      <c r="U157" s="687"/>
      <c r="V157" s="686"/>
      <c r="W157" s="686">
        <v>45581</v>
      </c>
      <c r="X157" s="686">
        <v>46256</v>
      </c>
      <c r="Y157" s="686">
        <v>46523</v>
      </c>
      <c r="Z157" s="686">
        <v>46732</v>
      </c>
      <c r="AA157" s="686">
        <v>47441</v>
      </c>
      <c r="AB157" s="686">
        <v>47938</v>
      </c>
      <c r="AC157" s="686"/>
      <c r="AD157" s="687"/>
      <c r="AE157" s="679"/>
      <c r="AG157" s="744">
        <v>0</v>
      </c>
      <c r="AH157" s="744">
        <v>3.3753289000000004</v>
      </c>
      <c r="AI157" s="67">
        <f t="shared" si="5"/>
        <v>3.3753289000000004</v>
      </c>
      <c r="AJ157" s="53">
        <f t="shared" si="4"/>
        <v>0</v>
      </c>
      <c r="AL157" s="744">
        <v>0</v>
      </c>
      <c r="AM157" s="744">
        <v>0</v>
      </c>
      <c r="AN157" s="744">
        <v>0</v>
      </c>
      <c r="AO157" s="744">
        <v>0</v>
      </c>
      <c r="AP157" s="744">
        <v>0.13978191000000001</v>
      </c>
      <c r="AQ157" s="744">
        <v>0.50764900999999996</v>
      </c>
      <c r="AR157" s="744">
        <v>1.2150707700000001</v>
      </c>
      <c r="AS157" s="744">
        <v>3.3753289000000004</v>
      </c>
      <c r="AU157" s="744">
        <v>0</v>
      </c>
      <c r="AV157" s="744">
        <v>0</v>
      </c>
      <c r="AW157" s="744">
        <v>0</v>
      </c>
      <c r="AX157" s="744">
        <v>0</v>
      </c>
      <c r="AY157" s="744">
        <v>0.13978191000000001</v>
      </c>
      <c r="AZ157" s="744">
        <v>0.50764900999999996</v>
      </c>
      <c r="BA157" s="744">
        <v>1.2150707700000001</v>
      </c>
      <c r="BB157" s="744">
        <v>3.3753289000000004</v>
      </c>
      <c r="BD157" s="338" t="s">
        <v>2466</v>
      </c>
      <c r="BE157" s="126" t="s">
        <v>2859</v>
      </c>
      <c r="BG157" s="338" t="s">
        <v>25</v>
      </c>
    </row>
    <row r="158" spans="2:59" x14ac:dyDescent="0.2">
      <c r="B158" t="s">
        <v>2460</v>
      </c>
      <c r="C158" t="s">
        <v>3046</v>
      </c>
      <c r="D158" t="s">
        <v>3047</v>
      </c>
      <c r="E158" t="s">
        <v>3048</v>
      </c>
      <c r="F158" t="s">
        <v>854</v>
      </c>
      <c r="G158" t="s">
        <v>853</v>
      </c>
      <c r="H158" t="s">
        <v>2464</v>
      </c>
      <c r="L158" s="687">
        <v>47573</v>
      </c>
      <c r="M158" s="687">
        <v>47573</v>
      </c>
      <c r="N158" s="687">
        <v>47573</v>
      </c>
      <c r="O158" s="687">
        <v>47573</v>
      </c>
      <c r="P158" s="687">
        <v>47573</v>
      </c>
      <c r="Q158" s="687">
        <v>47573</v>
      </c>
      <c r="R158" s="687">
        <v>47573</v>
      </c>
      <c r="S158" s="687">
        <v>47573</v>
      </c>
      <c r="T158" s="687"/>
      <c r="U158" s="687"/>
      <c r="V158" s="687"/>
      <c r="W158" s="687">
        <v>47573</v>
      </c>
      <c r="X158" s="687">
        <v>47573</v>
      </c>
      <c r="Y158" s="687">
        <v>47573</v>
      </c>
      <c r="Z158" s="687">
        <v>47573</v>
      </c>
      <c r="AA158" s="687">
        <v>47573</v>
      </c>
      <c r="AB158" s="687">
        <v>47573</v>
      </c>
      <c r="AC158" s="687"/>
      <c r="AD158" s="687"/>
      <c r="AE158" s="687"/>
      <c r="AG158" s="745">
        <v>0</v>
      </c>
      <c r="AH158" s="745">
        <v>0</v>
      </c>
      <c r="AI158" s="745"/>
      <c r="AL158" s="745">
        <v>0</v>
      </c>
      <c r="AM158" s="745">
        <v>0</v>
      </c>
      <c r="AN158" s="745">
        <v>0</v>
      </c>
      <c r="AO158" s="745">
        <v>0</v>
      </c>
      <c r="AP158" s="745">
        <v>0</v>
      </c>
      <c r="AQ158" s="745">
        <v>0</v>
      </c>
      <c r="AR158" s="745">
        <v>0</v>
      </c>
      <c r="AS158" s="745">
        <v>0</v>
      </c>
      <c r="AU158" s="745">
        <v>0</v>
      </c>
      <c r="AV158" s="745">
        <v>0</v>
      </c>
      <c r="AW158" s="745">
        <v>0</v>
      </c>
      <c r="AX158" s="745">
        <v>0</v>
      </c>
      <c r="AY158" s="745">
        <v>0</v>
      </c>
      <c r="AZ158" s="745">
        <v>0</v>
      </c>
      <c r="BA158" s="745">
        <v>0</v>
      </c>
      <c r="BB158" s="745">
        <v>0</v>
      </c>
      <c r="BD158" t="s">
        <v>2466</v>
      </c>
      <c r="BE158" t="s">
        <v>2467</v>
      </c>
      <c r="BG158" t="s">
        <v>25</v>
      </c>
    </row>
    <row r="159" spans="2:59" x14ac:dyDescent="0.2">
      <c r="B159" t="s">
        <v>2460</v>
      </c>
      <c r="C159" t="s">
        <v>3049</v>
      </c>
      <c r="D159" t="s">
        <v>3050</v>
      </c>
      <c r="E159" t="s">
        <v>3051</v>
      </c>
      <c r="F159" t="s">
        <v>835</v>
      </c>
      <c r="G159" t="s">
        <v>834</v>
      </c>
      <c r="H159" t="s">
        <v>2464</v>
      </c>
      <c r="L159" s="687">
        <v>47573</v>
      </c>
      <c r="M159" s="687">
        <v>47573</v>
      </c>
      <c r="N159" s="687">
        <v>45581</v>
      </c>
      <c r="O159" s="687">
        <v>45844</v>
      </c>
      <c r="P159" s="687">
        <v>46164</v>
      </c>
      <c r="Q159" s="687">
        <v>46363</v>
      </c>
      <c r="R159" s="687">
        <v>47074</v>
      </c>
      <c r="S159" s="687">
        <v>47573</v>
      </c>
      <c r="T159" s="687"/>
      <c r="U159" s="687"/>
      <c r="V159" s="687"/>
      <c r="W159" s="687">
        <v>45581</v>
      </c>
      <c r="X159" s="687">
        <v>45844</v>
      </c>
      <c r="Y159" s="687">
        <v>46164</v>
      </c>
      <c r="Z159" s="687">
        <v>46363</v>
      </c>
      <c r="AA159" s="687">
        <v>47074</v>
      </c>
      <c r="AB159" s="687">
        <v>47573</v>
      </c>
      <c r="AC159" s="687"/>
      <c r="AD159" s="687"/>
      <c r="AE159" s="687"/>
      <c r="AG159" s="745">
        <v>0</v>
      </c>
      <c r="AH159" s="745">
        <v>6.0032416099999999</v>
      </c>
      <c r="AI159" s="745"/>
      <c r="AL159" s="745">
        <v>0</v>
      </c>
      <c r="AM159" s="745">
        <v>0</v>
      </c>
      <c r="AN159" s="745">
        <v>0.35997351999999999</v>
      </c>
      <c r="AO159" s="745">
        <v>1.2804228900000001</v>
      </c>
      <c r="AP159" s="745">
        <v>2.9868396499999998</v>
      </c>
      <c r="AQ159" s="745">
        <v>5.8382810899999997</v>
      </c>
      <c r="AR159" s="745">
        <v>5.9591154099999999</v>
      </c>
      <c r="AS159" s="745">
        <v>6.0032416099999999</v>
      </c>
      <c r="AU159" s="745">
        <v>0</v>
      </c>
      <c r="AV159" s="745">
        <v>0</v>
      </c>
      <c r="AW159" s="745">
        <v>0.35997351999999999</v>
      </c>
      <c r="AX159" s="745">
        <v>1.2804228900000001</v>
      </c>
      <c r="AY159" s="745">
        <v>2.9868396499999998</v>
      </c>
      <c r="AZ159" s="745">
        <v>5.8382810899999997</v>
      </c>
      <c r="BA159" s="745">
        <v>5.9591154099999999</v>
      </c>
      <c r="BB159" s="745">
        <v>6.0032416099999999</v>
      </c>
      <c r="BD159" t="s">
        <v>2466</v>
      </c>
      <c r="BE159" t="s">
        <v>2467</v>
      </c>
      <c r="BG159" t="s">
        <v>25</v>
      </c>
    </row>
    <row r="160" spans="2:59" x14ac:dyDescent="0.2">
      <c r="B160" t="s">
        <v>2460</v>
      </c>
      <c r="C160" t="s">
        <v>3052</v>
      </c>
      <c r="D160" t="s">
        <v>3053</v>
      </c>
      <c r="E160" t="s">
        <v>3054</v>
      </c>
      <c r="F160" t="s">
        <v>496</v>
      </c>
      <c r="G160" t="s">
        <v>495</v>
      </c>
      <c r="H160" t="s">
        <v>2464</v>
      </c>
      <c r="L160" s="687">
        <v>46477</v>
      </c>
      <c r="M160" s="687">
        <v>46477</v>
      </c>
      <c r="N160" s="687">
        <v>45616</v>
      </c>
      <c r="O160" s="687">
        <v>46023</v>
      </c>
      <c r="P160" s="687">
        <v>46432</v>
      </c>
      <c r="Q160" s="687">
        <v>46616</v>
      </c>
      <c r="R160" s="687">
        <v>47437</v>
      </c>
      <c r="S160" s="687">
        <v>47938</v>
      </c>
      <c r="T160" s="687"/>
      <c r="U160" s="687"/>
      <c r="V160" s="687"/>
      <c r="W160" s="687">
        <v>45616</v>
      </c>
      <c r="X160" s="687">
        <v>46023</v>
      </c>
      <c r="Y160" s="687">
        <v>46432</v>
      </c>
      <c r="Z160" s="687">
        <v>46616</v>
      </c>
      <c r="AA160" s="687">
        <v>47437</v>
      </c>
      <c r="AB160" s="687">
        <v>47938</v>
      </c>
      <c r="AC160" s="687"/>
      <c r="AD160" s="687"/>
      <c r="AE160" s="687"/>
      <c r="AG160" s="745">
        <v>0</v>
      </c>
      <c r="AH160" s="745">
        <v>12.335425330000001</v>
      </c>
      <c r="AI160" s="745"/>
      <c r="AL160" s="745">
        <v>0</v>
      </c>
      <c r="AM160" s="745">
        <v>0</v>
      </c>
      <c r="AN160" s="745">
        <v>0</v>
      </c>
      <c r="AO160" s="745">
        <v>0.69401564000000004</v>
      </c>
      <c r="AP160" s="745">
        <v>1.9543552499999999</v>
      </c>
      <c r="AQ160" s="745">
        <v>3.36511973</v>
      </c>
      <c r="AR160" s="745">
        <v>8.5503615400000008</v>
      </c>
      <c r="AS160" s="745">
        <v>12.335425330000001</v>
      </c>
      <c r="AU160" s="745">
        <v>0</v>
      </c>
      <c r="AV160" s="745">
        <v>0</v>
      </c>
      <c r="AW160" s="745">
        <v>0</v>
      </c>
      <c r="AX160" s="745">
        <v>0.69401564000000004</v>
      </c>
      <c r="AY160" s="745">
        <v>1.9543552499999999</v>
      </c>
      <c r="AZ160" s="745">
        <v>3.36511973</v>
      </c>
      <c r="BA160" s="745">
        <v>8.5503615400000008</v>
      </c>
      <c r="BB160" s="745">
        <v>12.335425330000001</v>
      </c>
      <c r="BD160" t="s">
        <v>2466</v>
      </c>
      <c r="BE160" t="s">
        <v>2859</v>
      </c>
      <c r="BG160" t="s">
        <v>25</v>
      </c>
    </row>
    <row r="161" spans="2:59" x14ac:dyDescent="0.2">
      <c r="B161" t="s">
        <v>2460</v>
      </c>
      <c r="C161" t="s">
        <v>3055</v>
      </c>
      <c r="D161" t="s">
        <v>3056</v>
      </c>
      <c r="E161" t="s">
        <v>3057</v>
      </c>
      <c r="F161" t="s">
        <v>835</v>
      </c>
      <c r="G161" t="s">
        <v>834</v>
      </c>
      <c r="H161" t="s">
        <v>2464</v>
      </c>
      <c r="L161" s="687">
        <v>47573</v>
      </c>
      <c r="M161" s="687">
        <v>47573</v>
      </c>
      <c r="N161" s="687">
        <v>45581</v>
      </c>
      <c r="O161" s="687">
        <v>46622</v>
      </c>
      <c r="P161" s="687">
        <v>46889</v>
      </c>
      <c r="Q161" s="687">
        <v>47098</v>
      </c>
      <c r="R161" s="687">
        <v>47807</v>
      </c>
      <c r="S161" s="687">
        <v>48304</v>
      </c>
      <c r="T161" s="687"/>
      <c r="U161" s="687"/>
      <c r="V161" s="687"/>
      <c r="W161" s="687">
        <v>45581</v>
      </c>
      <c r="X161" s="687">
        <v>46622</v>
      </c>
      <c r="Y161" s="687">
        <v>46889</v>
      </c>
      <c r="Z161" s="687">
        <v>47098</v>
      </c>
      <c r="AA161" s="687">
        <v>47807</v>
      </c>
      <c r="AB161" s="687">
        <v>48304</v>
      </c>
      <c r="AC161" s="687"/>
      <c r="AD161" s="687"/>
      <c r="AE161" s="687"/>
      <c r="AG161" s="745">
        <v>0</v>
      </c>
      <c r="AH161" s="745">
        <v>3.5789614099999998</v>
      </c>
      <c r="AI161" s="745"/>
      <c r="AL161" s="745">
        <v>0</v>
      </c>
      <c r="AM161" s="745">
        <v>0</v>
      </c>
      <c r="AN161" s="745">
        <v>0</v>
      </c>
      <c r="AO161" s="745">
        <v>0</v>
      </c>
      <c r="AP161" s="745">
        <v>0.14821440999999999</v>
      </c>
      <c r="AQ161" s="745">
        <v>0.53827723999999999</v>
      </c>
      <c r="AR161" s="745">
        <v>1.2883765300000001</v>
      </c>
      <c r="AS161" s="745">
        <v>3.5789614099999998</v>
      </c>
      <c r="AU161" s="745">
        <v>0</v>
      </c>
      <c r="AV161" s="745">
        <v>0</v>
      </c>
      <c r="AW161" s="745">
        <v>0</v>
      </c>
      <c r="AX161" s="745">
        <v>0</v>
      </c>
      <c r="AY161" s="745">
        <v>0.14821440999999999</v>
      </c>
      <c r="AZ161" s="745">
        <v>0.53827723999999999</v>
      </c>
      <c r="BA161" s="745">
        <v>1.2883765300000001</v>
      </c>
      <c r="BB161" s="745">
        <v>3.5789614099999998</v>
      </c>
      <c r="BD161" t="s">
        <v>2466</v>
      </c>
      <c r="BE161" t="s">
        <v>2859</v>
      </c>
      <c r="BG161" t="s">
        <v>25</v>
      </c>
    </row>
    <row r="162" spans="2:59" x14ac:dyDescent="0.2">
      <c r="B162" t="s">
        <v>2460</v>
      </c>
      <c r="C162" t="s">
        <v>3058</v>
      </c>
      <c r="D162" t="s">
        <v>3059</v>
      </c>
      <c r="E162" t="s">
        <v>3060</v>
      </c>
      <c r="F162" t="s">
        <v>835</v>
      </c>
      <c r="G162" t="s">
        <v>834</v>
      </c>
      <c r="H162" t="s">
        <v>2464</v>
      </c>
      <c r="L162" s="687">
        <v>47573</v>
      </c>
      <c r="M162" s="687">
        <v>47573</v>
      </c>
      <c r="N162" s="687">
        <v>45581</v>
      </c>
      <c r="O162" s="687">
        <v>46622</v>
      </c>
      <c r="P162" s="687">
        <v>46889</v>
      </c>
      <c r="Q162" s="687">
        <v>47098</v>
      </c>
      <c r="R162" s="687">
        <v>47807</v>
      </c>
      <c r="S162" s="687">
        <v>48304</v>
      </c>
      <c r="T162" s="687"/>
      <c r="U162" s="687"/>
      <c r="V162" s="687"/>
      <c r="W162" s="687">
        <v>45581</v>
      </c>
      <c r="X162" s="687">
        <v>46622</v>
      </c>
      <c r="Y162" s="687">
        <v>46889</v>
      </c>
      <c r="Z162" s="687">
        <v>47098</v>
      </c>
      <c r="AA162" s="687">
        <v>47807</v>
      </c>
      <c r="AB162" s="687">
        <v>48304</v>
      </c>
      <c r="AC162" s="687"/>
      <c r="AD162" s="687"/>
      <c r="AE162" s="687"/>
      <c r="AG162" s="745">
        <v>0</v>
      </c>
      <c r="AH162" s="745">
        <v>3.2742356899999998</v>
      </c>
      <c r="AI162" s="745"/>
      <c r="AL162" s="745">
        <v>0</v>
      </c>
      <c r="AM162" s="745">
        <v>0</v>
      </c>
      <c r="AN162" s="745">
        <v>0</v>
      </c>
      <c r="AO162" s="745">
        <v>0</v>
      </c>
      <c r="AP162" s="745">
        <v>0.13559544000000001</v>
      </c>
      <c r="AQ162" s="745">
        <v>0.4924461</v>
      </c>
      <c r="AR162" s="745">
        <v>1.17867978</v>
      </c>
      <c r="AS162" s="745">
        <v>3.2742356899999998</v>
      </c>
      <c r="AU162" s="745">
        <v>0</v>
      </c>
      <c r="AV162" s="745">
        <v>0</v>
      </c>
      <c r="AW162" s="745">
        <v>0</v>
      </c>
      <c r="AX162" s="745">
        <v>0</v>
      </c>
      <c r="AY162" s="745">
        <v>0.13559544000000001</v>
      </c>
      <c r="AZ162" s="745">
        <v>0.4924461</v>
      </c>
      <c r="BA162" s="745">
        <v>1.17867978</v>
      </c>
      <c r="BB162" s="745">
        <v>3.2742356899999998</v>
      </c>
      <c r="BD162" t="s">
        <v>2466</v>
      </c>
      <c r="BE162" t="s">
        <v>2859</v>
      </c>
      <c r="BG162" t="s">
        <v>25</v>
      </c>
    </row>
    <row r="163" spans="2:59" x14ac:dyDescent="0.2">
      <c r="B163" t="s">
        <v>2460</v>
      </c>
      <c r="C163" t="s">
        <v>3061</v>
      </c>
      <c r="D163" t="s">
        <v>3062</v>
      </c>
      <c r="E163" t="s">
        <v>3063</v>
      </c>
      <c r="F163" t="s">
        <v>835</v>
      </c>
      <c r="G163" t="s">
        <v>834</v>
      </c>
      <c r="H163" t="s">
        <v>2464</v>
      </c>
      <c r="L163" s="687">
        <v>47573</v>
      </c>
      <c r="M163" s="687">
        <v>47573</v>
      </c>
      <c r="N163" s="687">
        <v>45581</v>
      </c>
      <c r="O163" s="687">
        <v>46154</v>
      </c>
      <c r="P163" s="687">
        <v>46424</v>
      </c>
      <c r="Q163" s="687">
        <v>46616</v>
      </c>
      <c r="R163" s="687">
        <v>47098</v>
      </c>
      <c r="S163" s="687">
        <v>47573</v>
      </c>
      <c r="T163" s="687"/>
      <c r="U163" s="687"/>
      <c r="V163" s="687"/>
      <c r="W163" s="687">
        <v>45581</v>
      </c>
      <c r="X163" s="687">
        <v>46154</v>
      </c>
      <c r="Y163" s="687">
        <v>46424</v>
      </c>
      <c r="Z163" s="687">
        <v>46616</v>
      </c>
      <c r="AA163" s="687">
        <v>47098</v>
      </c>
      <c r="AB163" s="687">
        <v>47573</v>
      </c>
      <c r="AC163" s="687"/>
      <c r="AD163" s="687"/>
      <c r="AE163" s="687"/>
      <c r="AG163" s="745">
        <v>0</v>
      </c>
      <c r="AH163" s="745">
        <v>4.4931296200000013</v>
      </c>
      <c r="AI163" s="745"/>
      <c r="AL163" s="745">
        <v>0</v>
      </c>
      <c r="AM163" s="745">
        <v>0</v>
      </c>
      <c r="AN163" s="745">
        <v>0.15578911000000001</v>
      </c>
      <c r="AO163" s="745">
        <v>0.59885409000000001</v>
      </c>
      <c r="AP163" s="745">
        <v>1.12371281</v>
      </c>
      <c r="AQ163" s="745">
        <v>3.1395236300000002</v>
      </c>
      <c r="AR163" s="745">
        <v>4.4353450500000005</v>
      </c>
      <c r="AS163" s="745">
        <v>4.4931296200000013</v>
      </c>
      <c r="AU163" s="745">
        <v>0</v>
      </c>
      <c r="AV163" s="745">
        <v>0</v>
      </c>
      <c r="AW163" s="745">
        <v>0.15578911000000001</v>
      </c>
      <c r="AX163" s="745">
        <v>0.59885409000000001</v>
      </c>
      <c r="AY163" s="745">
        <v>1.12371281</v>
      </c>
      <c r="AZ163" s="745">
        <v>3.1395236300000002</v>
      </c>
      <c r="BA163" s="745">
        <v>4.4353450500000005</v>
      </c>
      <c r="BB163" s="745">
        <v>4.4931296200000013</v>
      </c>
      <c r="BD163" t="s">
        <v>2466</v>
      </c>
      <c r="BE163" t="s">
        <v>2467</v>
      </c>
      <c r="BG163" t="s">
        <v>25</v>
      </c>
    </row>
    <row r="164" spans="2:59" x14ac:dyDescent="0.2">
      <c r="B164" t="s">
        <v>2460</v>
      </c>
      <c r="C164" t="s">
        <v>3064</v>
      </c>
      <c r="D164" t="s">
        <v>3065</v>
      </c>
      <c r="E164" t="s">
        <v>3066</v>
      </c>
      <c r="F164" t="s">
        <v>835</v>
      </c>
      <c r="G164" t="s">
        <v>834</v>
      </c>
      <c r="H164" t="s">
        <v>2464</v>
      </c>
      <c r="L164" s="687">
        <v>47573</v>
      </c>
      <c r="M164" s="687">
        <v>47573</v>
      </c>
      <c r="N164" s="687">
        <v>45581</v>
      </c>
      <c r="O164" s="687">
        <v>45765</v>
      </c>
      <c r="P164" s="687">
        <v>46064</v>
      </c>
      <c r="Q164" s="687">
        <v>46259</v>
      </c>
      <c r="R164" s="687">
        <v>46737</v>
      </c>
      <c r="S164" s="687">
        <v>47208</v>
      </c>
      <c r="T164" s="687"/>
      <c r="U164" s="687"/>
      <c r="V164" s="687"/>
      <c r="W164" s="687">
        <v>45581</v>
      </c>
      <c r="X164" s="687">
        <v>45765</v>
      </c>
      <c r="Y164" s="687">
        <v>46064</v>
      </c>
      <c r="Z164" s="687">
        <v>46259</v>
      </c>
      <c r="AA164" s="687">
        <v>46737</v>
      </c>
      <c r="AB164" s="687">
        <v>47208</v>
      </c>
      <c r="AC164" s="687"/>
      <c r="AD164" s="687"/>
      <c r="AE164" s="687"/>
      <c r="AG164" s="745">
        <v>0</v>
      </c>
      <c r="AH164" s="745">
        <v>2.2313908200000001</v>
      </c>
      <c r="AI164" s="745"/>
      <c r="AL164" s="745">
        <v>0</v>
      </c>
      <c r="AM164" s="745">
        <v>0</v>
      </c>
      <c r="AN164" s="745">
        <v>0.14078517999999998</v>
      </c>
      <c r="AO164" s="745">
        <v>0.54537535999999998</v>
      </c>
      <c r="AP164" s="745">
        <v>1.3924686400000001</v>
      </c>
      <c r="AQ164" s="745">
        <v>2.2040657700000001</v>
      </c>
      <c r="AR164" s="745">
        <v>2.2229094200000001</v>
      </c>
      <c r="AS164" s="745">
        <v>2.2313908200000001</v>
      </c>
      <c r="AU164" s="745">
        <v>0</v>
      </c>
      <c r="AV164" s="745">
        <v>0</v>
      </c>
      <c r="AW164" s="745">
        <v>0.14078517999999998</v>
      </c>
      <c r="AX164" s="745">
        <v>0.54537535999999998</v>
      </c>
      <c r="AY164" s="745">
        <v>1.3924686400000001</v>
      </c>
      <c r="AZ164" s="745">
        <v>2.2040657700000001</v>
      </c>
      <c r="BA164" s="745">
        <v>2.2229094200000001</v>
      </c>
      <c r="BB164" s="745">
        <v>2.2313908200000001</v>
      </c>
      <c r="BD164" t="s">
        <v>2466</v>
      </c>
      <c r="BE164" t="s">
        <v>2467</v>
      </c>
      <c r="BG164" t="s">
        <v>25</v>
      </c>
    </row>
    <row r="165" spans="2:59" x14ac:dyDescent="0.2">
      <c r="B165" t="s">
        <v>2460</v>
      </c>
      <c r="C165" t="s">
        <v>3067</v>
      </c>
      <c r="D165" t="s">
        <v>3068</v>
      </c>
      <c r="E165" t="s">
        <v>3069</v>
      </c>
      <c r="F165" t="s">
        <v>835</v>
      </c>
      <c r="G165" t="s">
        <v>834</v>
      </c>
      <c r="H165" t="s">
        <v>2464</v>
      </c>
      <c r="L165" s="687">
        <v>47573</v>
      </c>
      <c r="M165" s="687">
        <v>47573</v>
      </c>
      <c r="N165" s="687">
        <v>45581</v>
      </c>
      <c r="O165" s="687">
        <v>46805</v>
      </c>
      <c r="P165" s="687">
        <v>47152</v>
      </c>
      <c r="Q165" s="687">
        <v>47351</v>
      </c>
      <c r="R165" s="687">
        <v>47826</v>
      </c>
      <c r="S165" s="687">
        <v>48304</v>
      </c>
      <c r="T165" s="687"/>
      <c r="U165" s="687"/>
      <c r="V165" s="687"/>
      <c r="W165" s="687">
        <v>45581</v>
      </c>
      <c r="X165" s="687">
        <v>46805</v>
      </c>
      <c r="Y165" s="687">
        <v>47152</v>
      </c>
      <c r="Z165" s="687">
        <v>47351</v>
      </c>
      <c r="AA165" s="687">
        <v>47826</v>
      </c>
      <c r="AB165" s="687">
        <v>48304</v>
      </c>
      <c r="AC165" s="687"/>
      <c r="AD165" s="687"/>
      <c r="AE165" s="687"/>
      <c r="AG165" s="745">
        <v>0</v>
      </c>
      <c r="AH165" s="745">
        <v>8.6157370499999981</v>
      </c>
      <c r="AI165" s="745"/>
      <c r="AL165" s="745">
        <v>0</v>
      </c>
      <c r="AM165" s="745">
        <v>0</v>
      </c>
      <c r="AN165" s="745">
        <v>0</v>
      </c>
      <c r="AO165" s="745">
        <v>0</v>
      </c>
      <c r="AP165" s="745">
        <v>0.17010204999999998</v>
      </c>
      <c r="AQ165" s="745">
        <v>0.69323468999999993</v>
      </c>
      <c r="AR165" s="745">
        <v>2.0276727699999997</v>
      </c>
      <c r="AS165" s="745">
        <v>8.6157370499999981</v>
      </c>
      <c r="AU165" s="745">
        <v>0</v>
      </c>
      <c r="AV165" s="745">
        <v>0</v>
      </c>
      <c r="AW165" s="745">
        <v>0</v>
      </c>
      <c r="AX165" s="745">
        <v>0</v>
      </c>
      <c r="AY165" s="745">
        <v>0.17010204999999998</v>
      </c>
      <c r="AZ165" s="745">
        <v>0.69323468999999993</v>
      </c>
      <c r="BA165" s="745">
        <v>2.0276727699999997</v>
      </c>
      <c r="BB165" s="745">
        <v>8.6157370499999981</v>
      </c>
      <c r="BD165" t="s">
        <v>2466</v>
      </c>
      <c r="BE165" t="s">
        <v>2859</v>
      </c>
      <c r="BG165" t="s">
        <v>25</v>
      </c>
    </row>
    <row r="166" spans="2:59" x14ac:dyDescent="0.2">
      <c r="B166" t="s">
        <v>2460</v>
      </c>
      <c r="C166" t="s">
        <v>3070</v>
      </c>
      <c r="D166" t="s">
        <v>3071</v>
      </c>
      <c r="E166" t="s">
        <v>3072</v>
      </c>
      <c r="F166" t="s">
        <v>854</v>
      </c>
      <c r="G166" t="s">
        <v>853</v>
      </c>
      <c r="H166" t="s">
        <v>2464</v>
      </c>
      <c r="L166" s="687">
        <v>46112</v>
      </c>
      <c r="M166" s="687">
        <v>46112</v>
      </c>
      <c r="N166" s="687">
        <v>45748</v>
      </c>
      <c r="O166" s="687">
        <v>46161</v>
      </c>
      <c r="P166" s="687">
        <v>46427</v>
      </c>
      <c r="Q166" s="687">
        <v>46624</v>
      </c>
      <c r="R166" s="687">
        <v>47100</v>
      </c>
      <c r="S166" s="687">
        <v>47573</v>
      </c>
      <c r="T166" s="687"/>
      <c r="U166" s="687"/>
      <c r="V166" s="687"/>
      <c r="W166" s="687">
        <v>45748</v>
      </c>
      <c r="X166" s="687">
        <v>46161</v>
      </c>
      <c r="Y166" s="687">
        <v>46427</v>
      </c>
      <c r="Z166" s="687">
        <v>46624</v>
      </c>
      <c r="AA166" s="687">
        <v>47100</v>
      </c>
      <c r="AB166" s="687">
        <v>47573</v>
      </c>
      <c r="AC166" s="687"/>
      <c r="AD166" s="687"/>
      <c r="AE166" s="687"/>
      <c r="AG166" s="745">
        <v>0</v>
      </c>
      <c r="AH166" s="745">
        <v>4.3182582399999996</v>
      </c>
      <c r="AI166" s="745"/>
      <c r="AL166" s="745">
        <v>0</v>
      </c>
      <c r="AM166" s="745">
        <v>0</v>
      </c>
      <c r="AN166" s="745">
        <v>0.59362397</v>
      </c>
      <c r="AO166" s="745">
        <v>1.2194694099999999</v>
      </c>
      <c r="AP166" s="745">
        <v>2.6804823500000001</v>
      </c>
      <c r="AQ166" s="745">
        <v>4.1093753099999999</v>
      </c>
      <c r="AR166" s="745">
        <v>4.2769432099999998</v>
      </c>
      <c r="AS166" s="745">
        <v>4.3182582399999996</v>
      </c>
      <c r="AU166" s="745">
        <v>0</v>
      </c>
      <c r="AV166" s="745">
        <v>0</v>
      </c>
      <c r="AW166" s="745">
        <v>0.59362397</v>
      </c>
      <c r="AX166" s="745">
        <v>1.2194694099999999</v>
      </c>
      <c r="AY166" s="745">
        <v>2.6804823500000001</v>
      </c>
      <c r="AZ166" s="745">
        <v>4.1093753099999999</v>
      </c>
      <c r="BA166" s="745">
        <v>4.2769432099999998</v>
      </c>
      <c r="BB166" s="745">
        <v>4.3182582399999996</v>
      </c>
      <c r="BD166" t="s">
        <v>2466</v>
      </c>
      <c r="BE166" t="s">
        <v>2467</v>
      </c>
      <c r="BG166" t="s">
        <v>25</v>
      </c>
    </row>
    <row r="167" spans="2:59" x14ac:dyDescent="0.2">
      <c r="B167" t="s">
        <v>2460</v>
      </c>
      <c r="C167" t="s">
        <v>3073</v>
      </c>
      <c r="D167" t="s">
        <v>3074</v>
      </c>
      <c r="E167" t="s">
        <v>3075</v>
      </c>
      <c r="F167" t="s">
        <v>854</v>
      </c>
      <c r="G167" t="s">
        <v>853</v>
      </c>
      <c r="H167" t="s">
        <v>2464</v>
      </c>
      <c r="L167" s="687">
        <v>46112</v>
      </c>
      <c r="M167" s="687">
        <v>46112</v>
      </c>
      <c r="N167" s="687">
        <v>45772</v>
      </c>
      <c r="O167" s="687">
        <v>46813</v>
      </c>
      <c r="P167" s="687">
        <v>47022</v>
      </c>
      <c r="Q167" s="687">
        <v>47113</v>
      </c>
      <c r="R167" s="687">
        <v>47462</v>
      </c>
      <c r="S167" s="687">
        <v>47938</v>
      </c>
      <c r="T167" s="687"/>
      <c r="U167" s="687"/>
      <c r="V167" s="687"/>
      <c r="W167" s="687">
        <v>45772</v>
      </c>
      <c r="X167" s="687">
        <v>46813</v>
      </c>
      <c r="Y167" s="687">
        <v>47022</v>
      </c>
      <c r="Z167" s="687">
        <v>47113</v>
      </c>
      <c r="AA167" s="687">
        <v>47462</v>
      </c>
      <c r="AB167" s="687">
        <v>47938</v>
      </c>
      <c r="AC167" s="687"/>
      <c r="AD167" s="687"/>
      <c r="AE167" s="687"/>
      <c r="AG167" s="745">
        <v>0</v>
      </c>
      <c r="AH167" s="745">
        <v>3.2637823099999999</v>
      </c>
      <c r="AI167" s="745"/>
      <c r="AL167" s="745">
        <v>0</v>
      </c>
      <c r="AM167" s="745">
        <v>0</v>
      </c>
      <c r="AN167" s="745">
        <v>0.19124776999999998</v>
      </c>
      <c r="AO167" s="745">
        <v>0.51520091000000001</v>
      </c>
      <c r="AP167" s="745">
        <v>0.81616982000000005</v>
      </c>
      <c r="AQ167" s="745">
        <v>1.6272757800000002</v>
      </c>
      <c r="AR167" s="745">
        <v>2.7701441899999999</v>
      </c>
      <c r="AS167" s="745">
        <v>3.2637823099999999</v>
      </c>
      <c r="AU167" s="745">
        <v>0</v>
      </c>
      <c r="AV167" s="745">
        <v>0</v>
      </c>
      <c r="AW167" s="745">
        <v>0.19124776999999998</v>
      </c>
      <c r="AX167" s="745">
        <v>0.51520091000000001</v>
      </c>
      <c r="AY167" s="745">
        <v>0.81616982000000005</v>
      </c>
      <c r="AZ167" s="745">
        <v>1.6272757800000002</v>
      </c>
      <c r="BA167" s="745">
        <v>2.7701441899999999</v>
      </c>
      <c r="BB167" s="745">
        <v>3.2637823099999999</v>
      </c>
      <c r="BD167" t="s">
        <v>2466</v>
      </c>
      <c r="BE167" t="s">
        <v>2467</v>
      </c>
      <c r="BG167" t="s">
        <v>25</v>
      </c>
    </row>
    <row r="168" spans="2:59" x14ac:dyDescent="0.2">
      <c r="B168" t="s">
        <v>2460</v>
      </c>
      <c r="C168" t="s">
        <v>3076</v>
      </c>
      <c r="D168" t="s">
        <v>3077</v>
      </c>
      <c r="E168" t="s">
        <v>3078</v>
      </c>
      <c r="F168" t="s">
        <v>835</v>
      </c>
      <c r="G168" t="s">
        <v>834</v>
      </c>
      <c r="H168" t="s">
        <v>2464</v>
      </c>
      <c r="L168" s="687">
        <v>47573</v>
      </c>
      <c r="M168" s="687">
        <v>47573</v>
      </c>
      <c r="N168" s="687">
        <v>45581</v>
      </c>
      <c r="O168" s="687">
        <v>46622</v>
      </c>
      <c r="P168" s="687">
        <v>46889</v>
      </c>
      <c r="Q168" s="687">
        <v>47098</v>
      </c>
      <c r="R168" s="687">
        <v>47807</v>
      </c>
      <c r="S168" s="687">
        <v>48304</v>
      </c>
      <c r="T168" s="687"/>
      <c r="U168" s="687"/>
      <c r="V168" s="687"/>
      <c r="W168" s="687">
        <v>45581</v>
      </c>
      <c r="X168" s="687">
        <v>46622</v>
      </c>
      <c r="Y168" s="687">
        <v>46889</v>
      </c>
      <c r="Z168" s="687">
        <v>47098</v>
      </c>
      <c r="AA168" s="687">
        <v>47807</v>
      </c>
      <c r="AB168" s="687">
        <v>48304</v>
      </c>
      <c r="AC168" s="687"/>
      <c r="AD168" s="687"/>
      <c r="AE168" s="687"/>
      <c r="AG168" s="745">
        <v>0</v>
      </c>
      <c r="AH168" s="745">
        <v>3.4530655100000001</v>
      </c>
      <c r="AI168" s="745"/>
      <c r="AL168" s="745">
        <v>0</v>
      </c>
      <c r="AM168" s="745">
        <v>0</v>
      </c>
      <c r="AN168" s="745">
        <v>0</v>
      </c>
      <c r="AO168" s="745">
        <v>0</v>
      </c>
      <c r="AP168" s="745">
        <v>3.1523059999999999E-2</v>
      </c>
      <c r="AQ168" s="745">
        <v>0.53007708000000009</v>
      </c>
      <c r="AR168" s="745">
        <v>1.2520628200000001</v>
      </c>
      <c r="AS168" s="745">
        <v>3.4530655100000001</v>
      </c>
      <c r="AU168" s="745">
        <v>0</v>
      </c>
      <c r="AV168" s="745">
        <v>0</v>
      </c>
      <c r="AW168" s="745">
        <v>0</v>
      </c>
      <c r="AX168" s="745">
        <v>0</v>
      </c>
      <c r="AY168" s="745">
        <v>3.1523059999999999E-2</v>
      </c>
      <c r="AZ168" s="745">
        <v>0.53007708000000009</v>
      </c>
      <c r="BA168" s="745">
        <v>1.2520628200000001</v>
      </c>
      <c r="BB168" s="745">
        <v>3.4530655100000001</v>
      </c>
      <c r="BD168" t="s">
        <v>2466</v>
      </c>
      <c r="BE168" t="s">
        <v>2859</v>
      </c>
      <c r="BG168" t="s">
        <v>25</v>
      </c>
    </row>
    <row r="169" spans="2:59" x14ac:dyDescent="0.2">
      <c r="B169" t="s">
        <v>2460</v>
      </c>
      <c r="C169" t="s">
        <v>3079</v>
      </c>
      <c r="D169" t="s">
        <v>3080</v>
      </c>
      <c r="E169" t="s">
        <v>3081</v>
      </c>
      <c r="F169" t="s">
        <v>835</v>
      </c>
      <c r="G169" t="s">
        <v>834</v>
      </c>
      <c r="H169" t="s">
        <v>2464</v>
      </c>
      <c r="L169" s="687">
        <v>47573</v>
      </c>
      <c r="M169" s="687">
        <v>47573</v>
      </c>
      <c r="N169" s="687">
        <v>45616</v>
      </c>
      <c r="O169" s="687">
        <v>46805</v>
      </c>
      <c r="P169" s="687">
        <v>47152</v>
      </c>
      <c r="Q169" s="687">
        <v>47351</v>
      </c>
      <c r="R169" s="687">
        <v>47826</v>
      </c>
      <c r="S169" s="687">
        <v>48304</v>
      </c>
      <c r="T169" s="687"/>
      <c r="U169" s="687"/>
      <c r="V169" s="687"/>
      <c r="W169" s="687">
        <v>45616</v>
      </c>
      <c r="X169" s="687">
        <v>46805</v>
      </c>
      <c r="Y169" s="687">
        <v>47152</v>
      </c>
      <c r="Z169" s="687">
        <v>47351</v>
      </c>
      <c r="AA169" s="687">
        <v>47826</v>
      </c>
      <c r="AB169" s="687">
        <v>48304</v>
      </c>
      <c r="AC169" s="687"/>
      <c r="AD169" s="687"/>
      <c r="AE169" s="687"/>
      <c r="AG169" s="745">
        <v>0</v>
      </c>
      <c r="AH169" s="745">
        <v>9.6653402199999974</v>
      </c>
      <c r="AI169" s="745"/>
      <c r="AL169" s="745">
        <v>0</v>
      </c>
      <c r="AM169" s="745">
        <v>0</v>
      </c>
      <c r="AN169" s="745">
        <v>0</v>
      </c>
      <c r="AO169" s="745">
        <v>0</v>
      </c>
      <c r="AP169" s="745">
        <v>0.39748684000000001</v>
      </c>
      <c r="AQ169" s="745">
        <v>1.38590423</v>
      </c>
      <c r="AR169" s="745">
        <v>3.1759337099999998</v>
      </c>
      <c r="AS169" s="745">
        <v>9.6653402199999974</v>
      </c>
      <c r="AU169" s="745">
        <v>0</v>
      </c>
      <c r="AV169" s="745">
        <v>0</v>
      </c>
      <c r="AW169" s="745">
        <v>0</v>
      </c>
      <c r="AX169" s="745">
        <v>0</v>
      </c>
      <c r="AY169" s="745">
        <v>0.39748684000000001</v>
      </c>
      <c r="AZ169" s="745">
        <v>1.38590423</v>
      </c>
      <c r="BA169" s="745">
        <v>3.1759337099999998</v>
      </c>
      <c r="BB169" s="745">
        <v>9.6653402199999974</v>
      </c>
      <c r="BD169" t="s">
        <v>2466</v>
      </c>
      <c r="BE169" t="s">
        <v>2859</v>
      </c>
      <c r="BG169" t="s">
        <v>25</v>
      </c>
    </row>
    <row r="170" spans="2:59" x14ac:dyDescent="0.2">
      <c r="B170" t="s">
        <v>2460</v>
      </c>
      <c r="C170" t="s">
        <v>3082</v>
      </c>
      <c r="D170" t="s">
        <v>3083</v>
      </c>
      <c r="E170" t="s">
        <v>3084</v>
      </c>
      <c r="F170" t="s">
        <v>854</v>
      </c>
      <c r="G170" t="s">
        <v>853</v>
      </c>
      <c r="H170" t="s">
        <v>2464</v>
      </c>
      <c r="L170" s="687">
        <v>47616</v>
      </c>
      <c r="M170" s="687">
        <v>47616</v>
      </c>
      <c r="N170" s="687">
        <v>45581</v>
      </c>
      <c r="O170" s="687">
        <v>45581</v>
      </c>
      <c r="P170" s="687">
        <v>45794</v>
      </c>
      <c r="Q170" s="687">
        <v>46003</v>
      </c>
      <c r="R170" s="687">
        <v>46712</v>
      </c>
      <c r="S170" s="687">
        <v>47208</v>
      </c>
      <c r="T170" s="687"/>
      <c r="U170" s="687"/>
      <c r="V170" s="687"/>
      <c r="W170" s="687">
        <v>45581</v>
      </c>
      <c r="X170" s="687">
        <v>45581</v>
      </c>
      <c r="Y170" s="687">
        <v>45794</v>
      </c>
      <c r="Z170" s="687">
        <v>46003</v>
      </c>
      <c r="AA170" s="687">
        <v>46712</v>
      </c>
      <c r="AB170" s="687">
        <v>47208</v>
      </c>
      <c r="AC170" s="687"/>
      <c r="AD170" s="687"/>
      <c r="AE170" s="687"/>
      <c r="AG170" s="745">
        <v>0</v>
      </c>
      <c r="AH170" s="745">
        <v>6.7436077299999999</v>
      </c>
      <c r="AI170" s="745"/>
      <c r="AL170" s="745">
        <v>0</v>
      </c>
      <c r="AM170" s="745">
        <v>0</v>
      </c>
      <c r="AN170" s="745">
        <v>0.75779779000000003</v>
      </c>
      <c r="AO170" s="745">
        <v>1.7050893</v>
      </c>
      <c r="AP170" s="745">
        <v>4.4694081499999996</v>
      </c>
      <c r="AQ170" s="745">
        <v>6.6622999199999997</v>
      </c>
      <c r="AR170" s="745">
        <v>6.7198209200000001</v>
      </c>
      <c r="AS170" s="745">
        <v>6.7436077299999999</v>
      </c>
      <c r="AU170" s="745">
        <v>0</v>
      </c>
      <c r="AV170" s="745">
        <v>0</v>
      </c>
      <c r="AW170" s="745">
        <v>0.75779779000000003</v>
      </c>
      <c r="AX170" s="745">
        <v>1.7050893</v>
      </c>
      <c r="AY170" s="745">
        <v>4.4694081499999996</v>
      </c>
      <c r="AZ170" s="745">
        <v>6.6622999199999997</v>
      </c>
      <c r="BA170" s="745">
        <v>6.7198209200000001</v>
      </c>
      <c r="BB170" s="745">
        <v>6.7436077299999999</v>
      </c>
      <c r="BD170" t="s">
        <v>2466</v>
      </c>
      <c r="BE170" t="s">
        <v>2467</v>
      </c>
      <c r="BG170" t="s">
        <v>25</v>
      </c>
    </row>
    <row r="171" spans="2:59" x14ac:dyDescent="0.2">
      <c r="B171" t="s">
        <v>2460</v>
      </c>
      <c r="C171" t="s">
        <v>3085</v>
      </c>
      <c r="D171" t="s">
        <v>3086</v>
      </c>
      <c r="E171" t="s">
        <v>3087</v>
      </c>
      <c r="F171" t="s">
        <v>854</v>
      </c>
      <c r="G171" t="s">
        <v>853</v>
      </c>
      <c r="H171" t="s">
        <v>2464</v>
      </c>
      <c r="L171" s="687">
        <v>46112</v>
      </c>
      <c r="M171" s="687">
        <v>46112</v>
      </c>
      <c r="N171" s="687">
        <v>45748</v>
      </c>
      <c r="O171" s="687">
        <v>46080</v>
      </c>
      <c r="P171" s="687">
        <v>46205</v>
      </c>
      <c r="Q171" s="687">
        <v>46330</v>
      </c>
      <c r="R171" s="687">
        <v>48032</v>
      </c>
      <c r="S171" s="687">
        <v>47938</v>
      </c>
      <c r="T171" s="687"/>
      <c r="U171" s="687"/>
      <c r="V171" s="687"/>
      <c r="W171" s="687">
        <v>45748</v>
      </c>
      <c r="X171" s="687">
        <v>46080</v>
      </c>
      <c r="Y171" s="687">
        <v>46205</v>
      </c>
      <c r="Z171" s="687">
        <v>46330</v>
      </c>
      <c r="AA171" s="687">
        <v>48032</v>
      </c>
      <c r="AB171" s="687">
        <v>47938</v>
      </c>
      <c r="AC171" s="687"/>
      <c r="AD171" s="687"/>
      <c r="AE171" s="687"/>
      <c r="AG171" s="745">
        <v>0</v>
      </c>
      <c r="AH171" s="745">
        <v>1.3043287699999999</v>
      </c>
      <c r="AI171" s="745"/>
      <c r="AL171" s="745">
        <v>0</v>
      </c>
      <c r="AM171" s="745">
        <v>0</v>
      </c>
      <c r="AN171" s="745">
        <v>0.19238568</v>
      </c>
      <c r="AO171" s="745">
        <v>0.34124617000000002</v>
      </c>
      <c r="AP171" s="745">
        <v>0.52145567000000004</v>
      </c>
      <c r="AQ171" s="745">
        <v>0.82472372000000005</v>
      </c>
      <c r="AR171" s="745">
        <v>1.1130627900000001</v>
      </c>
      <c r="AS171" s="745">
        <v>1.3043287699999999</v>
      </c>
      <c r="AU171" s="745">
        <v>0</v>
      </c>
      <c r="AV171" s="745">
        <v>0</v>
      </c>
      <c r="AW171" s="745">
        <v>0.19238568</v>
      </c>
      <c r="AX171" s="745">
        <v>0.34124617000000002</v>
      </c>
      <c r="AY171" s="745">
        <v>0.52145567000000004</v>
      </c>
      <c r="AZ171" s="745">
        <v>0.82472372000000005</v>
      </c>
      <c r="BA171" s="745">
        <v>1.1130627900000001</v>
      </c>
      <c r="BB171" s="745">
        <v>1.3043287699999999</v>
      </c>
      <c r="BD171" t="s">
        <v>2466</v>
      </c>
      <c r="BE171" t="s">
        <v>2467</v>
      </c>
      <c r="BG171" t="s">
        <v>25</v>
      </c>
    </row>
    <row r="172" spans="2:59" x14ac:dyDescent="0.2">
      <c r="B172" t="s">
        <v>2460</v>
      </c>
      <c r="C172" t="s">
        <v>3088</v>
      </c>
      <c r="D172" t="s">
        <v>3089</v>
      </c>
      <c r="E172" t="s">
        <v>3090</v>
      </c>
      <c r="F172" t="s">
        <v>835</v>
      </c>
      <c r="G172" t="s">
        <v>834</v>
      </c>
      <c r="H172" t="s">
        <v>2464</v>
      </c>
      <c r="L172" s="687">
        <v>47573</v>
      </c>
      <c r="M172" s="687">
        <v>47573</v>
      </c>
      <c r="N172" s="687">
        <v>45581</v>
      </c>
      <c r="O172" s="687">
        <v>46902</v>
      </c>
      <c r="P172" s="687">
        <v>47097</v>
      </c>
      <c r="Q172" s="687">
        <v>47253</v>
      </c>
      <c r="R172" s="687">
        <v>47460</v>
      </c>
      <c r="S172" s="687">
        <v>47938</v>
      </c>
      <c r="T172" s="687"/>
      <c r="U172" s="687"/>
      <c r="V172" s="687"/>
      <c r="W172" s="687">
        <v>45581</v>
      </c>
      <c r="X172" s="687">
        <v>46902</v>
      </c>
      <c r="Y172" s="687">
        <v>47097</v>
      </c>
      <c r="Z172" s="687">
        <v>47253</v>
      </c>
      <c r="AA172" s="687">
        <v>47460</v>
      </c>
      <c r="AB172" s="687">
        <v>47938</v>
      </c>
      <c r="AC172" s="687"/>
      <c r="AD172" s="687"/>
      <c r="AE172" s="687"/>
      <c r="AG172" s="745">
        <v>0</v>
      </c>
      <c r="AH172" s="745">
        <v>7.2007850300000005</v>
      </c>
      <c r="AI172" s="745"/>
      <c r="AL172" s="745">
        <v>0</v>
      </c>
      <c r="AM172" s="745">
        <v>0</v>
      </c>
      <c r="AN172" s="745">
        <v>0</v>
      </c>
      <c r="AO172" s="745">
        <v>0</v>
      </c>
      <c r="AP172" s="745">
        <v>0</v>
      </c>
      <c r="AQ172" s="745">
        <v>0</v>
      </c>
      <c r="AR172" s="745">
        <v>2.1145616599999997</v>
      </c>
      <c r="AS172" s="745">
        <v>7.2007850300000005</v>
      </c>
      <c r="AU172" s="745">
        <v>0</v>
      </c>
      <c r="AV172" s="745">
        <v>0</v>
      </c>
      <c r="AW172" s="745">
        <v>0</v>
      </c>
      <c r="AX172" s="745">
        <v>0</v>
      </c>
      <c r="AY172" s="745">
        <v>0</v>
      </c>
      <c r="AZ172" s="745">
        <v>0</v>
      </c>
      <c r="BA172" s="745">
        <v>2.1145616599999997</v>
      </c>
      <c r="BB172" s="745">
        <v>7.2007850300000005</v>
      </c>
      <c r="BD172" t="s">
        <v>2466</v>
      </c>
      <c r="BE172" t="s">
        <v>2859</v>
      </c>
      <c r="BG172" t="s">
        <v>25</v>
      </c>
    </row>
    <row r="173" spans="2:59" x14ac:dyDescent="0.2">
      <c r="B173" t="s">
        <v>2460</v>
      </c>
      <c r="C173" t="s">
        <v>3091</v>
      </c>
      <c r="D173" t="s">
        <v>3092</v>
      </c>
      <c r="E173" t="s">
        <v>3093</v>
      </c>
      <c r="F173" t="s">
        <v>835</v>
      </c>
      <c r="G173" t="s">
        <v>834</v>
      </c>
      <c r="H173" t="s">
        <v>2464</v>
      </c>
      <c r="L173" s="687">
        <v>47573</v>
      </c>
      <c r="M173" s="687">
        <v>47573</v>
      </c>
      <c r="N173" s="687">
        <v>45581</v>
      </c>
      <c r="O173" s="687">
        <v>46513</v>
      </c>
      <c r="P173" s="687">
        <v>46792</v>
      </c>
      <c r="Q173" s="687">
        <v>46983</v>
      </c>
      <c r="R173" s="687">
        <v>47458</v>
      </c>
      <c r="S173" s="687">
        <v>47938</v>
      </c>
      <c r="T173" s="687"/>
      <c r="U173" s="687"/>
      <c r="V173" s="687"/>
      <c r="W173" s="687">
        <v>45581</v>
      </c>
      <c r="X173" s="687">
        <v>46513</v>
      </c>
      <c r="Y173" s="687">
        <v>46792</v>
      </c>
      <c r="Z173" s="687">
        <v>46983</v>
      </c>
      <c r="AA173" s="687">
        <v>47458</v>
      </c>
      <c r="AB173" s="687">
        <v>47938</v>
      </c>
      <c r="AC173" s="687"/>
      <c r="AD173" s="687"/>
      <c r="AE173" s="687"/>
      <c r="AG173" s="745">
        <v>0</v>
      </c>
      <c r="AH173" s="745">
        <v>5.83923975</v>
      </c>
      <c r="AI173" s="745"/>
      <c r="AL173" s="745">
        <v>0</v>
      </c>
      <c r="AM173" s="745">
        <v>0</v>
      </c>
      <c r="AN173" s="745">
        <v>0</v>
      </c>
      <c r="AO173" s="745">
        <v>0</v>
      </c>
      <c r="AP173" s="745">
        <v>0.3501379</v>
      </c>
      <c r="AQ173" s="745">
        <v>1.2454408799999999</v>
      </c>
      <c r="AR173" s="745">
        <v>2.9052423300000001</v>
      </c>
      <c r="AS173" s="745">
        <v>5.83923975</v>
      </c>
      <c r="AU173" s="745">
        <v>0</v>
      </c>
      <c r="AV173" s="745">
        <v>0</v>
      </c>
      <c r="AW173" s="745">
        <v>0</v>
      </c>
      <c r="AX173" s="745">
        <v>0</v>
      </c>
      <c r="AY173" s="745">
        <v>0.3501379</v>
      </c>
      <c r="AZ173" s="745">
        <v>1.2454408799999999</v>
      </c>
      <c r="BA173" s="745">
        <v>2.9052423300000001</v>
      </c>
      <c r="BB173" s="745">
        <v>5.83923975</v>
      </c>
      <c r="BD173" t="s">
        <v>2466</v>
      </c>
      <c r="BE173" t="s">
        <v>2859</v>
      </c>
      <c r="BG173" t="s">
        <v>25</v>
      </c>
    </row>
    <row r="174" spans="2:59" x14ac:dyDescent="0.2">
      <c r="B174" t="s">
        <v>2460</v>
      </c>
      <c r="C174" t="s">
        <v>3094</v>
      </c>
      <c r="D174" t="s">
        <v>3095</v>
      </c>
      <c r="E174" t="s">
        <v>3096</v>
      </c>
      <c r="F174" t="s">
        <v>854</v>
      </c>
      <c r="G174" t="s">
        <v>853</v>
      </c>
      <c r="H174" t="s">
        <v>2464</v>
      </c>
      <c r="L174" s="687">
        <v>46112</v>
      </c>
      <c r="M174" s="687">
        <v>46112</v>
      </c>
      <c r="N174" s="687">
        <v>45462</v>
      </c>
      <c r="O174" s="687">
        <v>45846</v>
      </c>
      <c r="P174" s="687">
        <v>46158</v>
      </c>
      <c r="Q174" s="687">
        <v>46365</v>
      </c>
      <c r="R174" s="687">
        <v>47076</v>
      </c>
      <c r="S174" s="687">
        <v>47573</v>
      </c>
      <c r="T174" s="687"/>
      <c r="U174" s="687"/>
      <c r="V174" s="687"/>
      <c r="W174" s="687">
        <v>45462</v>
      </c>
      <c r="X174" s="687">
        <v>45846</v>
      </c>
      <c r="Y174" s="687">
        <v>46158</v>
      </c>
      <c r="Z174" s="687">
        <v>46365</v>
      </c>
      <c r="AA174" s="687">
        <v>47076</v>
      </c>
      <c r="AB174" s="687">
        <v>47573</v>
      </c>
      <c r="AC174" s="687"/>
      <c r="AD174" s="687"/>
      <c r="AE174" s="687"/>
      <c r="AG174" s="745">
        <v>0</v>
      </c>
      <c r="AH174" s="745">
        <v>2.03648037</v>
      </c>
      <c r="AI174" s="745"/>
      <c r="AL174" s="745">
        <v>0</v>
      </c>
      <c r="AM174" s="745">
        <v>0</v>
      </c>
      <c r="AN174" s="745">
        <v>0.11241941</v>
      </c>
      <c r="AO174" s="745">
        <v>0.33017164999999998</v>
      </c>
      <c r="AP174" s="745">
        <v>0.68389223999999993</v>
      </c>
      <c r="AQ174" s="745">
        <v>1.7775054699999999</v>
      </c>
      <c r="AR174" s="745">
        <v>2.0151725699999998</v>
      </c>
      <c r="AS174" s="745">
        <v>2.03648037</v>
      </c>
      <c r="AU174" s="745">
        <v>0</v>
      </c>
      <c r="AV174" s="745">
        <v>0</v>
      </c>
      <c r="AW174" s="745">
        <v>0.11241941</v>
      </c>
      <c r="AX174" s="745">
        <v>0.33017164999999998</v>
      </c>
      <c r="AY174" s="745">
        <v>0.68389223999999993</v>
      </c>
      <c r="AZ174" s="745">
        <v>1.7775054699999999</v>
      </c>
      <c r="BA174" s="745">
        <v>2.0151725699999998</v>
      </c>
      <c r="BB174" s="745">
        <v>2.03648037</v>
      </c>
      <c r="BD174" t="s">
        <v>2466</v>
      </c>
      <c r="BE174" t="s">
        <v>2467</v>
      </c>
      <c r="BG174" t="s">
        <v>25</v>
      </c>
    </row>
    <row r="175" spans="2:59" x14ac:dyDescent="0.2">
      <c r="B175" t="s">
        <v>2460</v>
      </c>
      <c r="C175" t="s">
        <v>3097</v>
      </c>
      <c r="D175" t="s">
        <v>3098</v>
      </c>
      <c r="E175" t="s">
        <v>2463</v>
      </c>
      <c r="F175" t="s">
        <v>845</v>
      </c>
      <c r="G175" t="s">
        <v>844</v>
      </c>
      <c r="H175" t="s">
        <v>2464</v>
      </c>
      <c r="L175" s="687" t="s">
        <v>2463</v>
      </c>
      <c r="M175" s="687" t="s">
        <v>2463</v>
      </c>
      <c r="N175" s="687">
        <v>45581</v>
      </c>
      <c r="O175" s="687">
        <v>46812</v>
      </c>
      <c r="P175" s="687">
        <v>47160</v>
      </c>
      <c r="Q175" s="687">
        <v>47356</v>
      </c>
      <c r="R175" s="687">
        <v>47832</v>
      </c>
      <c r="S175" s="687">
        <v>48304</v>
      </c>
      <c r="T175" s="687"/>
      <c r="U175" s="687"/>
      <c r="V175" s="687"/>
      <c r="W175" s="687">
        <v>45581</v>
      </c>
      <c r="X175" s="687">
        <v>46812</v>
      </c>
      <c r="Y175" s="687">
        <v>47160</v>
      </c>
      <c r="Z175" s="687">
        <v>47356</v>
      </c>
      <c r="AA175" s="687">
        <v>47832</v>
      </c>
      <c r="AB175" s="687">
        <v>48304</v>
      </c>
      <c r="AC175" s="687"/>
      <c r="AD175" s="687"/>
      <c r="AE175" s="687"/>
      <c r="AG175" s="745">
        <v>0</v>
      </c>
      <c r="AH175" s="745">
        <v>11.17637049</v>
      </c>
      <c r="AI175" s="745"/>
      <c r="AL175" s="745">
        <v>0</v>
      </c>
      <c r="AM175" s="745">
        <v>0</v>
      </c>
      <c r="AN175" s="745">
        <v>0</v>
      </c>
      <c r="AO175" s="745">
        <v>0</v>
      </c>
      <c r="AP175" s="745">
        <v>0.46875460000000002</v>
      </c>
      <c r="AQ175" s="745">
        <v>1.5850252300000001</v>
      </c>
      <c r="AR175" s="745">
        <v>2.7887306199999999</v>
      </c>
      <c r="AS175" s="745">
        <v>11.17637049</v>
      </c>
      <c r="AU175" s="745">
        <v>0</v>
      </c>
      <c r="AV175" s="745">
        <v>0</v>
      </c>
      <c r="AW175" s="745">
        <v>0</v>
      </c>
      <c r="AX175" s="745">
        <v>0</v>
      </c>
      <c r="AY175" s="745">
        <v>0.46875460000000002</v>
      </c>
      <c r="AZ175" s="745">
        <v>1.5850252300000001</v>
      </c>
      <c r="BA175" s="745">
        <v>2.7887306199999999</v>
      </c>
      <c r="BB175" s="745">
        <v>11.17637049</v>
      </c>
      <c r="BD175" t="s">
        <v>2466</v>
      </c>
      <c r="BE175" t="s">
        <v>2467</v>
      </c>
      <c r="BG175" t="s">
        <v>25</v>
      </c>
    </row>
    <row r="176" spans="2:59" x14ac:dyDescent="0.2">
      <c r="B176" t="s">
        <v>2460</v>
      </c>
      <c r="C176" t="s">
        <v>3099</v>
      </c>
      <c r="D176" t="s">
        <v>3100</v>
      </c>
      <c r="E176" t="s">
        <v>3101</v>
      </c>
      <c r="F176" t="s">
        <v>835</v>
      </c>
      <c r="G176" t="s">
        <v>834</v>
      </c>
      <c r="H176" t="s">
        <v>2464</v>
      </c>
      <c r="L176" s="687">
        <v>47616</v>
      </c>
      <c r="M176" s="687">
        <v>47616</v>
      </c>
      <c r="N176" s="687">
        <v>45581</v>
      </c>
      <c r="O176" s="687">
        <v>46081</v>
      </c>
      <c r="P176" s="687">
        <v>46429</v>
      </c>
      <c r="Q176" s="687">
        <v>46625</v>
      </c>
      <c r="R176" s="687">
        <v>47101</v>
      </c>
      <c r="S176" s="687">
        <v>47573</v>
      </c>
      <c r="T176" s="687"/>
      <c r="U176" s="687"/>
      <c r="V176" s="687"/>
      <c r="W176" s="687">
        <v>45581</v>
      </c>
      <c r="X176" s="687">
        <v>46081</v>
      </c>
      <c r="Y176" s="687">
        <v>46429</v>
      </c>
      <c r="Z176" s="687">
        <v>46625</v>
      </c>
      <c r="AA176" s="687">
        <v>47101</v>
      </c>
      <c r="AB176" s="687">
        <v>47573</v>
      </c>
      <c r="AC176" s="687"/>
      <c r="AD176" s="687"/>
      <c r="AE176" s="687"/>
      <c r="AG176" s="745">
        <v>0</v>
      </c>
      <c r="AH176" s="745">
        <v>7.9014441799999995</v>
      </c>
      <c r="AI176" s="745"/>
      <c r="AL176" s="745">
        <v>0</v>
      </c>
      <c r="AM176" s="745">
        <v>0</v>
      </c>
      <c r="AN176" s="745">
        <v>0.47379396999999995</v>
      </c>
      <c r="AO176" s="745">
        <v>1.68528817</v>
      </c>
      <c r="AP176" s="745">
        <v>3.9312679399999997</v>
      </c>
      <c r="AQ176" s="745">
        <v>7.6843226399999995</v>
      </c>
      <c r="AR176" s="745">
        <v>7.8433664899999993</v>
      </c>
      <c r="AS176" s="745">
        <v>7.9014441799999995</v>
      </c>
      <c r="AU176" s="745">
        <v>0</v>
      </c>
      <c r="AV176" s="745">
        <v>0</v>
      </c>
      <c r="AW176" s="745">
        <v>0.47379396999999995</v>
      </c>
      <c r="AX176" s="745">
        <v>1.68528817</v>
      </c>
      <c r="AY176" s="745">
        <v>3.9312679399999997</v>
      </c>
      <c r="AZ176" s="745">
        <v>7.6843226399999995</v>
      </c>
      <c r="BA176" s="745">
        <v>7.8433664899999993</v>
      </c>
      <c r="BB176" s="745">
        <v>7.9014441799999995</v>
      </c>
      <c r="BD176" t="s">
        <v>2466</v>
      </c>
      <c r="BE176" t="s">
        <v>2467</v>
      </c>
      <c r="BG176" t="s">
        <v>25</v>
      </c>
    </row>
    <row r="177" spans="2:59" x14ac:dyDescent="0.2">
      <c r="B177" t="s">
        <v>2460</v>
      </c>
      <c r="C177" t="s">
        <v>3102</v>
      </c>
      <c r="D177" t="s">
        <v>3103</v>
      </c>
      <c r="E177" t="s">
        <v>3104</v>
      </c>
      <c r="F177" t="s">
        <v>835</v>
      </c>
      <c r="G177" t="s">
        <v>834</v>
      </c>
      <c r="H177" t="s">
        <v>2464</v>
      </c>
      <c r="L177" s="687">
        <v>47573</v>
      </c>
      <c r="M177" s="687">
        <v>47573</v>
      </c>
      <c r="N177" s="687">
        <v>45581</v>
      </c>
      <c r="O177" s="687">
        <v>46473</v>
      </c>
      <c r="P177" s="687">
        <v>46849</v>
      </c>
      <c r="Q177" s="687">
        <v>46981</v>
      </c>
      <c r="R177" s="687">
        <v>47828</v>
      </c>
      <c r="S177" s="687">
        <v>48304</v>
      </c>
      <c r="T177" s="687"/>
      <c r="U177" s="687"/>
      <c r="V177" s="687"/>
      <c r="W177" s="687">
        <v>45581</v>
      </c>
      <c r="X177" s="687">
        <v>46473</v>
      </c>
      <c r="Y177" s="687">
        <v>46849</v>
      </c>
      <c r="Z177" s="687">
        <v>46981</v>
      </c>
      <c r="AA177" s="687">
        <v>47828</v>
      </c>
      <c r="AB177" s="687">
        <v>48304</v>
      </c>
      <c r="AC177" s="687"/>
      <c r="AD177" s="687"/>
      <c r="AE177" s="687"/>
      <c r="AG177" s="745">
        <v>0</v>
      </c>
      <c r="AH177" s="745">
        <v>66.989994809999999</v>
      </c>
      <c r="AI177" s="745"/>
      <c r="AL177" s="745">
        <v>0</v>
      </c>
      <c r="AM177" s="745">
        <v>0</v>
      </c>
      <c r="AN177" s="745">
        <v>0</v>
      </c>
      <c r="AO177" s="745">
        <v>0</v>
      </c>
      <c r="AP177" s="745">
        <v>0.77879734</v>
      </c>
      <c r="AQ177" s="745">
        <v>1.6007842999999999</v>
      </c>
      <c r="AR177" s="745">
        <v>19.490913510000002</v>
      </c>
      <c r="AS177" s="745">
        <v>66.989994809999999</v>
      </c>
      <c r="AU177" s="745">
        <v>0</v>
      </c>
      <c r="AV177" s="745">
        <v>0</v>
      </c>
      <c r="AW177" s="745">
        <v>0</v>
      </c>
      <c r="AX177" s="745">
        <v>0</v>
      </c>
      <c r="AY177" s="745">
        <v>0.77879734</v>
      </c>
      <c r="AZ177" s="745">
        <v>1.6007842999999999</v>
      </c>
      <c r="BA177" s="745">
        <v>19.490913510000002</v>
      </c>
      <c r="BB177" s="745">
        <v>66.989994809999999</v>
      </c>
      <c r="BD177" t="s">
        <v>2597</v>
      </c>
      <c r="BE177" t="s">
        <v>2859</v>
      </c>
      <c r="BG177" t="s">
        <v>25</v>
      </c>
    </row>
    <row r="178" spans="2:59" x14ac:dyDescent="0.2">
      <c r="B178" t="s">
        <v>2460</v>
      </c>
      <c r="C178" t="s">
        <v>3105</v>
      </c>
      <c r="D178" t="s">
        <v>3106</v>
      </c>
      <c r="E178" t="s">
        <v>3107</v>
      </c>
      <c r="F178" t="s">
        <v>835</v>
      </c>
      <c r="G178" t="s">
        <v>834</v>
      </c>
      <c r="H178" t="s">
        <v>2464</v>
      </c>
      <c r="L178" s="687">
        <v>47573</v>
      </c>
      <c r="M178" s="687">
        <v>47573</v>
      </c>
      <c r="N178" s="687">
        <v>45581</v>
      </c>
      <c r="O178" s="687">
        <v>46727</v>
      </c>
      <c r="P178" s="687">
        <v>46932</v>
      </c>
      <c r="Q178" s="687">
        <v>47137</v>
      </c>
      <c r="R178" s="687">
        <v>47828</v>
      </c>
      <c r="S178" s="687">
        <v>48304</v>
      </c>
      <c r="T178" s="687"/>
      <c r="U178" s="687"/>
      <c r="V178" s="687"/>
      <c r="W178" s="687">
        <v>45581</v>
      </c>
      <c r="X178" s="687">
        <v>46727</v>
      </c>
      <c r="Y178" s="687">
        <v>46932</v>
      </c>
      <c r="Z178" s="687">
        <v>47137</v>
      </c>
      <c r="AA178" s="687">
        <v>47828</v>
      </c>
      <c r="AB178" s="687">
        <v>48304</v>
      </c>
      <c r="AC178" s="687"/>
      <c r="AD178" s="687"/>
      <c r="AE178" s="687"/>
      <c r="AG178" s="745">
        <v>0</v>
      </c>
      <c r="AH178" s="745">
        <v>3.3904226400000002</v>
      </c>
      <c r="AI178" s="745"/>
      <c r="AL178" s="745">
        <v>0</v>
      </c>
      <c r="AM178" s="745">
        <v>0</v>
      </c>
      <c r="AN178" s="745">
        <v>0</v>
      </c>
      <c r="AO178" s="745">
        <v>0</v>
      </c>
      <c r="AP178" s="745">
        <v>3.1427170000000004E-2</v>
      </c>
      <c r="AQ178" s="745">
        <v>0.52137020000000001</v>
      </c>
      <c r="AR178" s="745">
        <v>1.22913023</v>
      </c>
      <c r="AS178" s="745">
        <v>3.3904226400000002</v>
      </c>
      <c r="AU178" s="745">
        <v>0</v>
      </c>
      <c r="AV178" s="745">
        <v>0</v>
      </c>
      <c r="AW178" s="745">
        <v>0</v>
      </c>
      <c r="AX178" s="745">
        <v>0</v>
      </c>
      <c r="AY178" s="745">
        <v>3.1427170000000004E-2</v>
      </c>
      <c r="AZ178" s="745">
        <v>0.52137020000000001</v>
      </c>
      <c r="BA178" s="745">
        <v>1.22913023</v>
      </c>
      <c r="BB178" s="745">
        <v>3.3904226400000002</v>
      </c>
      <c r="BD178" t="s">
        <v>2466</v>
      </c>
      <c r="BE178" t="s">
        <v>2859</v>
      </c>
      <c r="BG178" t="s">
        <v>25</v>
      </c>
    </row>
    <row r="179" spans="2:59" x14ac:dyDescent="0.2">
      <c r="B179" t="s">
        <v>2460</v>
      </c>
      <c r="C179" t="s">
        <v>3108</v>
      </c>
      <c r="D179" t="s">
        <v>3109</v>
      </c>
      <c r="E179" t="s">
        <v>3110</v>
      </c>
      <c r="F179" t="s">
        <v>816</v>
      </c>
      <c r="G179" t="s">
        <v>815</v>
      </c>
      <c r="H179" t="s">
        <v>2464</v>
      </c>
      <c r="L179" s="687">
        <v>47573</v>
      </c>
      <c r="M179" s="687">
        <v>47573</v>
      </c>
      <c r="N179" s="687">
        <v>45581</v>
      </c>
      <c r="O179" s="687">
        <v>46774</v>
      </c>
      <c r="P179" s="687">
        <v>47138</v>
      </c>
      <c r="Q179" s="687">
        <v>47404</v>
      </c>
      <c r="R179" s="687">
        <v>48496</v>
      </c>
      <c r="S179" s="687">
        <v>48669</v>
      </c>
      <c r="T179" s="687"/>
      <c r="U179" s="687"/>
      <c r="V179" s="687"/>
      <c r="W179" s="687">
        <v>45581</v>
      </c>
      <c r="X179" s="687">
        <v>46774</v>
      </c>
      <c r="Y179" s="687">
        <v>47138</v>
      </c>
      <c r="Z179" s="687">
        <v>47404</v>
      </c>
      <c r="AA179" s="687">
        <v>48496</v>
      </c>
      <c r="AB179" s="687">
        <v>48669</v>
      </c>
      <c r="AC179" s="687"/>
      <c r="AD179" s="687"/>
      <c r="AE179" s="687"/>
      <c r="AG179" s="745">
        <v>0</v>
      </c>
      <c r="AH179" s="745">
        <v>16.095642299999998</v>
      </c>
      <c r="AI179" s="745"/>
      <c r="AL179" s="745">
        <v>0</v>
      </c>
      <c r="AM179" s="745">
        <v>0</v>
      </c>
      <c r="AN179" s="745">
        <v>0</v>
      </c>
      <c r="AO179" s="745">
        <v>0</v>
      </c>
      <c r="AP179" s="745">
        <v>0.67320494999999991</v>
      </c>
      <c r="AQ179" s="745">
        <v>1.8204689699999999</v>
      </c>
      <c r="AR179" s="745">
        <v>4.8534367599999992</v>
      </c>
      <c r="AS179" s="745">
        <v>16.095642299999998</v>
      </c>
      <c r="AU179" s="745">
        <v>0</v>
      </c>
      <c r="AV179" s="745">
        <v>0</v>
      </c>
      <c r="AW179" s="745">
        <v>0</v>
      </c>
      <c r="AX179" s="745">
        <v>0</v>
      </c>
      <c r="AY179" s="745">
        <v>0.67320494999999991</v>
      </c>
      <c r="AZ179" s="745">
        <v>1.8204689699999999</v>
      </c>
      <c r="BA179" s="745">
        <v>4.8534367599999992</v>
      </c>
      <c r="BB179" s="745">
        <v>16.095642299999998</v>
      </c>
      <c r="BD179" t="s">
        <v>2466</v>
      </c>
      <c r="BE179" t="s">
        <v>2859</v>
      </c>
      <c r="BG179" t="s">
        <v>25</v>
      </c>
    </row>
    <row r="180" spans="2:59" x14ac:dyDescent="0.2">
      <c r="B180" t="s">
        <v>2460</v>
      </c>
      <c r="C180" t="s">
        <v>3111</v>
      </c>
      <c r="D180" t="s">
        <v>3112</v>
      </c>
      <c r="E180" t="s">
        <v>3113</v>
      </c>
      <c r="F180" t="s">
        <v>835</v>
      </c>
      <c r="G180" t="s">
        <v>834</v>
      </c>
      <c r="H180" t="s">
        <v>2464</v>
      </c>
      <c r="L180" s="687">
        <v>47573</v>
      </c>
      <c r="M180" s="687">
        <v>47573</v>
      </c>
      <c r="N180" s="687">
        <v>45581</v>
      </c>
      <c r="O180" s="687">
        <v>46805</v>
      </c>
      <c r="P180" s="687">
        <v>47152</v>
      </c>
      <c r="Q180" s="687">
        <v>47351</v>
      </c>
      <c r="R180" s="687">
        <v>47826</v>
      </c>
      <c r="S180" s="687">
        <v>48304</v>
      </c>
      <c r="T180" s="687"/>
      <c r="U180" s="687"/>
      <c r="V180" s="687"/>
      <c r="W180" s="687">
        <v>45581</v>
      </c>
      <c r="X180" s="687">
        <v>46805</v>
      </c>
      <c r="Y180" s="687">
        <v>47152</v>
      </c>
      <c r="Z180" s="687">
        <v>47351</v>
      </c>
      <c r="AA180" s="687">
        <v>47826</v>
      </c>
      <c r="AB180" s="687">
        <v>48304</v>
      </c>
      <c r="AC180" s="687"/>
      <c r="AD180" s="687"/>
      <c r="AE180" s="687"/>
      <c r="AG180" s="745">
        <v>0</v>
      </c>
      <c r="AH180" s="745">
        <v>14.304065670000002</v>
      </c>
      <c r="AI180" s="745"/>
      <c r="AL180" s="745">
        <v>0</v>
      </c>
      <c r="AM180" s="745">
        <v>0</v>
      </c>
      <c r="AN180" s="745">
        <v>0</v>
      </c>
      <c r="AO180" s="745">
        <v>0</v>
      </c>
      <c r="AP180" s="745">
        <v>0.81140103000000008</v>
      </c>
      <c r="AQ180" s="745">
        <v>2.2907272700000001</v>
      </c>
      <c r="AR180" s="745">
        <v>4.1810691100000001</v>
      </c>
      <c r="AS180" s="745">
        <v>14.304065670000002</v>
      </c>
      <c r="AU180" s="745">
        <v>0</v>
      </c>
      <c r="AV180" s="745">
        <v>0</v>
      </c>
      <c r="AW180" s="745">
        <v>0</v>
      </c>
      <c r="AX180" s="745">
        <v>0</v>
      </c>
      <c r="AY180" s="745">
        <v>0.81140103000000008</v>
      </c>
      <c r="AZ180" s="745">
        <v>2.2907272700000001</v>
      </c>
      <c r="BA180" s="745">
        <v>4.1810691100000001</v>
      </c>
      <c r="BB180" s="745">
        <v>14.304065670000002</v>
      </c>
      <c r="BD180" t="s">
        <v>2466</v>
      </c>
      <c r="BE180" t="s">
        <v>2859</v>
      </c>
      <c r="BG180" t="s">
        <v>25</v>
      </c>
    </row>
    <row r="181" spans="2:59" x14ac:dyDescent="0.2">
      <c r="B181" t="s">
        <v>2460</v>
      </c>
      <c r="C181" t="s">
        <v>3114</v>
      </c>
      <c r="D181" t="s">
        <v>3115</v>
      </c>
      <c r="E181" t="s">
        <v>2463</v>
      </c>
      <c r="F181" t="s">
        <v>668</v>
      </c>
      <c r="G181" t="s">
        <v>667</v>
      </c>
      <c r="H181" t="s">
        <v>2464</v>
      </c>
      <c r="L181" s="687">
        <v>45747</v>
      </c>
      <c r="M181" s="687">
        <v>45747</v>
      </c>
      <c r="N181" s="687">
        <v>45792</v>
      </c>
      <c r="O181" s="687">
        <v>46111</v>
      </c>
      <c r="P181" s="687">
        <v>47352</v>
      </c>
      <c r="Q181" s="687">
        <v>47595</v>
      </c>
      <c r="R181" s="687">
        <v>48113</v>
      </c>
      <c r="S181" s="687">
        <v>48304</v>
      </c>
      <c r="T181" s="687"/>
      <c r="U181" s="687"/>
      <c r="V181" s="687"/>
      <c r="W181" s="687">
        <v>45792</v>
      </c>
      <c r="X181" s="687">
        <v>46111</v>
      </c>
      <c r="Y181" s="687">
        <v>47352</v>
      </c>
      <c r="Z181" s="687">
        <v>47595</v>
      </c>
      <c r="AA181" s="687">
        <v>48113</v>
      </c>
      <c r="AB181" s="687">
        <v>48304</v>
      </c>
      <c r="AC181" s="687"/>
      <c r="AD181" s="687"/>
      <c r="AE181" s="687"/>
      <c r="AG181" s="745">
        <v>0</v>
      </c>
      <c r="AH181" s="745">
        <v>22.827093639999998</v>
      </c>
      <c r="AI181" s="745"/>
      <c r="AL181" s="745">
        <v>0</v>
      </c>
      <c r="AM181" s="745">
        <v>0</v>
      </c>
      <c r="AN181" s="745">
        <v>2.29550309</v>
      </c>
      <c r="AO181" s="745">
        <v>5.2273080499999995</v>
      </c>
      <c r="AP181" s="745">
        <v>8.5327591199999997</v>
      </c>
      <c r="AQ181" s="745">
        <v>12.951042149999999</v>
      </c>
      <c r="AR181" s="745">
        <v>18.030065269999998</v>
      </c>
      <c r="AS181" s="745">
        <v>22.827093639999998</v>
      </c>
      <c r="AU181" s="745">
        <v>0</v>
      </c>
      <c r="AV181" s="745">
        <v>0</v>
      </c>
      <c r="AW181" s="745">
        <v>2.29550309</v>
      </c>
      <c r="AX181" s="745">
        <v>5.2273080499999995</v>
      </c>
      <c r="AY181" s="745">
        <v>8.5327591199999997</v>
      </c>
      <c r="AZ181" s="745">
        <v>12.951042149999999</v>
      </c>
      <c r="BA181" s="745">
        <v>18.030065269999998</v>
      </c>
      <c r="BB181" s="745">
        <v>22.827093639999998</v>
      </c>
      <c r="BD181" t="s">
        <v>2466</v>
      </c>
      <c r="BE181" t="s">
        <v>2467</v>
      </c>
      <c r="BG181" t="s">
        <v>25</v>
      </c>
    </row>
    <row r="182" spans="2:59" x14ac:dyDescent="0.2">
      <c r="B182" t="s">
        <v>2460</v>
      </c>
      <c r="C182" t="s">
        <v>3116</v>
      </c>
      <c r="D182" t="s">
        <v>3117</v>
      </c>
      <c r="E182" t="s">
        <v>2463</v>
      </c>
      <c r="F182" t="s">
        <v>668</v>
      </c>
      <c r="G182" t="s">
        <v>667</v>
      </c>
      <c r="H182" t="s">
        <v>2464</v>
      </c>
      <c r="L182" s="687">
        <v>45747</v>
      </c>
      <c r="M182" s="687">
        <v>45747</v>
      </c>
      <c r="N182" s="687">
        <v>45792</v>
      </c>
      <c r="O182" s="687">
        <v>46141</v>
      </c>
      <c r="P182" s="687">
        <v>47409</v>
      </c>
      <c r="Q182" s="687">
        <v>47652</v>
      </c>
      <c r="R182" s="687">
        <v>48109</v>
      </c>
      <c r="S182" s="687">
        <v>48304</v>
      </c>
      <c r="T182" s="687"/>
      <c r="U182" s="687"/>
      <c r="V182" s="687"/>
      <c r="W182" s="687">
        <v>45792</v>
      </c>
      <c r="X182" s="687">
        <v>46141</v>
      </c>
      <c r="Y182" s="687">
        <v>47409</v>
      </c>
      <c r="Z182" s="687">
        <v>47652</v>
      </c>
      <c r="AA182" s="687">
        <v>48109</v>
      </c>
      <c r="AB182" s="687">
        <v>48304</v>
      </c>
      <c r="AC182" s="687"/>
      <c r="AD182" s="687"/>
      <c r="AE182" s="687"/>
      <c r="AG182" s="745">
        <v>0</v>
      </c>
      <c r="AH182" s="745">
        <v>15.806827940000002</v>
      </c>
      <c r="AI182" s="745"/>
      <c r="AL182" s="745">
        <v>0</v>
      </c>
      <c r="AM182" s="745">
        <v>0</v>
      </c>
      <c r="AN182" s="745">
        <v>1.2904269900000001</v>
      </c>
      <c r="AO182" s="745">
        <v>2.9859728800000003</v>
      </c>
      <c r="AP182" s="745">
        <v>4.6740794300000008</v>
      </c>
      <c r="AQ182" s="745">
        <v>7.3898339000000011</v>
      </c>
      <c r="AR182" s="745">
        <v>11.134457990000001</v>
      </c>
      <c r="AS182" s="745">
        <v>15.806827940000002</v>
      </c>
      <c r="AU182" s="745">
        <v>0</v>
      </c>
      <c r="AV182" s="745">
        <v>0</v>
      </c>
      <c r="AW182" s="745">
        <v>1.2904269900000001</v>
      </c>
      <c r="AX182" s="745">
        <v>2.9859728800000003</v>
      </c>
      <c r="AY182" s="745">
        <v>4.6740794300000008</v>
      </c>
      <c r="AZ182" s="745">
        <v>7.3898339000000011</v>
      </c>
      <c r="BA182" s="745">
        <v>11.134457990000001</v>
      </c>
      <c r="BB182" s="745">
        <v>15.806827940000002</v>
      </c>
      <c r="BD182" t="s">
        <v>2466</v>
      </c>
      <c r="BE182" t="s">
        <v>2467</v>
      </c>
      <c r="BG182" t="s">
        <v>25</v>
      </c>
    </row>
    <row r="183" spans="2:59" x14ac:dyDescent="0.2">
      <c r="B183" t="s">
        <v>2460</v>
      </c>
      <c r="C183" t="s">
        <v>3118</v>
      </c>
      <c r="D183" t="s">
        <v>3119</v>
      </c>
      <c r="E183" t="s">
        <v>2463</v>
      </c>
      <c r="F183" t="s">
        <v>668</v>
      </c>
      <c r="G183" t="s">
        <v>667</v>
      </c>
      <c r="H183" t="s">
        <v>2464</v>
      </c>
      <c r="L183" s="687">
        <v>45747</v>
      </c>
      <c r="M183" s="687">
        <v>45747</v>
      </c>
      <c r="N183" s="687">
        <v>45792</v>
      </c>
      <c r="O183" s="687">
        <v>47679</v>
      </c>
      <c r="P183" s="687">
        <v>47746</v>
      </c>
      <c r="Q183" s="687">
        <v>47820</v>
      </c>
      <c r="R183" s="687">
        <v>48514</v>
      </c>
      <c r="S183" s="687">
        <v>48669</v>
      </c>
      <c r="T183" s="687"/>
      <c r="U183" s="687"/>
      <c r="V183" s="687"/>
      <c r="W183" s="687">
        <v>45792</v>
      </c>
      <c r="X183" s="687">
        <v>47679</v>
      </c>
      <c r="Y183" s="687">
        <v>47746</v>
      </c>
      <c r="Z183" s="687">
        <v>47820</v>
      </c>
      <c r="AA183" s="687">
        <v>48514</v>
      </c>
      <c r="AB183" s="687">
        <v>48669</v>
      </c>
      <c r="AC183" s="687"/>
      <c r="AD183" s="687"/>
      <c r="AE183" s="687"/>
      <c r="AG183" s="745">
        <v>0</v>
      </c>
      <c r="AH183" s="745">
        <v>23.964798829999999</v>
      </c>
      <c r="AI183" s="745"/>
      <c r="AL183" s="745">
        <v>0</v>
      </c>
      <c r="AM183" s="745">
        <v>0</v>
      </c>
      <c r="AN183" s="745">
        <v>0.8747794499999999</v>
      </c>
      <c r="AO183" s="745">
        <v>2.1728404599999998</v>
      </c>
      <c r="AP183" s="745">
        <v>3.2801003799999995</v>
      </c>
      <c r="AQ183" s="745">
        <v>5.3107777599999988</v>
      </c>
      <c r="AR183" s="745">
        <v>7.341455139999999</v>
      </c>
      <c r="AS183" s="745">
        <v>23.964798829999999</v>
      </c>
      <c r="AU183" s="745">
        <v>0</v>
      </c>
      <c r="AV183" s="745">
        <v>0</v>
      </c>
      <c r="AW183" s="745">
        <v>0.8747794499999999</v>
      </c>
      <c r="AX183" s="745">
        <v>2.1728404599999998</v>
      </c>
      <c r="AY183" s="745">
        <v>3.2801003799999995</v>
      </c>
      <c r="AZ183" s="745">
        <v>5.3107777599999988</v>
      </c>
      <c r="BA183" s="745">
        <v>7.341455139999999</v>
      </c>
      <c r="BB183" s="745">
        <v>23.964798829999999</v>
      </c>
      <c r="BD183" t="s">
        <v>2466</v>
      </c>
      <c r="BE183" t="s">
        <v>2467</v>
      </c>
      <c r="BG183" t="s">
        <v>25</v>
      </c>
    </row>
    <row r="184" spans="2:59" x14ac:dyDescent="0.2">
      <c r="B184" t="s">
        <v>2460</v>
      </c>
      <c r="C184" t="s">
        <v>3120</v>
      </c>
      <c r="D184" t="s">
        <v>3121</v>
      </c>
      <c r="E184" t="s">
        <v>2463</v>
      </c>
      <c r="F184" t="s">
        <v>668</v>
      </c>
      <c r="G184" t="s">
        <v>667</v>
      </c>
      <c r="H184" t="s">
        <v>2464</v>
      </c>
      <c r="L184" s="687">
        <v>45747</v>
      </c>
      <c r="M184" s="687">
        <v>45747</v>
      </c>
      <c r="N184" s="687">
        <v>45792</v>
      </c>
      <c r="O184" s="687">
        <v>47386</v>
      </c>
      <c r="P184" s="687">
        <v>47455</v>
      </c>
      <c r="Q184" s="687">
        <v>47696</v>
      </c>
      <c r="R184" s="687">
        <v>48214</v>
      </c>
      <c r="S184" s="687">
        <v>48304</v>
      </c>
      <c r="T184" s="687"/>
      <c r="U184" s="687"/>
      <c r="V184" s="687"/>
      <c r="W184" s="687">
        <v>45792</v>
      </c>
      <c r="X184" s="687">
        <v>47386</v>
      </c>
      <c r="Y184" s="687">
        <v>47455</v>
      </c>
      <c r="Z184" s="687">
        <v>47696</v>
      </c>
      <c r="AA184" s="687">
        <v>48214</v>
      </c>
      <c r="AB184" s="687">
        <v>48304</v>
      </c>
      <c r="AC184" s="687"/>
      <c r="AD184" s="687"/>
      <c r="AE184" s="687"/>
      <c r="AG184" s="745">
        <v>0</v>
      </c>
      <c r="AH184" s="745">
        <v>4.5427826199999997</v>
      </c>
      <c r="AI184" s="745"/>
      <c r="AL184" s="745">
        <v>0</v>
      </c>
      <c r="AM184" s="745">
        <v>0</v>
      </c>
      <c r="AN184" s="745">
        <v>0.45745672999999998</v>
      </c>
      <c r="AO184" s="745">
        <v>0.57540676000000002</v>
      </c>
      <c r="AP184" s="745">
        <v>0.57540676000000002</v>
      </c>
      <c r="AQ184" s="745">
        <v>0.57540676000000002</v>
      </c>
      <c r="AR184" s="745">
        <v>1.2032869600000002</v>
      </c>
      <c r="AS184" s="745">
        <v>4.5427826199999997</v>
      </c>
      <c r="AU184" s="745">
        <v>0</v>
      </c>
      <c r="AV184" s="745">
        <v>0</v>
      </c>
      <c r="AW184" s="745">
        <v>0.45745672999999998</v>
      </c>
      <c r="AX184" s="745">
        <v>0.57540676000000002</v>
      </c>
      <c r="AY184" s="745">
        <v>0.57540676000000002</v>
      </c>
      <c r="AZ184" s="745">
        <v>0.57540676000000002</v>
      </c>
      <c r="BA184" s="745">
        <v>1.2032869600000002</v>
      </c>
      <c r="BB184" s="745">
        <v>4.5427826199999997</v>
      </c>
      <c r="BD184" t="s">
        <v>2466</v>
      </c>
      <c r="BE184" t="s">
        <v>2467</v>
      </c>
      <c r="BG184" t="s">
        <v>25</v>
      </c>
    </row>
    <row r="185" spans="2:59" x14ac:dyDescent="0.2">
      <c r="B185" t="s">
        <v>2460</v>
      </c>
      <c r="C185" t="s">
        <v>3122</v>
      </c>
      <c r="D185" t="s">
        <v>3123</v>
      </c>
      <c r="E185" t="s">
        <v>2463</v>
      </c>
      <c r="F185" t="s">
        <v>668</v>
      </c>
      <c r="G185" t="s">
        <v>667</v>
      </c>
      <c r="H185" t="s">
        <v>2464</v>
      </c>
      <c r="L185" s="687">
        <v>45747</v>
      </c>
      <c r="M185" s="687">
        <v>45747</v>
      </c>
      <c r="N185" s="687">
        <v>45792</v>
      </c>
      <c r="O185" s="687">
        <v>47709</v>
      </c>
      <c r="P185" s="687">
        <v>47778</v>
      </c>
      <c r="Q185" s="687">
        <v>47948</v>
      </c>
      <c r="R185" s="687">
        <v>48466</v>
      </c>
      <c r="S185" s="687">
        <v>48669</v>
      </c>
      <c r="T185" s="687"/>
      <c r="U185" s="687"/>
      <c r="V185" s="687"/>
      <c r="W185" s="687">
        <v>45792</v>
      </c>
      <c r="X185" s="687">
        <v>47709</v>
      </c>
      <c r="Y185" s="687">
        <v>47778</v>
      </c>
      <c r="Z185" s="687">
        <v>47948</v>
      </c>
      <c r="AA185" s="687">
        <v>48466</v>
      </c>
      <c r="AB185" s="687">
        <v>48669</v>
      </c>
      <c r="AC185" s="687"/>
      <c r="AD185" s="687"/>
      <c r="AE185" s="687"/>
      <c r="AG185" s="745">
        <v>0</v>
      </c>
      <c r="AH185" s="745">
        <v>9.516591720000001</v>
      </c>
      <c r="AI185" s="745"/>
      <c r="AL185" s="745">
        <v>0</v>
      </c>
      <c r="AM185" s="745">
        <v>0</v>
      </c>
      <c r="AN185" s="745">
        <v>1.1216749799999999</v>
      </c>
      <c r="AO185" s="745">
        <v>2.2069682400000001</v>
      </c>
      <c r="AP185" s="745">
        <v>3.7231144999999999</v>
      </c>
      <c r="AQ185" s="745">
        <v>5.1485788399999999</v>
      </c>
      <c r="AR185" s="745">
        <v>5.1485788399999999</v>
      </c>
      <c r="AS185" s="745">
        <v>9.516591720000001</v>
      </c>
      <c r="AU185" s="745">
        <v>0</v>
      </c>
      <c r="AV185" s="745">
        <v>0</v>
      </c>
      <c r="AW185" s="745">
        <v>1.1216749799999999</v>
      </c>
      <c r="AX185" s="745">
        <v>2.2069682400000001</v>
      </c>
      <c r="AY185" s="745">
        <v>3.7231144999999999</v>
      </c>
      <c r="AZ185" s="745">
        <v>5.1485788399999999</v>
      </c>
      <c r="BA185" s="745">
        <v>5.1485788399999999</v>
      </c>
      <c r="BB185" s="745">
        <v>9.516591720000001</v>
      </c>
      <c r="BD185" t="s">
        <v>2466</v>
      </c>
      <c r="BE185" t="s">
        <v>2467</v>
      </c>
      <c r="BG185" t="s">
        <v>25</v>
      </c>
    </row>
    <row r="186" spans="2:59" x14ac:dyDescent="0.2">
      <c r="B186" t="s">
        <v>2460</v>
      </c>
      <c r="C186" t="s">
        <v>3124</v>
      </c>
      <c r="D186" t="s">
        <v>3125</v>
      </c>
      <c r="E186" t="s">
        <v>2463</v>
      </c>
      <c r="F186" t="s">
        <v>668</v>
      </c>
      <c r="G186" t="s">
        <v>667</v>
      </c>
      <c r="H186" t="s">
        <v>2464</v>
      </c>
      <c r="L186" s="687">
        <v>45747</v>
      </c>
      <c r="M186" s="687">
        <v>45747</v>
      </c>
      <c r="N186" s="687">
        <v>45792</v>
      </c>
      <c r="O186" s="687">
        <v>46111</v>
      </c>
      <c r="P186" s="687">
        <v>47716</v>
      </c>
      <c r="Q186" s="687">
        <v>47959</v>
      </c>
      <c r="R186" s="687">
        <v>48477</v>
      </c>
      <c r="S186" s="687">
        <v>48669</v>
      </c>
      <c r="T186" s="687"/>
      <c r="U186" s="687"/>
      <c r="V186" s="687"/>
      <c r="W186" s="687">
        <v>45792</v>
      </c>
      <c r="X186" s="687">
        <v>46111</v>
      </c>
      <c r="Y186" s="687">
        <v>47716</v>
      </c>
      <c r="Z186" s="687">
        <v>47959</v>
      </c>
      <c r="AA186" s="687">
        <v>48477</v>
      </c>
      <c r="AB186" s="687">
        <v>48669</v>
      </c>
      <c r="AC186" s="687"/>
      <c r="AD186" s="687"/>
      <c r="AE186" s="687"/>
      <c r="AG186" s="745">
        <v>0</v>
      </c>
      <c r="AH186" s="745">
        <v>16.00421583</v>
      </c>
      <c r="AI186" s="745"/>
      <c r="AL186" s="745">
        <v>0</v>
      </c>
      <c r="AM186" s="745">
        <v>0</v>
      </c>
      <c r="AN186" s="745">
        <v>1.2872904700000001</v>
      </c>
      <c r="AO186" s="745">
        <v>2.9837675300000002</v>
      </c>
      <c r="AP186" s="745">
        <v>4.6688727800000001</v>
      </c>
      <c r="AQ186" s="745">
        <v>7.4671821899999999</v>
      </c>
      <c r="AR186" s="745">
        <v>10.3887413</v>
      </c>
      <c r="AS186" s="745">
        <v>16.00421583</v>
      </c>
      <c r="AU186" s="745">
        <v>0</v>
      </c>
      <c r="AV186" s="745">
        <v>0</v>
      </c>
      <c r="AW186" s="745">
        <v>1.2872904700000001</v>
      </c>
      <c r="AX186" s="745">
        <v>2.9837675300000002</v>
      </c>
      <c r="AY186" s="745">
        <v>4.6688727800000001</v>
      </c>
      <c r="AZ186" s="745">
        <v>7.4671821899999999</v>
      </c>
      <c r="BA186" s="745">
        <v>10.3887413</v>
      </c>
      <c r="BB186" s="745">
        <v>16.00421583</v>
      </c>
      <c r="BD186" t="s">
        <v>2466</v>
      </c>
      <c r="BE186" t="s">
        <v>2467</v>
      </c>
      <c r="BG186" t="s">
        <v>25</v>
      </c>
    </row>
    <row r="187" spans="2:59" x14ac:dyDescent="0.2">
      <c r="B187" t="s">
        <v>2460</v>
      </c>
      <c r="C187" t="s">
        <v>3126</v>
      </c>
      <c r="D187" t="s">
        <v>3127</v>
      </c>
      <c r="E187" t="s">
        <v>2463</v>
      </c>
      <c r="F187" t="s">
        <v>668</v>
      </c>
      <c r="G187" t="s">
        <v>667</v>
      </c>
      <c r="H187" t="s">
        <v>2464</v>
      </c>
      <c r="L187" s="687">
        <v>45747</v>
      </c>
      <c r="M187" s="687">
        <v>45747</v>
      </c>
      <c r="N187" s="687">
        <v>45792</v>
      </c>
      <c r="O187" s="687">
        <v>48206</v>
      </c>
      <c r="P187" s="687">
        <v>48275</v>
      </c>
      <c r="Q187" s="687">
        <v>48459</v>
      </c>
      <c r="R187" s="687">
        <v>49339</v>
      </c>
      <c r="S187" s="687">
        <v>49399</v>
      </c>
      <c r="T187" s="687"/>
      <c r="U187" s="687"/>
      <c r="V187" s="687"/>
      <c r="W187" s="687">
        <v>45792</v>
      </c>
      <c r="X187" s="687">
        <v>48206</v>
      </c>
      <c r="Y187" s="687">
        <v>48275</v>
      </c>
      <c r="Z187" s="687">
        <v>48459</v>
      </c>
      <c r="AA187" s="687">
        <v>49339</v>
      </c>
      <c r="AB187" s="687">
        <v>49399</v>
      </c>
      <c r="AC187" s="687"/>
      <c r="AD187" s="687"/>
      <c r="AE187" s="687"/>
      <c r="AG187" s="745">
        <v>0</v>
      </c>
      <c r="AH187" s="745">
        <v>15.599341429999999</v>
      </c>
      <c r="AI187" s="745"/>
      <c r="AL187" s="745">
        <v>0</v>
      </c>
      <c r="AM187" s="745">
        <v>0</v>
      </c>
      <c r="AN187" s="745">
        <v>0.88527007000000002</v>
      </c>
      <c r="AO187" s="745">
        <v>1.20767918</v>
      </c>
      <c r="AP187" s="745">
        <v>1.4893578700000001</v>
      </c>
      <c r="AQ187" s="745">
        <v>1.7688863400000001</v>
      </c>
      <c r="AR187" s="745">
        <v>2.59146886</v>
      </c>
      <c r="AS187" s="745">
        <v>15.599341429999999</v>
      </c>
      <c r="AU187" s="745">
        <v>0</v>
      </c>
      <c r="AV187" s="745">
        <v>0</v>
      </c>
      <c r="AW187" s="745">
        <v>0.88527007000000002</v>
      </c>
      <c r="AX187" s="745">
        <v>1.20767918</v>
      </c>
      <c r="AY187" s="745">
        <v>1.4893578700000001</v>
      </c>
      <c r="AZ187" s="745">
        <v>1.7688863400000001</v>
      </c>
      <c r="BA187" s="745">
        <v>2.59146886</v>
      </c>
      <c r="BB187" s="745">
        <v>15.599341429999999</v>
      </c>
      <c r="BD187" t="s">
        <v>2466</v>
      </c>
      <c r="BE187" t="s">
        <v>2467</v>
      </c>
      <c r="BG187" t="s">
        <v>25</v>
      </c>
    </row>
    <row r="188" spans="2:59" x14ac:dyDescent="0.2">
      <c r="B188" t="s">
        <v>2460</v>
      </c>
      <c r="C188" t="s">
        <v>3128</v>
      </c>
      <c r="D188" t="s">
        <v>3129</v>
      </c>
      <c r="E188" t="s">
        <v>2463</v>
      </c>
      <c r="F188" t="s">
        <v>668</v>
      </c>
      <c r="G188" t="s">
        <v>667</v>
      </c>
      <c r="H188" t="s">
        <v>2464</v>
      </c>
      <c r="L188" s="687">
        <v>45747</v>
      </c>
      <c r="M188" s="687">
        <v>45747</v>
      </c>
      <c r="N188" s="687">
        <v>45565</v>
      </c>
      <c r="O188" s="687">
        <v>46172</v>
      </c>
      <c r="P188" s="687">
        <v>46321</v>
      </c>
      <c r="Q188" s="687">
        <v>46505</v>
      </c>
      <c r="R188" s="687">
        <v>47112</v>
      </c>
      <c r="S188" s="687">
        <v>48304</v>
      </c>
      <c r="T188" s="687"/>
      <c r="U188" s="687"/>
      <c r="V188" s="687"/>
      <c r="W188" s="687">
        <v>45565</v>
      </c>
      <c r="X188" s="687">
        <v>46172</v>
      </c>
      <c r="Y188" s="687">
        <v>46321</v>
      </c>
      <c r="Z188" s="687">
        <v>46505</v>
      </c>
      <c r="AA188" s="687">
        <v>47112</v>
      </c>
      <c r="AB188" s="687">
        <v>48304</v>
      </c>
      <c r="AC188" s="687"/>
      <c r="AD188" s="687"/>
      <c r="AE188" s="687"/>
      <c r="AG188" s="745">
        <v>0</v>
      </c>
      <c r="AH188" s="745">
        <v>18.164259040000001</v>
      </c>
      <c r="AI188" s="745"/>
      <c r="AL188" s="745">
        <v>0</v>
      </c>
      <c r="AM188" s="745">
        <v>0</v>
      </c>
      <c r="AN188" s="745">
        <v>2.8042029999999999E-2</v>
      </c>
      <c r="AO188" s="745">
        <v>0.12930723</v>
      </c>
      <c r="AP188" s="745">
        <v>0.24542291999999999</v>
      </c>
      <c r="AQ188" s="745">
        <v>0.43964194999999995</v>
      </c>
      <c r="AR188" s="745">
        <v>1.2952866699999999</v>
      </c>
      <c r="AS188" s="745">
        <v>18.164259040000001</v>
      </c>
      <c r="AU188" s="745">
        <v>0</v>
      </c>
      <c r="AV188" s="745">
        <v>0</v>
      </c>
      <c r="AW188" s="745">
        <v>2.8042029999999999E-2</v>
      </c>
      <c r="AX188" s="745">
        <v>0.12930723</v>
      </c>
      <c r="AY188" s="745">
        <v>0.24542291999999999</v>
      </c>
      <c r="AZ188" s="745">
        <v>0.43964194999999995</v>
      </c>
      <c r="BA188" s="745">
        <v>1.2952866699999999</v>
      </c>
      <c r="BB188" s="745">
        <v>18.164259040000001</v>
      </c>
      <c r="BD188" t="s">
        <v>2466</v>
      </c>
      <c r="BE188" t="s">
        <v>2467</v>
      </c>
      <c r="BG188" t="s">
        <v>25</v>
      </c>
    </row>
    <row r="189" spans="2:59" x14ac:dyDescent="0.2">
      <c r="B189" t="s">
        <v>2460</v>
      </c>
      <c r="C189" t="s">
        <v>3130</v>
      </c>
      <c r="D189" t="s">
        <v>3131</v>
      </c>
      <c r="E189" t="s">
        <v>2463</v>
      </c>
      <c r="F189" t="s">
        <v>668</v>
      </c>
      <c r="G189" t="s">
        <v>667</v>
      </c>
      <c r="H189" t="s">
        <v>2464</v>
      </c>
      <c r="L189" s="687">
        <v>45747</v>
      </c>
      <c r="M189" s="687">
        <v>45747</v>
      </c>
      <c r="N189" s="687">
        <v>45792</v>
      </c>
      <c r="O189" s="687">
        <v>47681</v>
      </c>
      <c r="P189" s="687">
        <v>47750</v>
      </c>
      <c r="Q189" s="687">
        <v>47934</v>
      </c>
      <c r="R189" s="687">
        <v>48814</v>
      </c>
      <c r="S189" s="687">
        <v>49034</v>
      </c>
      <c r="T189" s="687"/>
      <c r="U189" s="687"/>
      <c r="V189" s="687"/>
      <c r="W189" s="687">
        <v>45792</v>
      </c>
      <c r="X189" s="687">
        <v>47681</v>
      </c>
      <c r="Y189" s="687">
        <v>47750</v>
      </c>
      <c r="Z189" s="687">
        <v>47934</v>
      </c>
      <c r="AA189" s="687">
        <v>48814</v>
      </c>
      <c r="AB189" s="687">
        <v>49034</v>
      </c>
      <c r="AC189" s="687"/>
      <c r="AD189" s="687"/>
      <c r="AE189" s="687"/>
      <c r="AG189" s="745">
        <v>0</v>
      </c>
      <c r="AH189" s="745">
        <v>10.560453260000001</v>
      </c>
      <c r="AI189" s="745"/>
      <c r="AL189" s="745">
        <v>0</v>
      </c>
      <c r="AM189" s="745">
        <v>0</v>
      </c>
      <c r="AN189" s="745">
        <v>0.21576134</v>
      </c>
      <c r="AO189" s="745">
        <v>0.58468777999999999</v>
      </c>
      <c r="AP189" s="745">
        <v>0.58468777999999999</v>
      </c>
      <c r="AQ189" s="745">
        <v>0.58468777999999999</v>
      </c>
      <c r="AR189" s="745">
        <v>1.5589518900000001</v>
      </c>
      <c r="AS189" s="745">
        <v>10.560453260000001</v>
      </c>
      <c r="AU189" s="745">
        <v>0</v>
      </c>
      <c r="AV189" s="745">
        <v>0</v>
      </c>
      <c r="AW189" s="745">
        <v>0.21576134</v>
      </c>
      <c r="AX189" s="745">
        <v>0.58468777999999999</v>
      </c>
      <c r="AY189" s="745">
        <v>0.58468777999999999</v>
      </c>
      <c r="AZ189" s="745">
        <v>0.58468777999999999</v>
      </c>
      <c r="BA189" s="745">
        <v>1.5589518900000001</v>
      </c>
      <c r="BB189" s="745">
        <v>10.560453260000001</v>
      </c>
      <c r="BD189" t="s">
        <v>2466</v>
      </c>
      <c r="BE189" t="s">
        <v>2467</v>
      </c>
      <c r="BG189" t="s">
        <v>25</v>
      </c>
    </row>
    <row r="190" spans="2:59" x14ac:dyDescent="0.2">
      <c r="B190" t="s">
        <v>2460</v>
      </c>
      <c r="C190" t="s">
        <v>3132</v>
      </c>
      <c r="D190" t="s">
        <v>3133</v>
      </c>
      <c r="E190" t="s">
        <v>2463</v>
      </c>
      <c r="F190" t="s">
        <v>668</v>
      </c>
      <c r="G190" t="s">
        <v>667</v>
      </c>
      <c r="H190" t="s">
        <v>2464</v>
      </c>
      <c r="L190" s="687">
        <v>45747</v>
      </c>
      <c r="M190" s="687">
        <v>45747</v>
      </c>
      <c r="N190" s="687">
        <v>45792</v>
      </c>
      <c r="O190" s="687">
        <v>47344</v>
      </c>
      <c r="P190" s="687">
        <v>47413</v>
      </c>
      <c r="Q190" s="687">
        <v>47654</v>
      </c>
      <c r="R190" s="687">
        <v>48082</v>
      </c>
      <c r="S190" s="687">
        <v>48304</v>
      </c>
      <c r="T190" s="687"/>
      <c r="U190" s="687"/>
      <c r="V190" s="687"/>
      <c r="W190" s="687">
        <v>45792</v>
      </c>
      <c r="X190" s="687">
        <v>47344</v>
      </c>
      <c r="Y190" s="687">
        <v>47413</v>
      </c>
      <c r="Z190" s="687">
        <v>47654</v>
      </c>
      <c r="AA190" s="687">
        <v>48082</v>
      </c>
      <c r="AB190" s="687">
        <v>48304</v>
      </c>
      <c r="AC190" s="687"/>
      <c r="AD190" s="687"/>
      <c r="AE190" s="687"/>
      <c r="AG190" s="745">
        <v>0</v>
      </c>
      <c r="AH190" s="745">
        <v>5.4642666200000001</v>
      </c>
      <c r="AI190" s="745"/>
      <c r="AL190" s="745">
        <v>0</v>
      </c>
      <c r="AM190" s="745">
        <v>0</v>
      </c>
      <c r="AN190" s="745">
        <v>0.68342923</v>
      </c>
      <c r="AO190" s="745">
        <v>1.22911865</v>
      </c>
      <c r="AP190" s="745">
        <v>1.71992246</v>
      </c>
      <c r="AQ190" s="745">
        <v>2.58672368</v>
      </c>
      <c r="AR190" s="745">
        <v>3.8020065700000001</v>
      </c>
      <c r="AS190" s="745">
        <v>5.4642666200000001</v>
      </c>
      <c r="AU190" s="745">
        <v>0</v>
      </c>
      <c r="AV190" s="745">
        <v>0</v>
      </c>
      <c r="AW190" s="745">
        <v>0.68342923</v>
      </c>
      <c r="AX190" s="745">
        <v>1.22911865</v>
      </c>
      <c r="AY190" s="745">
        <v>1.71992246</v>
      </c>
      <c r="AZ190" s="745">
        <v>2.58672368</v>
      </c>
      <c r="BA190" s="745">
        <v>3.8020065700000001</v>
      </c>
      <c r="BB190" s="745">
        <v>5.4642666200000001</v>
      </c>
      <c r="BD190" t="s">
        <v>2466</v>
      </c>
      <c r="BE190" t="s">
        <v>2467</v>
      </c>
      <c r="BG190" t="s">
        <v>25</v>
      </c>
    </row>
    <row r="191" spans="2:59" x14ac:dyDescent="0.2">
      <c r="B191" t="s">
        <v>2460</v>
      </c>
      <c r="C191" t="s">
        <v>3134</v>
      </c>
      <c r="D191" t="s">
        <v>3135</v>
      </c>
      <c r="E191" t="s">
        <v>2463</v>
      </c>
      <c r="F191" t="s">
        <v>668</v>
      </c>
      <c r="G191" t="s">
        <v>667</v>
      </c>
      <c r="H191" t="s">
        <v>2464</v>
      </c>
      <c r="L191" s="687">
        <v>45747</v>
      </c>
      <c r="M191" s="687">
        <v>45747</v>
      </c>
      <c r="N191" s="687">
        <v>45792</v>
      </c>
      <c r="O191" s="687">
        <v>47463</v>
      </c>
      <c r="P191" s="687">
        <v>47532</v>
      </c>
      <c r="Q191" s="687">
        <v>47773</v>
      </c>
      <c r="R191" s="687">
        <v>49871</v>
      </c>
      <c r="S191" s="687">
        <v>50130</v>
      </c>
      <c r="T191" s="687"/>
      <c r="U191" s="687"/>
      <c r="V191" s="687"/>
      <c r="W191" s="687">
        <v>45792</v>
      </c>
      <c r="X191" s="687">
        <v>47463</v>
      </c>
      <c r="Y191" s="687">
        <v>47532</v>
      </c>
      <c r="Z191" s="687">
        <v>47773</v>
      </c>
      <c r="AA191" s="687">
        <v>49871</v>
      </c>
      <c r="AB191" s="687">
        <v>50130</v>
      </c>
      <c r="AC191" s="687"/>
      <c r="AD191" s="687"/>
      <c r="AE191" s="687"/>
      <c r="AG191" s="745">
        <v>0</v>
      </c>
      <c r="AH191" s="745">
        <v>22.074405110000001</v>
      </c>
      <c r="AI191" s="745"/>
      <c r="AL191" s="745">
        <v>0</v>
      </c>
      <c r="AM191" s="745">
        <v>0</v>
      </c>
      <c r="AN191" s="745">
        <v>0.46483527000000002</v>
      </c>
      <c r="AO191" s="745">
        <v>0.58468777000000005</v>
      </c>
      <c r="AP191" s="745">
        <v>0.58468777000000005</v>
      </c>
      <c r="AQ191" s="745">
        <v>0.58468777000000005</v>
      </c>
      <c r="AR191" s="745">
        <v>2.7649431600000001</v>
      </c>
      <c r="AS191" s="745">
        <v>22.074405110000001</v>
      </c>
      <c r="AU191" s="745">
        <v>0</v>
      </c>
      <c r="AV191" s="745">
        <v>0</v>
      </c>
      <c r="AW191" s="745">
        <v>0.46483527000000002</v>
      </c>
      <c r="AX191" s="745">
        <v>0.58468777000000005</v>
      </c>
      <c r="AY191" s="745">
        <v>0.58468777000000005</v>
      </c>
      <c r="AZ191" s="745">
        <v>0.58468777000000005</v>
      </c>
      <c r="BA191" s="745">
        <v>2.7649431600000001</v>
      </c>
      <c r="BB191" s="745">
        <v>22.074405110000001</v>
      </c>
      <c r="BD191" t="s">
        <v>2466</v>
      </c>
      <c r="BE191" t="s">
        <v>2467</v>
      </c>
      <c r="BG191" t="s">
        <v>25</v>
      </c>
    </row>
    <row r="192" spans="2:59" x14ac:dyDescent="0.2">
      <c r="B192" t="s">
        <v>2460</v>
      </c>
      <c r="C192" t="s">
        <v>3136</v>
      </c>
      <c r="D192" t="s">
        <v>3137</v>
      </c>
      <c r="E192" t="s">
        <v>2463</v>
      </c>
      <c r="F192" t="s">
        <v>668</v>
      </c>
      <c r="G192" t="s">
        <v>667</v>
      </c>
      <c r="H192" t="s">
        <v>2464</v>
      </c>
      <c r="L192" s="687">
        <v>45747</v>
      </c>
      <c r="M192" s="687">
        <v>45747</v>
      </c>
      <c r="N192" s="687">
        <v>45792</v>
      </c>
      <c r="O192" s="687">
        <v>47572</v>
      </c>
      <c r="P192" s="687">
        <v>47641</v>
      </c>
      <c r="Q192" s="687">
        <v>47794</v>
      </c>
      <c r="R192" s="687">
        <v>48493</v>
      </c>
      <c r="S192" s="687">
        <v>48669</v>
      </c>
      <c r="T192" s="687"/>
      <c r="U192" s="687"/>
      <c r="V192" s="687"/>
      <c r="W192" s="687">
        <v>45792</v>
      </c>
      <c r="X192" s="687">
        <v>47572</v>
      </c>
      <c r="Y192" s="687">
        <v>47641</v>
      </c>
      <c r="Z192" s="687">
        <v>47794</v>
      </c>
      <c r="AA192" s="687">
        <v>48493</v>
      </c>
      <c r="AB192" s="687">
        <v>48669</v>
      </c>
      <c r="AC192" s="687"/>
      <c r="AD192" s="687"/>
      <c r="AE192" s="687"/>
      <c r="AG192" s="745">
        <v>0</v>
      </c>
      <c r="AH192" s="745">
        <v>26.98603507</v>
      </c>
      <c r="AI192" s="745"/>
      <c r="AL192" s="745">
        <v>0</v>
      </c>
      <c r="AM192" s="745">
        <v>0</v>
      </c>
      <c r="AN192" s="745">
        <v>4.0534382500000001</v>
      </c>
      <c r="AO192" s="745">
        <v>10.006859120000001</v>
      </c>
      <c r="AP192" s="745">
        <v>15.500254030000002</v>
      </c>
      <c r="AQ192" s="745">
        <v>16.454410730000003</v>
      </c>
      <c r="AR192" s="745">
        <v>17.332542850000003</v>
      </c>
      <c r="AS192" s="745">
        <v>26.98603507</v>
      </c>
      <c r="AU192" s="745">
        <v>0</v>
      </c>
      <c r="AV192" s="745">
        <v>0</v>
      </c>
      <c r="AW192" s="745">
        <v>4.0534382500000001</v>
      </c>
      <c r="AX192" s="745">
        <v>10.006859120000001</v>
      </c>
      <c r="AY192" s="745">
        <v>15.500254030000002</v>
      </c>
      <c r="AZ192" s="745">
        <v>16.454410730000003</v>
      </c>
      <c r="BA192" s="745">
        <v>17.332542850000003</v>
      </c>
      <c r="BB192" s="745">
        <v>26.98603507</v>
      </c>
      <c r="BD192" t="s">
        <v>2466</v>
      </c>
      <c r="BE192" t="s">
        <v>2467</v>
      </c>
      <c r="BG192" t="s">
        <v>25</v>
      </c>
    </row>
    <row r="193" spans="2:59" x14ac:dyDescent="0.2">
      <c r="B193" t="s">
        <v>2460</v>
      </c>
      <c r="C193" t="s">
        <v>3138</v>
      </c>
      <c r="D193" t="s">
        <v>3139</v>
      </c>
      <c r="E193" t="s">
        <v>2463</v>
      </c>
      <c r="F193" t="s">
        <v>668</v>
      </c>
      <c r="G193" t="s">
        <v>667</v>
      </c>
      <c r="H193" t="s">
        <v>2464</v>
      </c>
      <c r="L193" s="687">
        <v>45747</v>
      </c>
      <c r="M193" s="687">
        <v>45747</v>
      </c>
      <c r="N193" s="687">
        <v>45792</v>
      </c>
      <c r="O193" s="687">
        <v>48115</v>
      </c>
      <c r="P193" s="687">
        <v>48184</v>
      </c>
      <c r="Q193" s="687">
        <v>48368</v>
      </c>
      <c r="R193" s="687">
        <v>49248</v>
      </c>
      <c r="S193" s="687">
        <v>49399</v>
      </c>
      <c r="T193" s="687"/>
      <c r="U193" s="687"/>
      <c r="V193" s="687"/>
      <c r="W193" s="687">
        <v>45792</v>
      </c>
      <c r="X193" s="687">
        <v>48115</v>
      </c>
      <c r="Y193" s="687">
        <v>48184</v>
      </c>
      <c r="Z193" s="687">
        <v>48368</v>
      </c>
      <c r="AA193" s="687">
        <v>49248</v>
      </c>
      <c r="AB193" s="687">
        <v>49399</v>
      </c>
      <c r="AC193" s="687"/>
      <c r="AD193" s="687"/>
      <c r="AE193" s="687"/>
      <c r="AG193" s="745">
        <v>0</v>
      </c>
      <c r="AH193" s="745">
        <v>18.350759720000003</v>
      </c>
      <c r="AI193" s="745"/>
      <c r="AL193" s="745">
        <v>0</v>
      </c>
      <c r="AM193" s="745">
        <v>0</v>
      </c>
      <c r="AN193" s="745">
        <v>0.46483527000000002</v>
      </c>
      <c r="AO193" s="745">
        <v>0.58468777000000005</v>
      </c>
      <c r="AP193" s="745">
        <v>0.58468777000000005</v>
      </c>
      <c r="AQ193" s="745">
        <v>0.58468777000000005</v>
      </c>
      <c r="AR193" s="745">
        <v>1.7985332600000001</v>
      </c>
      <c r="AS193" s="745">
        <v>18.350759720000003</v>
      </c>
      <c r="AU193" s="745">
        <v>0</v>
      </c>
      <c r="AV193" s="745">
        <v>0</v>
      </c>
      <c r="AW193" s="745">
        <v>0.46483527000000002</v>
      </c>
      <c r="AX193" s="745">
        <v>0.58468777000000005</v>
      </c>
      <c r="AY193" s="745">
        <v>0.58468777000000005</v>
      </c>
      <c r="AZ193" s="745">
        <v>0.58468777000000005</v>
      </c>
      <c r="BA193" s="745">
        <v>1.7985332600000001</v>
      </c>
      <c r="BB193" s="745">
        <v>18.350759720000003</v>
      </c>
      <c r="BD193" t="s">
        <v>2466</v>
      </c>
      <c r="BE193" t="s">
        <v>2467</v>
      </c>
      <c r="BG193" t="s">
        <v>25</v>
      </c>
    </row>
    <row r="194" spans="2:59" x14ac:dyDescent="0.2">
      <c r="B194" t="s">
        <v>2460</v>
      </c>
      <c r="C194" t="s">
        <v>3140</v>
      </c>
      <c r="D194" t="s">
        <v>3141</v>
      </c>
      <c r="E194" t="s">
        <v>2463</v>
      </c>
      <c r="F194" t="s">
        <v>668</v>
      </c>
      <c r="G194" t="s">
        <v>667</v>
      </c>
      <c r="H194" t="s">
        <v>2464</v>
      </c>
      <c r="L194" s="687">
        <v>45747</v>
      </c>
      <c r="M194" s="687">
        <v>45747</v>
      </c>
      <c r="N194" s="687">
        <v>45792</v>
      </c>
      <c r="O194" s="687">
        <v>46764</v>
      </c>
      <c r="P194" s="687">
        <v>46833</v>
      </c>
      <c r="Q194" s="687">
        <v>47074</v>
      </c>
      <c r="R194" s="687">
        <v>47504</v>
      </c>
      <c r="S194" s="687">
        <v>47573</v>
      </c>
      <c r="T194" s="687"/>
      <c r="U194" s="687"/>
      <c r="V194" s="687"/>
      <c r="W194" s="687">
        <v>45792</v>
      </c>
      <c r="X194" s="687">
        <v>46764</v>
      </c>
      <c r="Y194" s="687">
        <v>46833</v>
      </c>
      <c r="Z194" s="687">
        <v>47074</v>
      </c>
      <c r="AA194" s="687">
        <v>47504</v>
      </c>
      <c r="AB194" s="687">
        <v>47573</v>
      </c>
      <c r="AC194" s="687"/>
      <c r="AD194" s="687"/>
      <c r="AE194" s="687"/>
      <c r="AG194" s="745">
        <v>0</v>
      </c>
      <c r="AH194" s="745">
        <v>16.998580180000001</v>
      </c>
      <c r="AI194" s="745"/>
      <c r="AL194" s="745">
        <v>0</v>
      </c>
      <c r="AM194" s="745">
        <v>0</v>
      </c>
      <c r="AN194" s="745">
        <v>2.3272707199999996</v>
      </c>
      <c r="AO194" s="745">
        <v>4.947928469999999</v>
      </c>
      <c r="AP194" s="745">
        <v>8.502221699999998</v>
      </c>
      <c r="AQ194" s="745">
        <v>13.142136329999998</v>
      </c>
      <c r="AR194" s="745">
        <v>16.76272599</v>
      </c>
      <c r="AS194" s="745">
        <v>16.998580180000001</v>
      </c>
      <c r="AU194" s="745">
        <v>0</v>
      </c>
      <c r="AV194" s="745">
        <v>0</v>
      </c>
      <c r="AW194" s="745">
        <v>2.3272707199999996</v>
      </c>
      <c r="AX194" s="745">
        <v>4.947928469999999</v>
      </c>
      <c r="AY194" s="745">
        <v>8.502221699999998</v>
      </c>
      <c r="AZ194" s="745">
        <v>13.142136329999998</v>
      </c>
      <c r="BA194" s="745">
        <v>16.76272599</v>
      </c>
      <c r="BB194" s="745">
        <v>16.998580180000001</v>
      </c>
      <c r="BD194" t="s">
        <v>2466</v>
      </c>
      <c r="BE194" t="s">
        <v>2467</v>
      </c>
      <c r="BG194" t="s">
        <v>25</v>
      </c>
    </row>
    <row r="195" spans="2:59" x14ac:dyDescent="0.2">
      <c r="B195" t="s">
        <v>2460</v>
      </c>
      <c r="C195" t="s">
        <v>3142</v>
      </c>
      <c r="D195" t="s">
        <v>3143</v>
      </c>
      <c r="E195" t="s">
        <v>2463</v>
      </c>
      <c r="F195" t="s">
        <v>668</v>
      </c>
      <c r="G195" t="s">
        <v>667</v>
      </c>
      <c r="H195" t="s">
        <v>2464</v>
      </c>
      <c r="L195" s="687">
        <v>45747</v>
      </c>
      <c r="M195" s="687">
        <v>45747</v>
      </c>
      <c r="N195" s="687">
        <v>45792</v>
      </c>
      <c r="O195" s="687">
        <v>47708</v>
      </c>
      <c r="P195" s="687">
        <v>47777</v>
      </c>
      <c r="Q195" s="687">
        <v>48019</v>
      </c>
      <c r="R195" s="687">
        <v>48477</v>
      </c>
      <c r="S195" s="687">
        <v>48669</v>
      </c>
      <c r="T195" s="687"/>
      <c r="U195" s="687"/>
      <c r="V195" s="687"/>
      <c r="W195" s="687">
        <v>45792</v>
      </c>
      <c r="X195" s="687">
        <v>47708</v>
      </c>
      <c r="Y195" s="687">
        <v>47777</v>
      </c>
      <c r="Z195" s="687">
        <v>48019</v>
      </c>
      <c r="AA195" s="687">
        <v>48477</v>
      </c>
      <c r="AB195" s="687">
        <v>48669</v>
      </c>
      <c r="AC195" s="687"/>
      <c r="AD195" s="687"/>
      <c r="AE195" s="687"/>
      <c r="AG195" s="745">
        <v>0</v>
      </c>
      <c r="AH195" s="745">
        <v>9.38658489</v>
      </c>
      <c r="AI195" s="745"/>
      <c r="AL195" s="745">
        <v>0</v>
      </c>
      <c r="AM195" s="745">
        <v>0</v>
      </c>
      <c r="AN195" s="745">
        <v>0.46483527000000002</v>
      </c>
      <c r="AO195" s="745">
        <v>0.58468777000000005</v>
      </c>
      <c r="AP195" s="745">
        <v>0.58468777000000005</v>
      </c>
      <c r="AQ195" s="745">
        <v>0.58468777000000005</v>
      </c>
      <c r="AR195" s="745">
        <v>1.16482387</v>
      </c>
      <c r="AS195" s="745">
        <v>9.38658489</v>
      </c>
      <c r="AU195" s="745">
        <v>0</v>
      </c>
      <c r="AV195" s="745">
        <v>0</v>
      </c>
      <c r="AW195" s="745">
        <v>0.46483527000000002</v>
      </c>
      <c r="AX195" s="745">
        <v>0.58468777000000005</v>
      </c>
      <c r="AY195" s="745">
        <v>0.58468777000000005</v>
      </c>
      <c r="AZ195" s="745">
        <v>0.58468777000000005</v>
      </c>
      <c r="BA195" s="745">
        <v>1.16482387</v>
      </c>
      <c r="BB195" s="745">
        <v>9.38658489</v>
      </c>
      <c r="BD195" t="s">
        <v>2466</v>
      </c>
      <c r="BE195" t="s">
        <v>2467</v>
      </c>
      <c r="BG195" t="s">
        <v>25</v>
      </c>
    </row>
    <row r="196" spans="2:59" x14ac:dyDescent="0.2">
      <c r="B196" t="s">
        <v>2460</v>
      </c>
      <c r="C196" t="s">
        <v>3144</v>
      </c>
      <c r="D196" t="s">
        <v>3145</v>
      </c>
      <c r="E196" t="s">
        <v>2463</v>
      </c>
      <c r="F196" t="s">
        <v>668</v>
      </c>
      <c r="G196" t="s">
        <v>667</v>
      </c>
      <c r="H196" t="s">
        <v>2464</v>
      </c>
      <c r="L196" s="687">
        <v>45747</v>
      </c>
      <c r="M196" s="687">
        <v>45747</v>
      </c>
      <c r="N196" s="687">
        <v>45792</v>
      </c>
      <c r="O196" s="687">
        <v>47756</v>
      </c>
      <c r="P196" s="687">
        <v>47823</v>
      </c>
      <c r="Q196" s="687">
        <v>48066</v>
      </c>
      <c r="R196" s="687">
        <v>48494</v>
      </c>
      <c r="S196" s="687">
        <v>48669</v>
      </c>
      <c r="T196" s="687"/>
      <c r="U196" s="687"/>
      <c r="V196" s="687"/>
      <c r="W196" s="687">
        <v>45792</v>
      </c>
      <c r="X196" s="687">
        <v>47756</v>
      </c>
      <c r="Y196" s="687">
        <v>47823</v>
      </c>
      <c r="Z196" s="687">
        <v>48066</v>
      </c>
      <c r="AA196" s="687">
        <v>48494</v>
      </c>
      <c r="AB196" s="687">
        <v>48669</v>
      </c>
      <c r="AC196" s="687"/>
      <c r="AD196" s="687"/>
      <c r="AE196" s="687"/>
      <c r="AG196" s="745">
        <v>0</v>
      </c>
      <c r="AH196" s="745">
        <v>3.26658765</v>
      </c>
      <c r="AI196" s="745"/>
      <c r="AL196" s="745">
        <v>0</v>
      </c>
      <c r="AM196" s="745">
        <v>0</v>
      </c>
      <c r="AN196" s="745">
        <v>0.45745672999999998</v>
      </c>
      <c r="AO196" s="745">
        <v>0.57540676000000002</v>
      </c>
      <c r="AP196" s="745">
        <v>0.57540676000000002</v>
      </c>
      <c r="AQ196" s="745">
        <v>0.57540676000000002</v>
      </c>
      <c r="AR196" s="745">
        <v>0.57540676000000002</v>
      </c>
      <c r="AS196" s="745">
        <v>3.26658765</v>
      </c>
      <c r="AU196" s="745">
        <v>0</v>
      </c>
      <c r="AV196" s="745">
        <v>0</v>
      </c>
      <c r="AW196" s="745">
        <v>0.45745672999999998</v>
      </c>
      <c r="AX196" s="745">
        <v>0.57540676000000002</v>
      </c>
      <c r="AY196" s="745">
        <v>0.57540676000000002</v>
      </c>
      <c r="AZ196" s="745">
        <v>0.57540676000000002</v>
      </c>
      <c r="BA196" s="745">
        <v>0.57540676000000002</v>
      </c>
      <c r="BB196" s="745">
        <v>3.26658765</v>
      </c>
      <c r="BD196" t="s">
        <v>2466</v>
      </c>
      <c r="BE196" t="s">
        <v>2467</v>
      </c>
      <c r="BG196" t="s">
        <v>25</v>
      </c>
    </row>
    <row r="197" spans="2:59" x14ac:dyDescent="0.2">
      <c r="B197" t="s">
        <v>2460</v>
      </c>
      <c r="C197" t="s">
        <v>3146</v>
      </c>
      <c r="D197" t="s">
        <v>3147</v>
      </c>
      <c r="E197" t="s">
        <v>2463</v>
      </c>
      <c r="F197" t="s">
        <v>668</v>
      </c>
      <c r="G197" t="s">
        <v>667</v>
      </c>
      <c r="H197" t="s">
        <v>2464</v>
      </c>
      <c r="L197" s="687">
        <v>45747</v>
      </c>
      <c r="M197" s="687">
        <v>45747</v>
      </c>
      <c r="N197" s="687">
        <v>45792</v>
      </c>
      <c r="O197" s="687">
        <v>48142</v>
      </c>
      <c r="P197" s="687">
        <v>48211</v>
      </c>
      <c r="Q197" s="687">
        <v>48395</v>
      </c>
      <c r="R197" s="687">
        <v>51134</v>
      </c>
      <c r="S197" s="687">
        <v>51226</v>
      </c>
      <c r="T197" s="687"/>
      <c r="U197" s="687"/>
      <c r="V197" s="687"/>
      <c r="W197" s="687">
        <v>45792</v>
      </c>
      <c r="X197" s="687">
        <v>48142</v>
      </c>
      <c r="Y197" s="687">
        <v>48211</v>
      </c>
      <c r="Z197" s="687">
        <v>48395</v>
      </c>
      <c r="AA197" s="687">
        <v>51134</v>
      </c>
      <c r="AB197" s="687">
        <v>51226</v>
      </c>
      <c r="AC197" s="687"/>
      <c r="AD197" s="687"/>
      <c r="AE197" s="687"/>
      <c r="AG197" s="745">
        <v>0</v>
      </c>
      <c r="AH197" s="745">
        <v>41.388554759999998</v>
      </c>
      <c r="AI197" s="745"/>
      <c r="AL197" s="745">
        <v>0</v>
      </c>
      <c r="AM197" s="745">
        <v>0</v>
      </c>
      <c r="AN197" s="745">
        <v>0.46483527000000002</v>
      </c>
      <c r="AO197" s="745">
        <v>0.58468777000000005</v>
      </c>
      <c r="AP197" s="745">
        <v>0.58468777000000005</v>
      </c>
      <c r="AQ197" s="745">
        <v>0.58468777000000005</v>
      </c>
      <c r="AR197" s="745">
        <v>2.08144814</v>
      </c>
      <c r="AS197" s="745">
        <v>41.388554759999998</v>
      </c>
      <c r="AU197" s="745">
        <v>0</v>
      </c>
      <c r="AV197" s="745">
        <v>0</v>
      </c>
      <c r="AW197" s="745">
        <v>0.46483527000000002</v>
      </c>
      <c r="AX197" s="745">
        <v>0.58468777000000005</v>
      </c>
      <c r="AY197" s="745">
        <v>0.58468777000000005</v>
      </c>
      <c r="AZ197" s="745">
        <v>0.58468777000000005</v>
      </c>
      <c r="BA197" s="745">
        <v>2.08144814</v>
      </c>
      <c r="BB197" s="745">
        <v>41.388554759999998</v>
      </c>
      <c r="BD197" t="s">
        <v>2466</v>
      </c>
      <c r="BE197" t="s">
        <v>2467</v>
      </c>
      <c r="BG197" t="s">
        <v>25</v>
      </c>
    </row>
    <row r="198" spans="2:59" x14ac:dyDescent="0.2">
      <c r="B198" t="s">
        <v>2460</v>
      </c>
      <c r="C198" t="s">
        <v>3148</v>
      </c>
      <c r="D198" t="s">
        <v>3149</v>
      </c>
      <c r="E198" t="s">
        <v>2463</v>
      </c>
      <c r="F198" t="s">
        <v>668</v>
      </c>
      <c r="G198" t="s">
        <v>667</v>
      </c>
      <c r="H198" t="s">
        <v>2464</v>
      </c>
      <c r="L198" s="687">
        <v>45747</v>
      </c>
      <c r="M198" s="687">
        <v>45747</v>
      </c>
      <c r="N198" s="687">
        <v>45792</v>
      </c>
      <c r="O198" s="687">
        <v>47830</v>
      </c>
      <c r="P198" s="687">
        <v>47899</v>
      </c>
      <c r="Q198" s="687">
        <v>48142</v>
      </c>
      <c r="R198" s="687">
        <v>49891</v>
      </c>
      <c r="S198" s="687">
        <v>50130</v>
      </c>
      <c r="T198" s="687"/>
      <c r="U198" s="687"/>
      <c r="V198" s="687"/>
      <c r="W198" s="687">
        <v>45792</v>
      </c>
      <c r="X198" s="687">
        <v>47830</v>
      </c>
      <c r="Y198" s="687">
        <v>47899</v>
      </c>
      <c r="Z198" s="687">
        <v>48142</v>
      </c>
      <c r="AA198" s="687">
        <v>49891</v>
      </c>
      <c r="AB198" s="687">
        <v>50130</v>
      </c>
      <c r="AC198" s="687"/>
      <c r="AD198" s="687"/>
      <c r="AE198" s="687"/>
      <c r="AG198" s="745">
        <v>0</v>
      </c>
      <c r="AH198" s="745">
        <v>10.92228012</v>
      </c>
      <c r="AI198" s="745"/>
      <c r="AL198" s="745">
        <v>0</v>
      </c>
      <c r="AM198" s="745">
        <v>0</v>
      </c>
      <c r="AN198" s="745">
        <v>0.46483527000000002</v>
      </c>
      <c r="AO198" s="745">
        <v>0.58468777000000005</v>
      </c>
      <c r="AP198" s="745">
        <v>0.58468777000000005</v>
      </c>
      <c r="AQ198" s="745">
        <v>0.58468777000000005</v>
      </c>
      <c r="AR198" s="745">
        <v>1.23736007</v>
      </c>
      <c r="AS198" s="745">
        <v>10.92228012</v>
      </c>
      <c r="AU198" s="745">
        <v>0</v>
      </c>
      <c r="AV198" s="745">
        <v>0</v>
      </c>
      <c r="AW198" s="745">
        <v>0.46483527000000002</v>
      </c>
      <c r="AX198" s="745">
        <v>0.58468777000000005</v>
      </c>
      <c r="AY198" s="745">
        <v>0.58468777000000005</v>
      </c>
      <c r="AZ198" s="745">
        <v>0.58468777000000005</v>
      </c>
      <c r="BA198" s="745">
        <v>1.23736007</v>
      </c>
      <c r="BB198" s="745">
        <v>10.92228012</v>
      </c>
      <c r="BD198" t="s">
        <v>2466</v>
      </c>
      <c r="BE198" t="s">
        <v>2467</v>
      </c>
      <c r="BG198" t="s">
        <v>25</v>
      </c>
    </row>
    <row r="199" spans="2:59" x14ac:dyDescent="0.2">
      <c r="B199" t="s">
        <v>2460</v>
      </c>
      <c r="C199" t="s">
        <v>3150</v>
      </c>
      <c r="D199" t="s">
        <v>3151</v>
      </c>
      <c r="E199" t="s">
        <v>2463</v>
      </c>
      <c r="F199" t="s">
        <v>668</v>
      </c>
      <c r="G199" t="s">
        <v>667</v>
      </c>
      <c r="H199" t="s">
        <v>2464</v>
      </c>
      <c r="L199" s="687">
        <v>45747</v>
      </c>
      <c r="M199" s="687">
        <v>45747</v>
      </c>
      <c r="N199" s="687">
        <v>45792</v>
      </c>
      <c r="O199" s="687">
        <v>47465</v>
      </c>
      <c r="P199" s="687">
        <v>47534</v>
      </c>
      <c r="Q199" s="687">
        <v>47777</v>
      </c>
      <c r="R199" s="687">
        <v>48956</v>
      </c>
      <c r="S199" s="687">
        <v>49034</v>
      </c>
      <c r="T199" s="687"/>
      <c r="U199" s="687"/>
      <c r="V199" s="687"/>
      <c r="W199" s="687">
        <v>45792</v>
      </c>
      <c r="X199" s="687">
        <v>47465</v>
      </c>
      <c r="Y199" s="687">
        <v>47534</v>
      </c>
      <c r="Z199" s="687">
        <v>47777</v>
      </c>
      <c r="AA199" s="687">
        <v>48956</v>
      </c>
      <c r="AB199" s="687">
        <v>49034</v>
      </c>
      <c r="AC199" s="687"/>
      <c r="AD199" s="687"/>
      <c r="AE199" s="687"/>
      <c r="AG199" s="745">
        <v>0</v>
      </c>
      <c r="AH199" s="745">
        <v>14.62418068</v>
      </c>
      <c r="AI199" s="745"/>
      <c r="AL199" s="745">
        <v>0</v>
      </c>
      <c r="AM199" s="745">
        <v>0</v>
      </c>
      <c r="AN199" s="745">
        <v>0.46483527000000002</v>
      </c>
      <c r="AO199" s="745">
        <v>0.58468777000000005</v>
      </c>
      <c r="AP199" s="745">
        <v>0.58468777000000005</v>
      </c>
      <c r="AQ199" s="745">
        <v>0.58468777000000005</v>
      </c>
      <c r="AR199" s="745">
        <v>1.71269012</v>
      </c>
      <c r="AS199" s="745">
        <v>14.62418068</v>
      </c>
      <c r="AU199" s="745">
        <v>0</v>
      </c>
      <c r="AV199" s="745">
        <v>0</v>
      </c>
      <c r="AW199" s="745">
        <v>0.46483527000000002</v>
      </c>
      <c r="AX199" s="745">
        <v>0.58468777000000005</v>
      </c>
      <c r="AY199" s="745">
        <v>0.58468777000000005</v>
      </c>
      <c r="AZ199" s="745">
        <v>0.58468777000000005</v>
      </c>
      <c r="BA199" s="745">
        <v>1.71269012</v>
      </c>
      <c r="BB199" s="745">
        <v>14.62418068</v>
      </c>
      <c r="BD199" t="s">
        <v>2466</v>
      </c>
      <c r="BE199" t="s">
        <v>2467</v>
      </c>
      <c r="BG199" t="s">
        <v>25</v>
      </c>
    </row>
    <row r="200" spans="2:59" x14ac:dyDescent="0.2">
      <c r="B200" t="s">
        <v>2460</v>
      </c>
      <c r="C200" t="s">
        <v>3152</v>
      </c>
      <c r="D200" t="s">
        <v>3153</v>
      </c>
      <c r="E200" t="s">
        <v>2463</v>
      </c>
      <c r="F200" t="s">
        <v>668</v>
      </c>
      <c r="G200" t="s">
        <v>667</v>
      </c>
      <c r="H200" t="s">
        <v>2464</v>
      </c>
      <c r="L200" s="687">
        <v>45747</v>
      </c>
      <c r="M200" s="687">
        <v>45747</v>
      </c>
      <c r="N200" s="687">
        <v>45565</v>
      </c>
      <c r="O200" s="687">
        <v>45900</v>
      </c>
      <c r="P200" s="687">
        <v>45972</v>
      </c>
      <c r="Q200" s="687">
        <v>46127</v>
      </c>
      <c r="R200" s="687">
        <v>46450</v>
      </c>
      <c r="S200" s="687">
        <v>46477</v>
      </c>
      <c r="T200" s="687"/>
      <c r="U200" s="687"/>
      <c r="V200" s="687"/>
      <c r="W200" s="687">
        <v>45565</v>
      </c>
      <c r="X200" s="687">
        <v>45900</v>
      </c>
      <c r="Y200" s="687">
        <v>45972</v>
      </c>
      <c r="Z200" s="687">
        <v>46127</v>
      </c>
      <c r="AA200" s="687">
        <v>46450</v>
      </c>
      <c r="AB200" s="687">
        <v>46477</v>
      </c>
      <c r="AC200" s="687"/>
      <c r="AD200" s="687"/>
      <c r="AE200" s="687"/>
      <c r="AG200" s="745">
        <v>0</v>
      </c>
      <c r="AH200" s="745">
        <v>1.3720821000000001</v>
      </c>
      <c r="AI200" s="745"/>
      <c r="AL200" s="745">
        <v>0</v>
      </c>
      <c r="AM200" s="745">
        <v>0</v>
      </c>
      <c r="AN200" s="745">
        <v>0.70322227000000004</v>
      </c>
      <c r="AO200" s="745">
        <v>1.2081549900000002</v>
      </c>
      <c r="AP200" s="745">
        <v>1.3720821000000001</v>
      </c>
      <c r="AQ200" s="745">
        <v>1.3720821000000001</v>
      </c>
      <c r="AR200" s="745">
        <v>1.3720821000000001</v>
      </c>
      <c r="AS200" s="745">
        <v>1.3720821000000001</v>
      </c>
      <c r="AU200" s="745">
        <v>0</v>
      </c>
      <c r="AV200" s="745">
        <v>0</v>
      </c>
      <c r="AW200" s="745">
        <v>0.70322227000000004</v>
      </c>
      <c r="AX200" s="745">
        <v>1.2081549900000002</v>
      </c>
      <c r="AY200" s="745">
        <v>1.3720821000000001</v>
      </c>
      <c r="AZ200" s="745">
        <v>1.3720821000000001</v>
      </c>
      <c r="BA200" s="745">
        <v>1.3720821000000001</v>
      </c>
      <c r="BB200" s="745">
        <v>1.3720821000000001</v>
      </c>
      <c r="BD200" t="s">
        <v>2466</v>
      </c>
      <c r="BE200" t="s">
        <v>2467</v>
      </c>
      <c r="BG200" t="s">
        <v>25</v>
      </c>
    </row>
    <row r="201" spans="2:59" x14ac:dyDescent="0.2">
      <c r="B201" t="s">
        <v>2460</v>
      </c>
      <c r="C201" t="s">
        <v>3154</v>
      </c>
      <c r="D201" t="s">
        <v>3155</v>
      </c>
      <c r="E201" t="s">
        <v>2463</v>
      </c>
      <c r="F201" t="s">
        <v>668</v>
      </c>
      <c r="G201" t="s">
        <v>667</v>
      </c>
      <c r="H201" t="s">
        <v>2464</v>
      </c>
      <c r="L201" s="687">
        <v>45747</v>
      </c>
      <c r="M201" s="687">
        <v>45747</v>
      </c>
      <c r="N201" s="687">
        <v>45792</v>
      </c>
      <c r="O201" s="687">
        <v>47585</v>
      </c>
      <c r="P201" s="687">
        <v>47654</v>
      </c>
      <c r="Q201" s="687">
        <v>47897</v>
      </c>
      <c r="R201" s="687">
        <v>48415</v>
      </c>
      <c r="S201" s="687">
        <v>48669</v>
      </c>
      <c r="T201" s="687"/>
      <c r="U201" s="687"/>
      <c r="V201" s="687"/>
      <c r="W201" s="687">
        <v>45792</v>
      </c>
      <c r="X201" s="687">
        <v>47585</v>
      </c>
      <c r="Y201" s="687">
        <v>47654</v>
      </c>
      <c r="Z201" s="687">
        <v>47897</v>
      </c>
      <c r="AA201" s="687">
        <v>48415</v>
      </c>
      <c r="AB201" s="687">
        <v>48669</v>
      </c>
      <c r="AC201" s="687"/>
      <c r="AD201" s="687"/>
      <c r="AE201" s="687"/>
      <c r="AG201" s="745">
        <v>0</v>
      </c>
      <c r="AH201" s="745">
        <v>3.9713264800000001</v>
      </c>
      <c r="AI201" s="745"/>
      <c r="AL201" s="745">
        <v>0</v>
      </c>
      <c r="AM201" s="745">
        <v>0</v>
      </c>
      <c r="AN201" s="745">
        <v>0.45745672999999998</v>
      </c>
      <c r="AO201" s="745">
        <v>0.57540676000000002</v>
      </c>
      <c r="AP201" s="745">
        <v>0.57540676000000002</v>
      </c>
      <c r="AQ201" s="745">
        <v>0.57540676000000002</v>
      </c>
      <c r="AR201" s="745">
        <v>0.69965621</v>
      </c>
      <c r="AS201" s="745">
        <v>3.9713264800000001</v>
      </c>
      <c r="AU201" s="745">
        <v>0</v>
      </c>
      <c r="AV201" s="745">
        <v>0</v>
      </c>
      <c r="AW201" s="745">
        <v>0.45745672999999998</v>
      </c>
      <c r="AX201" s="745">
        <v>0.57540676000000002</v>
      </c>
      <c r="AY201" s="745">
        <v>0.57540676000000002</v>
      </c>
      <c r="AZ201" s="745">
        <v>0.57540676000000002</v>
      </c>
      <c r="BA201" s="745">
        <v>0.69965621</v>
      </c>
      <c r="BB201" s="745">
        <v>3.9713264800000001</v>
      </c>
      <c r="BD201" t="s">
        <v>2466</v>
      </c>
      <c r="BE201" t="s">
        <v>2467</v>
      </c>
      <c r="BG201" t="s">
        <v>25</v>
      </c>
    </row>
    <row r="202" spans="2:59" x14ac:dyDescent="0.2">
      <c r="B202" t="s">
        <v>2460</v>
      </c>
      <c r="C202" t="s">
        <v>3156</v>
      </c>
      <c r="D202" t="s">
        <v>3157</v>
      </c>
      <c r="E202" t="s">
        <v>2463</v>
      </c>
      <c r="F202" t="s">
        <v>668</v>
      </c>
      <c r="G202" t="s">
        <v>667</v>
      </c>
      <c r="H202" t="s">
        <v>2464</v>
      </c>
      <c r="L202" s="687">
        <v>45747</v>
      </c>
      <c r="M202" s="687">
        <v>45747</v>
      </c>
      <c r="N202" s="687">
        <v>45792</v>
      </c>
      <c r="O202" s="687">
        <v>49097</v>
      </c>
      <c r="P202" s="687">
        <v>49166</v>
      </c>
      <c r="Q202" s="687">
        <v>49352</v>
      </c>
      <c r="R202" s="687">
        <v>50297</v>
      </c>
      <c r="S202" s="687">
        <v>50495</v>
      </c>
      <c r="T202" s="687"/>
      <c r="U202" s="687"/>
      <c r="V202" s="687"/>
      <c r="W202" s="687">
        <v>45792</v>
      </c>
      <c r="X202" s="687">
        <v>49097</v>
      </c>
      <c r="Y202" s="687">
        <v>49166</v>
      </c>
      <c r="Z202" s="687">
        <v>49352</v>
      </c>
      <c r="AA202" s="687">
        <v>50297</v>
      </c>
      <c r="AB202" s="687">
        <v>50495</v>
      </c>
      <c r="AC202" s="687"/>
      <c r="AD202" s="687"/>
      <c r="AE202" s="687"/>
      <c r="AG202" s="745">
        <v>0</v>
      </c>
      <c r="AH202" s="745">
        <v>40.61749202</v>
      </c>
      <c r="AI202" s="745"/>
      <c r="AL202" s="745">
        <v>0</v>
      </c>
      <c r="AM202" s="745">
        <v>0</v>
      </c>
      <c r="AN202" s="745">
        <v>0.46483527000000002</v>
      </c>
      <c r="AO202" s="745">
        <v>0.58468777000000005</v>
      </c>
      <c r="AP202" s="745">
        <v>0.58468777000000005</v>
      </c>
      <c r="AQ202" s="745">
        <v>0.58468777000000005</v>
      </c>
      <c r="AR202" s="745">
        <v>0.58468777000000005</v>
      </c>
      <c r="AS202" s="745">
        <v>40.61749202</v>
      </c>
      <c r="AU202" s="745">
        <v>0</v>
      </c>
      <c r="AV202" s="745">
        <v>0</v>
      </c>
      <c r="AW202" s="745">
        <v>0.46483527000000002</v>
      </c>
      <c r="AX202" s="745">
        <v>0.58468777000000005</v>
      </c>
      <c r="AY202" s="745">
        <v>0.58468777000000005</v>
      </c>
      <c r="AZ202" s="745">
        <v>0.58468777000000005</v>
      </c>
      <c r="BA202" s="745">
        <v>0.58468777000000005</v>
      </c>
      <c r="BB202" s="745">
        <v>40.61749202</v>
      </c>
      <c r="BD202" t="s">
        <v>2466</v>
      </c>
      <c r="BE202" t="s">
        <v>2467</v>
      </c>
      <c r="BG202" t="s">
        <v>25</v>
      </c>
    </row>
    <row r="203" spans="2:59" x14ac:dyDescent="0.2">
      <c r="B203" t="s">
        <v>2460</v>
      </c>
      <c r="C203" t="s">
        <v>3158</v>
      </c>
      <c r="D203" t="s">
        <v>3159</v>
      </c>
      <c r="E203" t="s">
        <v>2463</v>
      </c>
      <c r="F203" t="s">
        <v>668</v>
      </c>
      <c r="G203" t="s">
        <v>667</v>
      </c>
      <c r="H203" t="s">
        <v>2464</v>
      </c>
      <c r="L203" s="687">
        <v>45747</v>
      </c>
      <c r="M203" s="687">
        <v>45747</v>
      </c>
      <c r="N203" s="687">
        <v>45792</v>
      </c>
      <c r="O203" s="687">
        <v>46141</v>
      </c>
      <c r="P203" s="687">
        <v>47870</v>
      </c>
      <c r="Q203" s="687">
        <v>48113</v>
      </c>
      <c r="R203" s="687">
        <v>48811</v>
      </c>
      <c r="S203" s="687">
        <v>49034</v>
      </c>
      <c r="T203" s="687"/>
      <c r="U203" s="687"/>
      <c r="V203" s="687"/>
      <c r="W203" s="687">
        <v>45792</v>
      </c>
      <c r="X203" s="687">
        <v>46141</v>
      </c>
      <c r="Y203" s="687">
        <v>47870</v>
      </c>
      <c r="Z203" s="687">
        <v>48113</v>
      </c>
      <c r="AA203" s="687">
        <v>48811</v>
      </c>
      <c r="AB203" s="687">
        <v>49034</v>
      </c>
      <c r="AC203" s="687"/>
      <c r="AD203" s="687"/>
      <c r="AE203" s="687"/>
      <c r="AG203" s="745">
        <v>0</v>
      </c>
      <c r="AH203" s="745">
        <v>28.340045149999998</v>
      </c>
      <c r="AI203" s="745"/>
      <c r="AL203" s="745">
        <v>0</v>
      </c>
      <c r="AM203" s="745">
        <v>0</v>
      </c>
      <c r="AN203" s="745">
        <v>2.2798798300000001</v>
      </c>
      <c r="AO203" s="745">
        <v>5.2978246500000008</v>
      </c>
      <c r="AP203" s="745">
        <v>8.52237416</v>
      </c>
      <c r="AQ203" s="745">
        <v>13.517322549999999</v>
      </c>
      <c r="AR203" s="745">
        <v>18.758000469999999</v>
      </c>
      <c r="AS203" s="745">
        <v>28.340045149999998</v>
      </c>
      <c r="AU203" s="745">
        <v>0</v>
      </c>
      <c r="AV203" s="745">
        <v>0</v>
      </c>
      <c r="AW203" s="745">
        <v>2.2798798300000001</v>
      </c>
      <c r="AX203" s="745">
        <v>5.2978246500000008</v>
      </c>
      <c r="AY203" s="745">
        <v>8.52237416</v>
      </c>
      <c r="AZ203" s="745">
        <v>13.517322549999999</v>
      </c>
      <c r="BA203" s="745">
        <v>18.758000469999999</v>
      </c>
      <c r="BB203" s="745">
        <v>28.340045149999998</v>
      </c>
      <c r="BD203" t="s">
        <v>2466</v>
      </c>
      <c r="BE203" t="s">
        <v>2467</v>
      </c>
      <c r="BG203" t="s">
        <v>25</v>
      </c>
    </row>
    <row r="204" spans="2:59" x14ac:dyDescent="0.2">
      <c r="B204" t="s">
        <v>2460</v>
      </c>
      <c r="C204" t="s">
        <v>3160</v>
      </c>
      <c r="D204" t="s">
        <v>3161</v>
      </c>
      <c r="E204" t="s">
        <v>2463</v>
      </c>
      <c r="F204" t="s">
        <v>668</v>
      </c>
      <c r="G204" t="s">
        <v>667</v>
      </c>
      <c r="H204" t="s">
        <v>2464</v>
      </c>
      <c r="L204" s="687">
        <v>45747</v>
      </c>
      <c r="M204" s="687">
        <v>45747</v>
      </c>
      <c r="N204" s="687">
        <v>45792</v>
      </c>
      <c r="O204" s="687">
        <v>47938</v>
      </c>
      <c r="P204" s="687">
        <v>48005</v>
      </c>
      <c r="Q204" s="687">
        <v>48248</v>
      </c>
      <c r="R204" s="687">
        <v>48947</v>
      </c>
      <c r="S204" s="687">
        <v>49034</v>
      </c>
      <c r="T204" s="687"/>
      <c r="U204" s="687"/>
      <c r="V204" s="687"/>
      <c r="W204" s="687">
        <v>45792</v>
      </c>
      <c r="X204" s="687">
        <v>47938</v>
      </c>
      <c r="Y204" s="687">
        <v>48005</v>
      </c>
      <c r="Z204" s="687">
        <v>48248</v>
      </c>
      <c r="AA204" s="687">
        <v>48947</v>
      </c>
      <c r="AB204" s="687">
        <v>49034</v>
      </c>
      <c r="AC204" s="687"/>
      <c r="AD204" s="687"/>
      <c r="AE204" s="687"/>
      <c r="AG204" s="745">
        <v>0</v>
      </c>
      <c r="AH204" s="745">
        <v>22.266296910000001</v>
      </c>
      <c r="AI204" s="745"/>
      <c r="AL204" s="745">
        <v>0</v>
      </c>
      <c r="AM204" s="745">
        <v>0</v>
      </c>
      <c r="AN204" s="745">
        <v>2.1822364599999999</v>
      </c>
      <c r="AO204" s="745">
        <v>4.0575460299999992</v>
      </c>
      <c r="AP204" s="745">
        <v>6.5478331899999995</v>
      </c>
      <c r="AQ204" s="745">
        <v>9.573415709999999</v>
      </c>
      <c r="AR204" s="745">
        <v>11.737870899999999</v>
      </c>
      <c r="AS204" s="745">
        <v>22.266296910000001</v>
      </c>
      <c r="AU204" s="745">
        <v>0</v>
      </c>
      <c r="AV204" s="745">
        <v>0</v>
      </c>
      <c r="AW204" s="745">
        <v>2.1822364599999999</v>
      </c>
      <c r="AX204" s="745">
        <v>4.0575460299999992</v>
      </c>
      <c r="AY204" s="745">
        <v>6.5478331899999995</v>
      </c>
      <c r="AZ204" s="745">
        <v>9.573415709999999</v>
      </c>
      <c r="BA204" s="745">
        <v>11.737870899999999</v>
      </c>
      <c r="BB204" s="745">
        <v>22.266296910000001</v>
      </c>
      <c r="BD204" t="s">
        <v>2466</v>
      </c>
      <c r="BE204" t="s">
        <v>2467</v>
      </c>
      <c r="BG204" t="s">
        <v>25</v>
      </c>
    </row>
    <row r="205" spans="2:59" x14ac:dyDescent="0.2">
      <c r="B205" t="s">
        <v>2460</v>
      </c>
      <c r="C205" t="s">
        <v>3162</v>
      </c>
      <c r="D205" t="s">
        <v>3163</v>
      </c>
      <c r="E205" t="s">
        <v>2463</v>
      </c>
      <c r="F205" t="s">
        <v>668</v>
      </c>
      <c r="G205" t="s">
        <v>667</v>
      </c>
      <c r="H205" t="s">
        <v>2464</v>
      </c>
      <c r="L205" s="687">
        <v>45747</v>
      </c>
      <c r="M205" s="687">
        <v>45747</v>
      </c>
      <c r="N205" s="687">
        <v>45792</v>
      </c>
      <c r="O205" s="687">
        <v>47872</v>
      </c>
      <c r="P205" s="687">
        <v>47941</v>
      </c>
      <c r="Q205" s="687">
        <v>48184</v>
      </c>
      <c r="R205" s="687">
        <v>48702</v>
      </c>
      <c r="S205" s="687">
        <v>48669</v>
      </c>
      <c r="T205" s="687"/>
      <c r="U205" s="687"/>
      <c r="V205" s="687"/>
      <c r="W205" s="687">
        <v>45792</v>
      </c>
      <c r="X205" s="687">
        <v>47872</v>
      </c>
      <c r="Y205" s="687">
        <v>47941</v>
      </c>
      <c r="Z205" s="687">
        <v>48184</v>
      </c>
      <c r="AA205" s="687">
        <v>48702</v>
      </c>
      <c r="AB205" s="687">
        <v>48669</v>
      </c>
      <c r="AC205" s="687"/>
      <c r="AD205" s="687"/>
      <c r="AE205" s="687"/>
      <c r="AG205" s="745">
        <v>0</v>
      </c>
      <c r="AH205" s="745">
        <v>14.98716042</v>
      </c>
      <c r="AI205" s="745"/>
      <c r="AL205" s="745">
        <v>0</v>
      </c>
      <c r="AM205" s="745">
        <v>0</v>
      </c>
      <c r="AN205" s="745">
        <v>1.1111411099999999</v>
      </c>
      <c r="AO205" s="745">
        <v>3.0820637599999996</v>
      </c>
      <c r="AP205" s="745">
        <v>5.0476058699999999</v>
      </c>
      <c r="AQ205" s="745">
        <v>7.9190245699999995</v>
      </c>
      <c r="AR205" s="745">
        <v>10.51702424</v>
      </c>
      <c r="AS205" s="745">
        <v>14.98716042</v>
      </c>
      <c r="AU205" s="745">
        <v>0</v>
      </c>
      <c r="AV205" s="745">
        <v>0</v>
      </c>
      <c r="AW205" s="745">
        <v>1.1111411099999999</v>
      </c>
      <c r="AX205" s="745">
        <v>3.0820637599999996</v>
      </c>
      <c r="AY205" s="745">
        <v>5.0476058699999999</v>
      </c>
      <c r="AZ205" s="745">
        <v>7.9190245699999995</v>
      </c>
      <c r="BA205" s="745">
        <v>10.51702424</v>
      </c>
      <c r="BB205" s="745">
        <v>14.98716042</v>
      </c>
      <c r="BD205" t="s">
        <v>2466</v>
      </c>
      <c r="BE205" t="s">
        <v>2467</v>
      </c>
      <c r="BG205" t="s">
        <v>25</v>
      </c>
    </row>
    <row r="206" spans="2:59" x14ac:dyDescent="0.2">
      <c r="B206" t="s">
        <v>2460</v>
      </c>
      <c r="C206" t="s">
        <v>3164</v>
      </c>
      <c r="D206" t="s">
        <v>3165</v>
      </c>
      <c r="E206" t="s">
        <v>3166</v>
      </c>
      <c r="F206" t="s">
        <v>587</v>
      </c>
      <c r="G206" t="s">
        <v>586</v>
      </c>
      <c r="H206" t="s">
        <v>2464</v>
      </c>
      <c r="L206" s="687">
        <v>46507</v>
      </c>
      <c r="M206" s="687">
        <v>46507</v>
      </c>
      <c r="N206" s="687">
        <v>45811</v>
      </c>
      <c r="O206" s="687">
        <v>46444</v>
      </c>
      <c r="P206" s="687">
        <v>46444</v>
      </c>
      <c r="Q206" s="687">
        <v>46444</v>
      </c>
      <c r="R206" s="687">
        <v>46444</v>
      </c>
      <c r="S206" s="687">
        <v>46477</v>
      </c>
      <c r="T206" s="687"/>
      <c r="U206" s="687"/>
      <c r="V206" s="687"/>
      <c r="W206" s="687">
        <v>45811</v>
      </c>
      <c r="X206" s="687">
        <v>46444</v>
      </c>
      <c r="Y206" s="687">
        <v>46444</v>
      </c>
      <c r="Z206" s="687">
        <v>46444</v>
      </c>
      <c r="AA206" s="687">
        <v>46444</v>
      </c>
      <c r="AB206" s="687">
        <v>46477</v>
      </c>
      <c r="AC206" s="687"/>
      <c r="AD206" s="687"/>
      <c r="AE206" s="687"/>
      <c r="AG206" s="745">
        <v>9.7663462553000002</v>
      </c>
      <c r="AH206" s="745">
        <v>33.977960050800007</v>
      </c>
      <c r="AI206" s="745"/>
      <c r="AL206" s="745">
        <v>0</v>
      </c>
      <c r="AM206" s="745">
        <v>9.7663462553000002</v>
      </c>
      <c r="AN206" s="745">
        <v>24.354553693200003</v>
      </c>
      <c r="AO206" s="745">
        <v>33.977960050800007</v>
      </c>
      <c r="AP206" s="745">
        <v>33.977960050800007</v>
      </c>
      <c r="AQ206" s="745">
        <v>33.977960050800007</v>
      </c>
      <c r="AR206" s="745">
        <v>33.977960050800007</v>
      </c>
      <c r="AS206" s="745">
        <v>33.977960050800007</v>
      </c>
      <c r="AU206" s="745">
        <v>0</v>
      </c>
      <c r="AV206" s="745">
        <v>9.7663462553000002</v>
      </c>
      <c r="AW206" s="745">
        <v>24.354553693200003</v>
      </c>
      <c r="AX206" s="745">
        <v>33.977960050800007</v>
      </c>
      <c r="AY206" s="745">
        <v>33.977960050800007</v>
      </c>
      <c r="AZ206" s="745">
        <v>33.977960050800007</v>
      </c>
      <c r="BA206" s="745">
        <v>33.977960050800007</v>
      </c>
      <c r="BB206" s="745">
        <v>33.977960050800007</v>
      </c>
      <c r="BD206" t="s">
        <v>2466</v>
      </c>
      <c r="BE206" t="s">
        <v>2467</v>
      </c>
      <c r="BG206" t="s">
        <v>25</v>
      </c>
    </row>
    <row r="207" spans="2:59" x14ac:dyDescent="0.2">
      <c r="B207" t="s">
        <v>2460</v>
      </c>
      <c r="C207" t="s">
        <v>3167</v>
      </c>
      <c r="D207" t="s">
        <v>3168</v>
      </c>
      <c r="E207" t="s">
        <v>3169</v>
      </c>
      <c r="F207" t="s">
        <v>835</v>
      </c>
      <c r="G207" t="s">
        <v>834</v>
      </c>
      <c r="H207" t="s">
        <v>2464</v>
      </c>
      <c r="L207" s="687">
        <v>47616</v>
      </c>
      <c r="M207" s="687">
        <v>47616</v>
      </c>
      <c r="N207" s="687">
        <v>45616</v>
      </c>
      <c r="O207" s="687">
        <v>46491</v>
      </c>
      <c r="P207" s="687">
        <v>46792</v>
      </c>
      <c r="Q207" s="687">
        <v>46989</v>
      </c>
      <c r="R207" s="687">
        <v>47465</v>
      </c>
      <c r="S207" s="687">
        <v>47938</v>
      </c>
      <c r="T207" s="687"/>
      <c r="U207" s="687"/>
      <c r="V207" s="687"/>
      <c r="W207" s="687">
        <v>45616</v>
      </c>
      <c r="X207" s="687">
        <v>46491</v>
      </c>
      <c r="Y207" s="687">
        <v>46792</v>
      </c>
      <c r="Z207" s="687">
        <v>46989</v>
      </c>
      <c r="AA207" s="687">
        <v>47465</v>
      </c>
      <c r="AB207" s="687">
        <v>47938</v>
      </c>
      <c r="AC207" s="687"/>
      <c r="AD207" s="687"/>
      <c r="AE207" s="687"/>
      <c r="AG207" s="745">
        <v>0</v>
      </c>
      <c r="AH207" s="745">
        <v>2.2916868700000004</v>
      </c>
      <c r="AI207" s="745"/>
      <c r="AL207" s="745">
        <v>0</v>
      </c>
      <c r="AM207" s="745">
        <v>0</v>
      </c>
      <c r="AN207" s="745">
        <v>0</v>
      </c>
      <c r="AO207" s="745">
        <v>0</v>
      </c>
      <c r="AP207" s="745">
        <v>0.27137054999999999</v>
      </c>
      <c r="AQ207" s="745">
        <v>0.59334271999999999</v>
      </c>
      <c r="AR207" s="745">
        <v>1.6745254200000002</v>
      </c>
      <c r="AS207" s="745">
        <v>2.2916868700000004</v>
      </c>
      <c r="AU207" s="745">
        <v>0</v>
      </c>
      <c r="AV207" s="745">
        <v>0</v>
      </c>
      <c r="AW207" s="745">
        <v>0</v>
      </c>
      <c r="AX207" s="745">
        <v>0</v>
      </c>
      <c r="AY207" s="745">
        <v>0.27137054999999999</v>
      </c>
      <c r="AZ207" s="745">
        <v>0.59334271999999999</v>
      </c>
      <c r="BA207" s="745">
        <v>1.6745254200000002</v>
      </c>
      <c r="BB207" s="745">
        <v>2.2916868700000004</v>
      </c>
      <c r="BD207" t="s">
        <v>2466</v>
      </c>
      <c r="BE207" t="s">
        <v>2467</v>
      </c>
      <c r="BG207" t="s">
        <v>25</v>
      </c>
    </row>
    <row r="208" spans="2:59" x14ac:dyDescent="0.2">
      <c r="B208" t="s">
        <v>2460</v>
      </c>
      <c r="C208" t="s">
        <v>3170</v>
      </c>
      <c r="D208" t="s">
        <v>3171</v>
      </c>
      <c r="E208" t="s">
        <v>3172</v>
      </c>
      <c r="F208" t="s">
        <v>835</v>
      </c>
      <c r="G208" t="s">
        <v>834</v>
      </c>
      <c r="H208" t="s">
        <v>2464</v>
      </c>
      <c r="L208" s="687">
        <v>47573</v>
      </c>
      <c r="M208" s="687">
        <v>47573</v>
      </c>
      <c r="N208" s="687">
        <v>45581</v>
      </c>
      <c r="O208" s="687">
        <v>46857</v>
      </c>
      <c r="P208" s="687">
        <v>47158</v>
      </c>
      <c r="Q208" s="687">
        <v>47355</v>
      </c>
      <c r="R208" s="687">
        <v>47831</v>
      </c>
      <c r="S208" s="687">
        <v>48304</v>
      </c>
      <c r="T208" s="687"/>
      <c r="U208" s="687"/>
      <c r="V208" s="687"/>
      <c r="W208" s="687">
        <v>45581</v>
      </c>
      <c r="X208" s="687">
        <v>46857</v>
      </c>
      <c r="Y208" s="687">
        <v>47158</v>
      </c>
      <c r="Z208" s="687">
        <v>47355</v>
      </c>
      <c r="AA208" s="687">
        <v>47831</v>
      </c>
      <c r="AB208" s="687">
        <v>48304</v>
      </c>
      <c r="AC208" s="687"/>
      <c r="AD208" s="687"/>
      <c r="AE208" s="687"/>
      <c r="AG208" s="745">
        <v>0</v>
      </c>
      <c r="AH208" s="745">
        <v>6.4409941300000009</v>
      </c>
      <c r="AI208" s="745"/>
      <c r="AL208" s="745">
        <v>0</v>
      </c>
      <c r="AM208" s="745">
        <v>0</v>
      </c>
      <c r="AN208" s="745">
        <v>0</v>
      </c>
      <c r="AO208" s="745">
        <v>0</v>
      </c>
      <c r="AP208" s="745">
        <v>0.22332860000000002</v>
      </c>
      <c r="AQ208" s="745">
        <v>0.85847130999999999</v>
      </c>
      <c r="AR208" s="745">
        <v>1.61086621</v>
      </c>
      <c r="AS208" s="745">
        <v>6.4409941300000009</v>
      </c>
      <c r="AU208" s="745">
        <v>0</v>
      </c>
      <c r="AV208" s="745">
        <v>0</v>
      </c>
      <c r="AW208" s="745">
        <v>0</v>
      </c>
      <c r="AX208" s="745">
        <v>0</v>
      </c>
      <c r="AY208" s="745">
        <v>0.22332860000000002</v>
      </c>
      <c r="AZ208" s="745">
        <v>0.85847130999999999</v>
      </c>
      <c r="BA208" s="745">
        <v>1.61086621</v>
      </c>
      <c r="BB208" s="745">
        <v>6.4409941300000009</v>
      </c>
      <c r="BD208" t="s">
        <v>2466</v>
      </c>
      <c r="BE208" t="s">
        <v>2859</v>
      </c>
      <c r="BG208" t="s">
        <v>25</v>
      </c>
    </row>
    <row r="209" spans="2:59" x14ac:dyDescent="0.2">
      <c r="B209" t="s">
        <v>2460</v>
      </c>
      <c r="C209" t="s">
        <v>3173</v>
      </c>
      <c r="D209" t="s">
        <v>3174</v>
      </c>
      <c r="E209" t="s">
        <v>3175</v>
      </c>
      <c r="F209" t="s">
        <v>587</v>
      </c>
      <c r="G209" t="s">
        <v>586</v>
      </c>
      <c r="H209" t="s">
        <v>2464</v>
      </c>
      <c r="L209" s="687">
        <v>46507</v>
      </c>
      <c r="M209" s="687">
        <v>46507</v>
      </c>
      <c r="N209" s="687" t="s">
        <v>2463</v>
      </c>
      <c r="O209" s="687">
        <v>46843</v>
      </c>
      <c r="P209" s="687">
        <v>46843</v>
      </c>
      <c r="Q209" s="687">
        <v>46843</v>
      </c>
      <c r="R209" s="687">
        <v>46843</v>
      </c>
      <c r="S209" s="687">
        <v>46843</v>
      </c>
      <c r="T209" s="687"/>
      <c r="U209" s="687"/>
      <c r="V209" s="687"/>
      <c r="W209" s="687" t="s">
        <v>2463</v>
      </c>
      <c r="X209" s="687">
        <v>46843</v>
      </c>
      <c r="Y209" s="687">
        <v>46843</v>
      </c>
      <c r="Z209" s="687">
        <v>46843</v>
      </c>
      <c r="AA209" s="687">
        <v>46843</v>
      </c>
      <c r="AB209" s="687">
        <v>46843</v>
      </c>
      <c r="AC209" s="687"/>
      <c r="AD209" s="687"/>
      <c r="AE209" s="687"/>
      <c r="AG209" s="745">
        <v>0</v>
      </c>
      <c r="AH209" s="745">
        <v>0.75173238170000012</v>
      </c>
      <c r="AI209" s="745"/>
      <c r="AL209" s="745">
        <v>0</v>
      </c>
      <c r="AM209" s="745">
        <v>0</v>
      </c>
      <c r="AN209" s="745">
        <v>7.5175531700000006E-2</v>
      </c>
      <c r="AO209" s="745">
        <v>0.60138726920000007</v>
      </c>
      <c r="AP209" s="745">
        <v>0.75173238170000012</v>
      </c>
      <c r="AQ209" s="745">
        <v>0.75173238170000012</v>
      </c>
      <c r="AR209" s="745">
        <v>0.75173238170000012</v>
      </c>
      <c r="AS209" s="745">
        <v>0.75173238170000012</v>
      </c>
      <c r="AU209" s="745">
        <v>0</v>
      </c>
      <c r="AV209" s="745">
        <v>0</v>
      </c>
      <c r="AW209" s="745">
        <v>7.5175531700000006E-2</v>
      </c>
      <c r="AX209" s="745">
        <v>0.60138726920000007</v>
      </c>
      <c r="AY209" s="745">
        <v>0.75173238170000012</v>
      </c>
      <c r="AZ209" s="745">
        <v>0.75173238170000012</v>
      </c>
      <c r="BA209" s="745">
        <v>0.75173238170000012</v>
      </c>
      <c r="BB209" s="745">
        <v>0.75173238170000012</v>
      </c>
      <c r="BD209" t="s">
        <v>2466</v>
      </c>
      <c r="BE209" t="s">
        <v>2467</v>
      </c>
      <c r="BG209" t="s">
        <v>25</v>
      </c>
    </row>
    <row r="210" spans="2:59" x14ac:dyDescent="0.2">
      <c r="B210" t="s">
        <v>2460</v>
      </c>
      <c r="C210" t="s">
        <v>3176</v>
      </c>
      <c r="D210" t="s">
        <v>3177</v>
      </c>
      <c r="E210" t="s">
        <v>3178</v>
      </c>
      <c r="F210" t="s">
        <v>587</v>
      </c>
      <c r="G210" t="s">
        <v>586</v>
      </c>
      <c r="H210" t="s">
        <v>2464</v>
      </c>
      <c r="L210" s="687">
        <v>46507</v>
      </c>
      <c r="M210" s="687">
        <v>46507</v>
      </c>
      <c r="N210" s="687" t="s">
        <v>2463</v>
      </c>
      <c r="O210" s="687">
        <v>46843</v>
      </c>
      <c r="P210" s="687">
        <v>46843</v>
      </c>
      <c r="Q210" s="687">
        <v>46843</v>
      </c>
      <c r="R210" s="687">
        <v>46843</v>
      </c>
      <c r="S210" s="687">
        <v>46843</v>
      </c>
      <c r="T210" s="687"/>
      <c r="U210" s="687"/>
      <c r="V210" s="687"/>
      <c r="W210" s="687" t="s">
        <v>2463</v>
      </c>
      <c r="X210" s="687">
        <v>46843</v>
      </c>
      <c r="Y210" s="687">
        <v>46843</v>
      </c>
      <c r="Z210" s="687">
        <v>46843</v>
      </c>
      <c r="AA210" s="687">
        <v>46843</v>
      </c>
      <c r="AB210" s="687">
        <v>46843</v>
      </c>
      <c r="AC210" s="687"/>
      <c r="AD210" s="687"/>
      <c r="AE210" s="687"/>
      <c r="AG210" s="745">
        <v>0</v>
      </c>
      <c r="AH210" s="745">
        <v>0.74811214720000008</v>
      </c>
      <c r="AI210" s="745"/>
      <c r="AL210" s="745">
        <v>0</v>
      </c>
      <c r="AM210" s="745">
        <v>0</v>
      </c>
      <c r="AN210" s="745">
        <v>7.4811949600000011E-2</v>
      </c>
      <c r="AO210" s="745">
        <v>0.59848948070000008</v>
      </c>
      <c r="AP210" s="745">
        <v>0.74811214720000008</v>
      </c>
      <c r="AQ210" s="745">
        <v>0.74811214720000008</v>
      </c>
      <c r="AR210" s="745">
        <v>0.74811214720000008</v>
      </c>
      <c r="AS210" s="745">
        <v>0.74811214720000008</v>
      </c>
      <c r="AU210" s="745">
        <v>0</v>
      </c>
      <c r="AV210" s="745">
        <v>0</v>
      </c>
      <c r="AW210" s="745">
        <v>7.4811949600000011E-2</v>
      </c>
      <c r="AX210" s="745">
        <v>0.59848948070000008</v>
      </c>
      <c r="AY210" s="745">
        <v>0.74811214720000008</v>
      </c>
      <c r="AZ210" s="745">
        <v>0.74811214720000008</v>
      </c>
      <c r="BA210" s="745">
        <v>0.74811214720000008</v>
      </c>
      <c r="BB210" s="745">
        <v>0.74811214720000008</v>
      </c>
      <c r="BD210" t="s">
        <v>2466</v>
      </c>
      <c r="BE210" t="s">
        <v>2467</v>
      </c>
      <c r="BG210" t="s">
        <v>25</v>
      </c>
    </row>
    <row r="211" spans="2:59" x14ac:dyDescent="0.2">
      <c r="B211" t="s">
        <v>2460</v>
      </c>
      <c r="C211" t="s">
        <v>3179</v>
      </c>
      <c r="D211" t="s">
        <v>3180</v>
      </c>
      <c r="E211" t="s">
        <v>3181</v>
      </c>
      <c r="F211" t="s">
        <v>835</v>
      </c>
      <c r="G211" t="s">
        <v>834</v>
      </c>
      <c r="H211" t="s">
        <v>2464</v>
      </c>
      <c r="L211" s="687">
        <v>47573</v>
      </c>
      <c r="M211" s="687">
        <v>47573</v>
      </c>
      <c r="N211" s="687">
        <v>45581</v>
      </c>
      <c r="O211" s="687">
        <v>46444</v>
      </c>
      <c r="P211" s="687">
        <v>46805</v>
      </c>
      <c r="Q211" s="687">
        <v>46984</v>
      </c>
      <c r="R211" s="687">
        <v>47809</v>
      </c>
      <c r="S211" s="687">
        <v>48304</v>
      </c>
      <c r="T211" s="687"/>
      <c r="U211" s="687"/>
      <c r="V211" s="687"/>
      <c r="W211" s="687">
        <v>45581</v>
      </c>
      <c r="X211" s="687">
        <v>46444</v>
      </c>
      <c r="Y211" s="687">
        <v>46805</v>
      </c>
      <c r="Z211" s="687">
        <v>46984</v>
      </c>
      <c r="AA211" s="687">
        <v>47809</v>
      </c>
      <c r="AB211" s="687">
        <v>48304</v>
      </c>
      <c r="AC211" s="687"/>
      <c r="AD211" s="687"/>
      <c r="AE211" s="687"/>
      <c r="AG211" s="745">
        <v>0</v>
      </c>
      <c r="AH211" s="745">
        <v>18.512981630000002</v>
      </c>
      <c r="AI211" s="745"/>
      <c r="AL211" s="745">
        <v>0</v>
      </c>
      <c r="AM211" s="745">
        <v>0</v>
      </c>
      <c r="AN211" s="745">
        <v>0</v>
      </c>
      <c r="AO211" s="745">
        <v>0</v>
      </c>
      <c r="AP211" s="745">
        <v>1.0510210200000001</v>
      </c>
      <c r="AQ211" s="745">
        <v>3.0040850099999998</v>
      </c>
      <c r="AR211" s="745">
        <v>6.2733649600000003</v>
      </c>
      <c r="AS211" s="745">
        <v>18.512981630000002</v>
      </c>
      <c r="AU211" s="745">
        <v>0</v>
      </c>
      <c r="AV211" s="745">
        <v>0</v>
      </c>
      <c r="AW211" s="745">
        <v>0</v>
      </c>
      <c r="AX211" s="745">
        <v>0</v>
      </c>
      <c r="AY211" s="745">
        <v>1.0510210200000001</v>
      </c>
      <c r="AZ211" s="745">
        <v>3.0040850099999998</v>
      </c>
      <c r="BA211" s="745">
        <v>6.2733649600000003</v>
      </c>
      <c r="BB211" s="745">
        <v>18.512981630000002</v>
      </c>
      <c r="BD211" t="s">
        <v>2466</v>
      </c>
      <c r="BE211" t="s">
        <v>2859</v>
      </c>
      <c r="BG211" t="s">
        <v>25</v>
      </c>
    </row>
    <row r="212" spans="2:59" x14ac:dyDescent="0.2">
      <c r="B212" t="s">
        <v>2460</v>
      </c>
      <c r="C212" t="s">
        <v>3182</v>
      </c>
      <c r="D212" t="s">
        <v>3183</v>
      </c>
      <c r="E212" t="s">
        <v>3184</v>
      </c>
      <c r="F212" t="s">
        <v>816</v>
      </c>
      <c r="G212" t="s">
        <v>815</v>
      </c>
      <c r="H212" t="s">
        <v>2464</v>
      </c>
      <c r="L212" s="687">
        <v>47573</v>
      </c>
      <c r="M212" s="687">
        <v>47573</v>
      </c>
      <c r="N212" s="687">
        <v>45469</v>
      </c>
      <c r="O212" s="687">
        <v>46738.944091994941</v>
      </c>
      <c r="P212" s="687">
        <v>46957.660864396457</v>
      </c>
      <c r="Q212" s="687">
        <v>47103.472045997471</v>
      </c>
      <c r="R212" s="687">
        <v>47468</v>
      </c>
      <c r="S212" s="687">
        <v>47573</v>
      </c>
      <c r="T212" s="687"/>
      <c r="U212" s="687"/>
      <c r="V212" s="687"/>
      <c r="W212" s="687">
        <v>45469</v>
      </c>
      <c r="X212" s="687">
        <v>46738.944091994941</v>
      </c>
      <c r="Y212" s="687">
        <v>46957.660864396457</v>
      </c>
      <c r="Z212" s="687">
        <v>47103.472045997471</v>
      </c>
      <c r="AA212" s="687">
        <v>47468</v>
      </c>
      <c r="AB212" s="687">
        <v>47573</v>
      </c>
      <c r="AC212" s="687"/>
      <c r="AD212" s="687"/>
      <c r="AE212" s="687"/>
      <c r="AG212" s="745">
        <v>0</v>
      </c>
      <c r="AH212" s="745">
        <v>12.78914426</v>
      </c>
      <c r="AI212" s="745"/>
      <c r="AL212" s="745">
        <v>0</v>
      </c>
      <c r="AM212" s="745">
        <v>0</v>
      </c>
      <c r="AN212" s="745">
        <v>0</v>
      </c>
      <c r="AO212" s="745">
        <v>0</v>
      </c>
      <c r="AP212" s="745">
        <v>1.3804181000000002</v>
      </c>
      <c r="AQ212" s="745">
        <v>6.7839614700000004</v>
      </c>
      <c r="AR212" s="745">
        <v>12.78914426</v>
      </c>
      <c r="AS212" s="745">
        <v>12.78914426</v>
      </c>
      <c r="AU212" s="745">
        <v>0</v>
      </c>
      <c r="AV212" s="745">
        <v>0</v>
      </c>
      <c r="AW212" s="745">
        <v>0</v>
      </c>
      <c r="AX212" s="745">
        <v>0</v>
      </c>
      <c r="AY212" s="745">
        <v>1.3804181000000002</v>
      </c>
      <c r="AZ212" s="745">
        <v>6.7839614700000004</v>
      </c>
      <c r="BA212" s="745">
        <v>12.78914426</v>
      </c>
      <c r="BB212" s="745">
        <v>12.78914426</v>
      </c>
      <c r="BD212" t="s">
        <v>2466</v>
      </c>
      <c r="BE212" t="s">
        <v>2467</v>
      </c>
      <c r="BG212" t="s">
        <v>25</v>
      </c>
    </row>
    <row r="213" spans="2:59" x14ac:dyDescent="0.2">
      <c r="B213" t="s">
        <v>2460</v>
      </c>
      <c r="C213" t="s">
        <v>3185</v>
      </c>
      <c r="D213" t="s">
        <v>3186</v>
      </c>
      <c r="E213" t="s">
        <v>3187</v>
      </c>
      <c r="F213" t="s">
        <v>854</v>
      </c>
      <c r="G213" t="s">
        <v>853</v>
      </c>
      <c r="H213" t="s">
        <v>2464</v>
      </c>
      <c r="L213" s="687">
        <v>46112</v>
      </c>
      <c r="M213" s="687">
        <v>46112</v>
      </c>
      <c r="N213" s="687">
        <v>45748</v>
      </c>
      <c r="O213" s="687">
        <v>46126</v>
      </c>
      <c r="P213" s="687">
        <v>46427</v>
      </c>
      <c r="Q213" s="687">
        <v>46624</v>
      </c>
      <c r="R213" s="687">
        <v>47100</v>
      </c>
      <c r="S213" s="687">
        <v>47573</v>
      </c>
      <c r="T213" s="687"/>
      <c r="U213" s="687"/>
      <c r="V213" s="687"/>
      <c r="W213" s="687">
        <v>45748</v>
      </c>
      <c r="X213" s="687">
        <v>46126</v>
      </c>
      <c r="Y213" s="687">
        <v>46427</v>
      </c>
      <c r="Z213" s="687">
        <v>46624</v>
      </c>
      <c r="AA213" s="687">
        <v>47100</v>
      </c>
      <c r="AB213" s="687">
        <v>47573</v>
      </c>
      <c r="AC213" s="687"/>
      <c r="AD213" s="687"/>
      <c r="AE213" s="687"/>
      <c r="AG213" s="745">
        <v>0</v>
      </c>
      <c r="AH213" s="745">
        <v>2.8649910100000002</v>
      </c>
      <c r="AI213" s="745"/>
      <c r="AL213" s="745">
        <v>0</v>
      </c>
      <c r="AM213" s="745">
        <v>0</v>
      </c>
      <c r="AN213" s="745">
        <v>0.1697294</v>
      </c>
      <c r="AO213" s="745">
        <v>0.45670653999999999</v>
      </c>
      <c r="AP213" s="745">
        <v>0.7639019600000001</v>
      </c>
      <c r="AQ213" s="745">
        <v>2.2324067100000002</v>
      </c>
      <c r="AR213" s="745">
        <v>2.8310707700000002</v>
      </c>
      <c r="AS213" s="745">
        <v>2.8649910100000002</v>
      </c>
      <c r="AU213" s="745">
        <v>0</v>
      </c>
      <c r="AV213" s="745">
        <v>0</v>
      </c>
      <c r="AW213" s="745">
        <v>0.1697294</v>
      </c>
      <c r="AX213" s="745">
        <v>0.45670653999999999</v>
      </c>
      <c r="AY213" s="745">
        <v>0.7639019600000001</v>
      </c>
      <c r="AZ213" s="745">
        <v>2.2324067100000002</v>
      </c>
      <c r="BA213" s="745">
        <v>2.8310707700000002</v>
      </c>
      <c r="BB213" s="745">
        <v>2.8649910100000002</v>
      </c>
      <c r="BD213" t="s">
        <v>2466</v>
      </c>
      <c r="BE213" t="s">
        <v>2467</v>
      </c>
      <c r="BG213" t="s">
        <v>25</v>
      </c>
    </row>
    <row r="214" spans="2:59" x14ac:dyDescent="0.2">
      <c r="B214" t="s">
        <v>2460</v>
      </c>
      <c r="C214" t="s">
        <v>3188</v>
      </c>
      <c r="D214" t="s">
        <v>3189</v>
      </c>
      <c r="E214" t="s">
        <v>3190</v>
      </c>
      <c r="F214" t="s">
        <v>587</v>
      </c>
      <c r="G214" t="s">
        <v>586</v>
      </c>
      <c r="H214" t="s">
        <v>2464</v>
      </c>
      <c r="L214" s="687">
        <v>46507</v>
      </c>
      <c r="M214" s="687">
        <v>46507</v>
      </c>
      <c r="N214" s="687" t="s">
        <v>2463</v>
      </c>
      <c r="O214" s="687">
        <v>46843</v>
      </c>
      <c r="P214" s="687">
        <v>46843</v>
      </c>
      <c r="Q214" s="687">
        <v>46843</v>
      </c>
      <c r="R214" s="687">
        <v>46843</v>
      </c>
      <c r="S214" s="687">
        <v>46843</v>
      </c>
      <c r="T214" s="687"/>
      <c r="U214" s="687"/>
      <c r="V214" s="687"/>
      <c r="W214" s="687" t="s">
        <v>2463</v>
      </c>
      <c r="X214" s="687">
        <v>46843</v>
      </c>
      <c r="Y214" s="687">
        <v>46843</v>
      </c>
      <c r="Z214" s="687">
        <v>46843</v>
      </c>
      <c r="AA214" s="687">
        <v>46843</v>
      </c>
      <c r="AB214" s="687">
        <v>46843</v>
      </c>
      <c r="AC214" s="687"/>
      <c r="AD214" s="687"/>
      <c r="AE214" s="687"/>
      <c r="AG214" s="745">
        <v>0</v>
      </c>
      <c r="AH214" s="745">
        <v>0.73827089430000004</v>
      </c>
      <c r="AI214" s="745"/>
      <c r="AL214" s="745">
        <v>0</v>
      </c>
      <c r="AM214" s="745">
        <v>0</v>
      </c>
      <c r="AN214" s="745">
        <v>7.3827770299999998E-2</v>
      </c>
      <c r="AO214" s="745">
        <v>0.59061822279999998</v>
      </c>
      <c r="AP214" s="745">
        <v>0.73827089430000004</v>
      </c>
      <c r="AQ214" s="745">
        <v>0.73827089430000004</v>
      </c>
      <c r="AR214" s="745">
        <v>0.73827089430000004</v>
      </c>
      <c r="AS214" s="745">
        <v>0.73827089430000004</v>
      </c>
      <c r="AU214" s="745">
        <v>0</v>
      </c>
      <c r="AV214" s="745">
        <v>0</v>
      </c>
      <c r="AW214" s="745">
        <v>7.3827770299999998E-2</v>
      </c>
      <c r="AX214" s="745">
        <v>0.59061822279999998</v>
      </c>
      <c r="AY214" s="745">
        <v>0.73827089430000004</v>
      </c>
      <c r="AZ214" s="745">
        <v>0.73827089430000004</v>
      </c>
      <c r="BA214" s="745">
        <v>0.73827089430000004</v>
      </c>
      <c r="BB214" s="745">
        <v>0.73827089430000004</v>
      </c>
      <c r="BD214" t="s">
        <v>2466</v>
      </c>
      <c r="BE214" t="s">
        <v>2467</v>
      </c>
      <c r="BG214" t="s">
        <v>25</v>
      </c>
    </row>
    <row r="215" spans="2:59" x14ac:dyDescent="0.2">
      <c r="B215" t="s">
        <v>2460</v>
      </c>
      <c r="C215" t="s">
        <v>3191</v>
      </c>
      <c r="D215" t="s">
        <v>3192</v>
      </c>
      <c r="E215" t="s">
        <v>3193</v>
      </c>
      <c r="F215" t="s">
        <v>835</v>
      </c>
      <c r="G215" t="s">
        <v>834</v>
      </c>
      <c r="H215" t="s">
        <v>2464</v>
      </c>
      <c r="L215" s="687">
        <v>47573</v>
      </c>
      <c r="M215" s="687">
        <v>47573</v>
      </c>
      <c r="N215" s="687">
        <v>45581</v>
      </c>
      <c r="O215" s="687">
        <v>46892</v>
      </c>
      <c r="P215" s="687">
        <v>47158</v>
      </c>
      <c r="Q215" s="687">
        <v>47355</v>
      </c>
      <c r="R215" s="687">
        <v>47831</v>
      </c>
      <c r="S215" s="687">
        <v>48304</v>
      </c>
      <c r="T215" s="687"/>
      <c r="U215" s="687"/>
      <c r="V215" s="687"/>
      <c r="W215" s="687">
        <v>45581</v>
      </c>
      <c r="X215" s="687">
        <v>46892</v>
      </c>
      <c r="Y215" s="687">
        <v>47158</v>
      </c>
      <c r="Z215" s="687">
        <v>47355</v>
      </c>
      <c r="AA215" s="687">
        <v>47831</v>
      </c>
      <c r="AB215" s="687">
        <v>48304</v>
      </c>
      <c r="AC215" s="687"/>
      <c r="AD215" s="687"/>
      <c r="AE215" s="687"/>
      <c r="AG215" s="745">
        <v>0</v>
      </c>
      <c r="AH215" s="745">
        <v>3.4244139599999999</v>
      </c>
      <c r="AI215" s="745"/>
      <c r="AL215" s="745">
        <v>0</v>
      </c>
      <c r="AM215" s="745">
        <v>0</v>
      </c>
      <c r="AN215" s="745">
        <v>0</v>
      </c>
      <c r="AO215" s="745">
        <v>0</v>
      </c>
      <c r="AP215" s="745">
        <v>0.14181421</v>
      </c>
      <c r="AQ215" s="745">
        <v>0.51503156999999999</v>
      </c>
      <c r="AR215" s="745">
        <v>1.2327417399999998</v>
      </c>
      <c r="AS215" s="745">
        <v>3.4244139599999999</v>
      </c>
      <c r="AU215" s="745">
        <v>0</v>
      </c>
      <c r="AV215" s="745">
        <v>0</v>
      </c>
      <c r="AW215" s="745">
        <v>0</v>
      </c>
      <c r="AX215" s="745">
        <v>0</v>
      </c>
      <c r="AY215" s="745">
        <v>0.14181421</v>
      </c>
      <c r="AZ215" s="745">
        <v>0.51503156999999999</v>
      </c>
      <c r="BA215" s="745">
        <v>1.2327417399999998</v>
      </c>
      <c r="BB215" s="745">
        <v>3.4244139599999999</v>
      </c>
      <c r="BD215" t="s">
        <v>2466</v>
      </c>
      <c r="BE215" t="s">
        <v>2859</v>
      </c>
      <c r="BG215" t="s">
        <v>25</v>
      </c>
    </row>
    <row r="216" spans="2:59" x14ac:dyDescent="0.2">
      <c r="B216" t="s">
        <v>2460</v>
      </c>
      <c r="C216" t="s">
        <v>3194</v>
      </c>
      <c r="D216" t="s">
        <v>3195</v>
      </c>
      <c r="E216" t="s">
        <v>3196</v>
      </c>
      <c r="F216" t="s">
        <v>835</v>
      </c>
      <c r="G216" t="s">
        <v>834</v>
      </c>
      <c r="H216" t="s">
        <v>2464</v>
      </c>
      <c r="L216" s="687">
        <v>47573</v>
      </c>
      <c r="M216" s="687">
        <v>47573</v>
      </c>
      <c r="N216" s="687">
        <v>45581</v>
      </c>
      <c r="O216" s="687">
        <v>46477</v>
      </c>
      <c r="P216" s="687">
        <v>46790</v>
      </c>
      <c r="Q216" s="687">
        <v>46980</v>
      </c>
      <c r="R216" s="687">
        <v>47462</v>
      </c>
      <c r="S216" s="687">
        <v>47938</v>
      </c>
      <c r="T216" s="687"/>
      <c r="U216" s="687"/>
      <c r="V216" s="687"/>
      <c r="W216" s="687">
        <v>45581</v>
      </c>
      <c r="X216" s="687">
        <v>46477</v>
      </c>
      <c r="Y216" s="687">
        <v>46790</v>
      </c>
      <c r="Z216" s="687">
        <v>46980</v>
      </c>
      <c r="AA216" s="687">
        <v>47462</v>
      </c>
      <c r="AB216" s="687">
        <v>47938</v>
      </c>
      <c r="AC216" s="687"/>
      <c r="AD216" s="687"/>
      <c r="AE216" s="687"/>
      <c r="AG216" s="745">
        <v>0</v>
      </c>
      <c r="AH216" s="745">
        <v>31.469380049999998</v>
      </c>
      <c r="AI216" s="745"/>
      <c r="AL216" s="745">
        <v>0</v>
      </c>
      <c r="AM216" s="745">
        <v>0</v>
      </c>
      <c r="AN216" s="745">
        <v>0</v>
      </c>
      <c r="AO216" s="745">
        <v>0.29237216000000005</v>
      </c>
      <c r="AP216" s="745">
        <v>4.6838274699999998</v>
      </c>
      <c r="AQ216" s="745">
        <v>9.3577889499999998</v>
      </c>
      <c r="AR216" s="745">
        <v>24.920336759999998</v>
      </c>
      <c r="AS216" s="745">
        <v>31.469380049999998</v>
      </c>
      <c r="AU216" s="745">
        <v>0</v>
      </c>
      <c r="AV216" s="745">
        <v>0</v>
      </c>
      <c r="AW216" s="745">
        <v>0</v>
      </c>
      <c r="AX216" s="745">
        <v>0.29237216000000005</v>
      </c>
      <c r="AY216" s="745">
        <v>4.6838274699999998</v>
      </c>
      <c r="AZ216" s="745">
        <v>9.3577889499999998</v>
      </c>
      <c r="BA216" s="745">
        <v>24.920336759999998</v>
      </c>
      <c r="BB216" s="745">
        <v>31.469380049999998</v>
      </c>
      <c r="BD216" t="s">
        <v>2466</v>
      </c>
      <c r="BE216" t="s">
        <v>2467</v>
      </c>
      <c r="BG216" t="s">
        <v>25</v>
      </c>
    </row>
    <row r="217" spans="2:59" x14ac:dyDescent="0.2">
      <c r="B217" t="s">
        <v>2460</v>
      </c>
      <c r="C217" t="s">
        <v>3197</v>
      </c>
      <c r="D217" t="s">
        <v>3198</v>
      </c>
      <c r="E217" t="s">
        <v>3199</v>
      </c>
      <c r="F217" t="s">
        <v>835</v>
      </c>
      <c r="G217" t="s">
        <v>834</v>
      </c>
      <c r="H217" t="s">
        <v>2464</v>
      </c>
      <c r="L217" s="687">
        <v>47573</v>
      </c>
      <c r="M217" s="687">
        <v>47573</v>
      </c>
      <c r="N217" s="687">
        <v>45581</v>
      </c>
      <c r="O217" s="687">
        <v>46566</v>
      </c>
      <c r="P217" s="687">
        <v>46890</v>
      </c>
      <c r="Q217" s="687">
        <v>47100</v>
      </c>
      <c r="R217" s="687">
        <v>47807</v>
      </c>
      <c r="S217" s="687">
        <v>48304</v>
      </c>
      <c r="T217" s="687"/>
      <c r="U217" s="687"/>
      <c r="V217" s="687"/>
      <c r="W217" s="687">
        <v>45581</v>
      </c>
      <c r="X217" s="687">
        <v>46566</v>
      </c>
      <c r="Y217" s="687">
        <v>46890</v>
      </c>
      <c r="Z217" s="687">
        <v>47100</v>
      </c>
      <c r="AA217" s="687">
        <v>47807</v>
      </c>
      <c r="AB217" s="687">
        <v>48304</v>
      </c>
      <c r="AC217" s="687"/>
      <c r="AD217" s="687"/>
      <c r="AE217" s="687"/>
      <c r="AG217" s="745">
        <v>0</v>
      </c>
      <c r="AH217" s="745">
        <v>3.7511066999999998</v>
      </c>
      <c r="AI217" s="745"/>
      <c r="AL217" s="745">
        <v>0</v>
      </c>
      <c r="AM217" s="745">
        <v>0</v>
      </c>
      <c r="AN217" s="745">
        <v>0</v>
      </c>
      <c r="AO217" s="745">
        <v>0</v>
      </c>
      <c r="AP217" s="745">
        <v>0.16257099</v>
      </c>
      <c r="AQ217" s="745">
        <v>0.54081003000000005</v>
      </c>
      <c r="AR217" s="745">
        <v>1.0766405700000001</v>
      </c>
      <c r="AS217" s="745">
        <v>3.7511066999999998</v>
      </c>
      <c r="AU217" s="745">
        <v>0</v>
      </c>
      <c r="AV217" s="745">
        <v>0</v>
      </c>
      <c r="AW217" s="745">
        <v>0</v>
      </c>
      <c r="AX217" s="745">
        <v>0</v>
      </c>
      <c r="AY217" s="745">
        <v>0.16257099</v>
      </c>
      <c r="AZ217" s="745">
        <v>0.54081003000000005</v>
      </c>
      <c r="BA217" s="745">
        <v>1.0766405700000001</v>
      </c>
      <c r="BB217" s="745">
        <v>3.7511066999999998</v>
      </c>
      <c r="BD217" t="s">
        <v>2466</v>
      </c>
      <c r="BE217" t="s">
        <v>2859</v>
      </c>
      <c r="BG217" t="s">
        <v>25</v>
      </c>
    </row>
    <row r="218" spans="2:59" x14ac:dyDescent="0.2">
      <c r="B218" t="s">
        <v>2460</v>
      </c>
      <c r="C218" t="s">
        <v>3200</v>
      </c>
      <c r="D218" t="s">
        <v>3201</v>
      </c>
      <c r="E218" t="s">
        <v>3202</v>
      </c>
      <c r="F218" t="s">
        <v>835</v>
      </c>
      <c r="G218" t="s">
        <v>834</v>
      </c>
      <c r="H218" t="s">
        <v>2464</v>
      </c>
      <c r="L218" s="687">
        <v>47573</v>
      </c>
      <c r="M218" s="687">
        <v>47573</v>
      </c>
      <c r="N218" s="687">
        <v>45581</v>
      </c>
      <c r="O218" s="687">
        <v>46622</v>
      </c>
      <c r="P218" s="687">
        <v>46889</v>
      </c>
      <c r="Q218" s="687">
        <v>47098</v>
      </c>
      <c r="R218" s="687">
        <v>47807</v>
      </c>
      <c r="S218" s="687">
        <v>48304</v>
      </c>
      <c r="T218" s="687"/>
      <c r="U218" s="687"/>
      <c r="V218" s="687"/>
      <c r="W218" s="687">
        <v>45581</v>
      </c>
      <c r="X218" s="687">
        <v>46622</v>
      </c>
      <c r="Y218" s="687">
        <v>46889</v>
      </c>
      <c r="Z218" s="687">
        <v>47098</v>
      </c>
      <c r="AA218" s="687">
        <v>47807</v>
      </c>
      <c r="AB218" s="687">
        <v>48304</v>
      </c>
      <c r="AC218" s="687"/>
      <c r="AD218" s="687"/>
      <c r="AE218" s="687"/>
      <c r="AG218" s="745">
        <v>0</v>
      </c>
      <c r="AH218" s="745">
        <v>3.4810252799999999</v>
      </c>
      <c r="AI218" s="745"/>
      <c r="AL218" s="745">
        <v>0</v>
      </c>
      <c r="AM218" s="745">
        <v>0</v>
      </c>
      <c r="AN218" s="745">
        <v>0</v>
      </c>
      <c r="AO218" s="745">
        <v>0</v>
      </c>
      <c r="AP218" s="745">
        <v>0.14415871999999999</v>
      </c>
      <c r="AQ218" s="745">
        <v>0.52354491000000003</v>
      </c>
      <c r="AR218" s="745">
        <v>1.25312091</v>
      </c>
      <c r="AS218" s="745">
        <v>3.4810252799999999</v>
      </c>
      <c r="AU218" s="745">
        <v>0</v>
      </c>
      <c r="AV218" s="745">
        <v>0</v>
      </c>
      <c r="AW218" s="745">
        <v>0</v>
      </c>
      <c r="AX218" s="745">
        <v>0</v>
      </c>
      <c r="AY218" s="745">
        <v>0.14415871999999999</v>
      </c>
      <c r="AZ218" s="745">
        <v>0.52354491000000003</v>
      </c>
      <c r="BA218" s="745">
        <v>1.25312091</v>
      </c>
      <c r="BB218" s="745">
        <v>3.4810252799999999</v>
      </c>
      <c r="BD218" t="s">
        <v>2466</v>
      </c>
      <c r="BE218" t="s">
        <v>2859</v>
      </c>
      <c r="BG218" t="s">
        <v>25</v>
      </c>
    </row>
    <row r="219" spans="2:59" x14ac:dyDescent="0.2">
      <c r="B219" t="s">
        <v>2460</v>
      </c>
      <c r="C219" t="s">
        <v>3203</v>
      </c>
      <c r="D219" t="s">
        <v>3204</v>
      </c>
      <c r="E219" t="s">
        <v>2463</v>
      </c>
      <c r="F219" t="s">
        <v>677</v>
      </c>
      <c r="G219" t="s">
        <v>149</v>
      </c>
      <c r="H219" t="s">
        <v>2464</v>
      </c>
      <c r="L219" s="687" t="s">
        <v>2463</v>
      </c>
      <c r="M219" s="687" t="s">
        <v>2463</v>
      </c>
      <c r="N219" s="687">
        <v>45748</v>
      </c>
      <c r="O219" s="687">
        <v>46253</v>
      </c>
      <c r="P219" s="687">
        <v>46504</v>
      </c>
      <c r="Q219" s="687">
        <v>46623</v>
      </c>
      <c r="R219" s="687">
        <v>47679</v>
      </c>
      <c r="S219" s="687">
        <v>47598</v>
      </c>
      <c r="T219" s="687"/>
      <c r="U219" s="687"/>
      <c r="V219" s="687"/>
      <c r="W219" s="687">
        <v>45748</v>
      </c>
      <c r="X219" s="687">
        <v>46253</v>
      </c>
      <c r="Y219" s="687">
        <v>46504</v>
      </c>
      <c r="Z219" s="687">
        <v>46623</v>
      </c>
      <c r="AA219" s="687">
        <v>47679</v>
      </c>
      <c r="AB219" s="687">
        <v>47598</v>
      </c>
      <c r="AC219" s="687"/>
      <c r="AD219" s="687"/>
      <c r="AE219" s="687"/>
      <c r="AG219" s="745">
        <v>0</v>
      </c>
      <c r="AH219" s="745">
        <v>28.6246006276</v>
      </c>
      <c r="AI219" s="745"/>
      <c r="AL219" s="745">
        <v>0</v>
      </c>
      <c r="AM219" s="745">
        <v>0</v>
      </c>
      <c r="AN219" s="745">
        <v>1.132777752</v>
      </c>
      <c r="AO219" s="745">
        <v>3.7025945794999995</v>
      </c>
      <c r="AP219" s="745">
        <v>8.088260824599999</v>
      </c>
      <c r="AQ219" s="745">
        <v>19.000511680699997</v>
      </c>
      <c r="AR219" s="745">
        <v>27.904417474999999</v>
      </c>
      <c r="AS219" s="745">
        <v>28.6246006276</v>
      </c>
      <c r="AU219" s="745">
        <v>0</v>
      </c>
      <c r="AV219" s="745">
        <v>0</v>
      </c>
      <c r="AW219" s="745">
        <v>1.132777752</v>
      </c>
      <c r="AX219" s="745">
        <v>3.7025945794999995</v>
      </c>
      <c r="AY219" s="745">
        <v>8.088260824599999</v>
      </c>
      <c r="AZ219" s="745">
        <v>19.000511680699997</v>
      </c>
      <c r="BA219" s="745">
        <v>27.904417474999999</v>
      </c>
      <c r="BB219" s="745">
        <v>28.6246006276</v>
      </c>
      <c r="BD219" t="s">
        <v>2466</v>
      </c>
      <c r="BE219" t="s">
        <v>2467</v>
      </c>
      <c r="BG219" t="s">
        <v>25</v>
      </c>
    </row>
    <row r="220" spans="2:59" x14ac:dyDescent="0.2">
      <c r="B220" t="s">
        <v>2460</v>
      </c>
      <c r="C220" t="s">
        <v>3205</v>
      </c>
      <c r="D220" t="s">
        <v>3206</v>
      </c>
      <c r="E220" t="s">
        <v>3207</v>
      </c>
      <c r="F220" t="s">
        <v>835</v>
      </c>
      <c r="G220" t="s">
        <v>834</v>
      </c>
      <c r="H220" t="s">
        <v>2464</v>
      </c>
      <c r="L220" s="687">
        <v>47573</v>
      </c>
      <c r="M220" s="687">
        <v>47573</v>
      </c>
      <c r="N220" s="687">
        <v>45581</v>
      </c>
      <c r="O220" s="687">
        <v>45581</v>
      </c>
      <c r="P220" s="687">
        <v>46201</v>
      </c>
      <c r="Q220" s="687">
        <v>46406</v>
      </c>
      <c r="R220" s="687">
        <v>47097</v>
      </c>
      <c r="S220" s="687">
        <v>47573</v>
      </c>
      <c r="T220" s="687"/>
      <c r="U220" s="687"/>
      <c r="V220" s="687"/>
      <c r="W220" s="687">
        <v>45581</v>
      </c>
      <c r="X220" s="687">
        <v>45581</v>
      </c>
      <c r="Y220" s="687">
        <v>46201</v>
      </c>
      <c r="Z220" s="687">
        <v>46406</v>
      </c>
      <c r="AA220" s="687">
        <v>47097</v>
      </c>
      <c r="AB220" s="687">
        <v>47573</v>
      </c>
      <c r="AC220" s="687"/>
      <c r="AD220" s="687"/>
      <c r="AE220" s="687"/>
      <c r="AG220" s="745">
        <v>0</v>
      </c>
      <c r="AH220" s="745">
        <v>6.5985205500000008</v>
      </c>
      <c r="AI220" s="745"/>
      <c r="AL220" s="745">
        <v>0</v>
      </c>
      <c r="AM220" s="745">
        <v>0</v>
      </c>
      <c r="AN220" s="745">
        <v>0.27326307</v>
      </c>
      <c r="AO220" s="745">
        <v>0.99241578999999991</v>
      </c>
      <c r="AP220" s="745">
        <v>2.3753765700000002</v>
      </c>
      <c r="AQ220" s="745">
        <v>6.1162714900000008</v>
      </c>
      <c r="AR220" s="745">
        <v>6.5450107400000004</v>
      </c>
      <c r="AS220" s="745">
        <v>6.5985205500000008</v>
      </c>
      <c r="AU220" s="745">
        <v>0</v>
      </c>
      <c r="AV220" s="745">
        <v>0</v>
      </c>
      <c r="AW220" s="745">
        <v>0.27326307</v>
      </c>
      <c r="AX220" s="745">
        <v>0.99241578999999991</v>
      </c>
      <c r="AY220" s="745">
        <v>2.3753765700000002</v>
      </c>
      <c r="AZ220" s="745">
        <v>6.1162714900000008</v>
      </c>
      <c r="BA220" s="745">
        <v>6.5450107400000004</v>
      </c>
      <c r="BB220" s="745">
        <v>6.5985205500000008</v>
      </c>
      <c r="BD220" t="s">
        <v>2466</v>
      </c>
      <c r="BE220" t="s">
        <v>2467</v>
      </c>
      <c r="BG220" t="s">
        <v>25</v>
      </c>
    </row>
    <row r="221" spans="2:59" x14ac:dyDescent="0.2">
      <c r="B221" t="s">
        <v>2460</v>
      </c>
      <c r="C221" t="s">
        <v>3208</v>
      </c>
      <c r="D221" t="s">
        <v>3209</v>
      </c>
      <c r="E221" t="s">
        <v>3210</v>
      </c>
      <c r="F221" t="s">
        <v>854</v>
      </c>
      <c r="G221" t="s">
        <v>853</v>
      </c>
      <c r="H221" t="s">
        <v>2464</v>
      </c>
      <c r="L221" s="687">
        <v>46477</v>
      </c>
      <c r="M221" s="687">
        <v>46477</v>
      </c>
      <c r="N221" s="687">
        <v>44827</v>
      </c>
      <c r="O221" s="687">
        <v>44828</v>
      </c>
      <c r="P221" s="687">
        <v>45353</v>
      </c>
      <c r="Q221" s="687">
        <v>45547</v>
      </c>
      <c r="R221" s="687">
        <v>46365</v>
      </c>
      <c r="S221" s="687">
        <v>46843</v>
      </c>
      <c r="T221" s="687"/>
      <c r="U221" s="687"/>
      <c r="V221" s="687"/>
      <c r="W221" s="687">
        <v>44827</v>
      </c>
      <c r="X221" s="687">
        <v>44828</v>
      </c>
      <c r="Y221" s="687">
        <v>45353</v>
      </c>
      <c r="Z221" s="687">
        <v>45547</v>
      </c>
      <c r="AA221" s="687">
        <v>46365</v>
      </c>
      <c r="AB221" s="687">
        <v>46843</v>
      </c>
      <c r="AC221" s="687"/>
      <c r="AD221" s="687"/>
      <c r="AE221" s="687"/>
      <c r="AG221" s="745">
        <v>0</v>
      </c>
      <c r="AH221" s="745">
        <v>2.0938752200000001</v>
      </c>
      <c r="AI221" s="745"/>
      <c r="AL221" s="745">
        <v>0</v>
      </c>
      <c r="AM221" s="745">
        <v>0</v>
      </c>
      <c r="AN221" s="745">
        <v>0.47045527000000004</v>
      </c>
      <c r="AO221" s="745">
        <v>1.8284399500000001</v>
      </c>
      <c r="AP221" s="745">
        <v>2.0785979400000003</v>
      </c>
      <c r="AQ221" s="745">
        <v>2.0938752200000001</v>
      </c>
      <c r="AR221" s="745">
        <v>2.0938752200000001</v>
      </c>
      <c r="AS221" s="745">
        <v>2.0938752200000001</v>
      </c>
      <c r="AU221" s="745">
        <v>0</v>
      </c>
      <c r="AV221" s="745">
        <v>0</v>
      </c>
      <c r="AW221" s="745">
        <v>0.47045527000000004</v>
      </c>
      <c r="AX221" s="745">
        <v>1.8284399500000001</v>
      </c>
      <c r="AY221" s="745">
        <v>2.0785979400000003</v>
      </c>
      <c r="AZ221" s="745">
        <v>2.0938752200000001</v>
      </c>
      <c r="BA221" s="745">
        <v>2.0938752200000001</v>
      </c>
      <c r="BB221" s="745">
        <v>2.0938752200000001</v>
      </c>
      <c r="BD221" t="s">
        <v>2466</v>
      </c>
      <c r="BE221" t="s">
        <v>2467</v>
      </c>
      <c r="BG221" t="s">
        <v>25</v>
      </c>
    </row>
    <row r="222" spans="2:59" x14ac:dyDescent="0.2">
      <c r="B222" t="s">
        <v>2460</v>
      </c>
      <c r="C222" t="s">
        <v>3211</v>
      </c>
      <c r="D222" t="s">
        <v>3212</v>
      </c>
      <c r="E222" t="s">
        <v>3213</v>
      </c>
      <c r="F222" t="s">
        <v>835</v>
      </c>
      <c r="G222" t="s">
        <v>834</v>
      </c>
      <c r="H222" t="s">
        <v>2464</v>
      </c>
      <c r="L222" s="687">
        <v>47616</v>
      </c>
      <c r="M222" s="687">
        <v>47616</v>
      </c>
      <c r="N222" s="687">
        <v>45553</v>
      </c>
      <c r="O222" s="687">
        <v>47019</v>
      </c>
      <c r="P222" s="687">
        <v>47544</v>
      </c>
      <c r="Q222" s="687">
        <v>47738</v>
      </c>
      <c r="R222" s="687">
        <v>48556</v>
      </c>
      <c r="S222" s="687">
        <v>49034</v>
      </c>
      <c r="T222" s="687"/>
      <c r="U222" s="687"/>
      <c r="V222" s="687"/>
      <c r="W222" s="687">
        <v>45553</v>
      </c>
      <c r="X222" s="687">
        <v>47019</v>
      </c>
      <c r="Y222" s="687">
        <v>47544</v>
      </c>
      <c r="Z222" s="687">
        <v>47738</v>
      </c>
      <c r="AA222" s="687">
        <v>48556</v>
      </c>
      <c r="AB222" s="687">
        <v>49034</v>
      </c>
      <c r="AC222" s="687"/>
      <c r="AD222" s="687"/>
      <c r="AE222" s="687"/>
      <c r="AG222" s="745">
        <v>0</v>
      </c>
      <c r="AH222" s="745">
        <v>27.446495409999997</v>
      </c>
      <c r="AI222" s="745"/>
      <c r="AL222" s="745">
        <v>0</v>
      </c>
      <c r="AM222" s="745">
        <v>0</v>
      </c>
      <c r="AN222" s="745">
        <v>0</v>
      </c>
      <c r="AO222" s="745">
        <v>0</v>
      </c>
      <c r="AP222" s="745">
        <v>0</v>
      </c>
      <c r="AQ222" s="745">
        <v>0</v>
      </c>
      <c r="AR222" s="745">
        <v>1.1966704500000001</v>
      </c>
      <c r="AS222" s="745">
        <v>27.446495409999997</v>
      </c>
      <c r="AU222" s="745">
        <v>0</v>
      </c>
      <c r="AV222" s="745">
        <v>0</v>
      </c>
      <c r="AW222" s="745">
        <v>0</v>
      </c>
      <c r="AX222" s="745">
        <v>0</v>
      </c>
      <c r="AY222" s="745">
        <v>0</v>
      </c>
      <c r="AZ222" s="745">
        <v>0</v>
      </c>
      <c r="BA222" s="745">
        <v>1.1966704500000001</v>
      </c>
      <c r="BB222" s="745">
        <v>27.446495409999997</v>
      </c>
      <c r="BD222" t="s">
        <v>2466</v>
      </c>
      <c r="BE222" t="s">
        <v>2859</v>
      </c>
      <c r="BG222" t="s">
        <v>25</v>
      </c>
    </row>
    <row r="223" spans="2:59" x14ac:dyDescent="0.2">
      <c r="B223" t="s">
        <v>2460</v>
      </c>
      <c r="C223" t="s">
        <v>3214</v>
      </c>
      <c r="D223" t="s">
        <v>3215</v>
      </c>
      <c r="E223" t="s">
        <v>3216</v>
      </c>
      <c r="F223" t="s">
        <v>854</v>
      </c>
      <c r="G223" t="s">
        <v>853</v>
      </c>
      <c r="H223" t="s">
        <v>2464</v>
      </c>
      <c r="L223" s="687">
        <v>46112</v>
      </c>
      <c r="M223" s="687">
        <v>46112</v>
      </c>
      <c r="N223" s="687">
        <v>45553</v>
      </c>
      <c r="O223" s="687">
        <v>45553</v>
      </c>
      <c r="P223" s="687">
        <v>45777</v>
      </c>
      <c r="Q223" s="687">
        <v>45828</v>
      </c>
      <c r="R223" s="687">
        <v>46004</v>
      </c>
      <c r="S223" s="687">
        <v>46477</v>
      </c>
      <c r="T223" s="687"/>
      <c r="U223" s="687"/>
      <c r="V223" s="687"/>
      <c r="W223" s="687">
        <v>45553</v>
      </c>
      <c r="X223" s="687">
        <v>45553</v>
      </c>
      <c r="Y223" s="687">
        <v>45777</v>
      </c>
      <c r="Z223" s="687">
        <v>45828</v>
      </c>
      <c r="AA223" s="687">
        <v>46004</v>
      </c>
      <c r="AB223" s="687">
        <v>46477</v>
      </c>
      <c r="AC223" s="687"/>
      <c r="AD223" s="687"/>
      <c r="AE223" s="687"/>
      <c r="AG223" s="745">
        <v>9.1930000000320436E-7</v>
      </c>
      <c r="AH223" s="745">
        <v>1.3648018393000001</v>
      </c>
      <c r="AI223" s="745"/>
      <c r="AL223" s="745">
        <v>0</v>
      </c>
      <c r="AM223" s="745">
        <v>9.1930000000320436E-7</v>
      </c>
      <c r="AN223" s="745">
        <v>0.88118580930000001</v>
      </c>
      <c r="AO223" s="745">
        <v>1.3564456093000001</v>
      </c>
      <c r="AP223" s="745">
        <v>1.3648018393000001</v>
      </c>
      <c r="AQ223" s="745">
        <v>1.3648018393000001</v>
      </c>
      <c r="AR223" s="745">
        <v>1.3648018393000001</v>
      </c>
      <c r="AS223" s="745">
        <v>1.3648018393000001</v>
      </c>
      <c r="AU223" s="745">
        <v>0</v>
      </c>
      <c r="AV223" s="745">
        <v>9.1930000000320436E-7</v>
      </c>
      <c r="AW223" s="745">
        <v>0.88118580930000001</v>
      </c>
      <c r="AX223" s="745">
        <v>1.3564456093000001</v>
      </c>
      <c r="AY223" s="745">
        <v>1.3648018393000001</v>
      </c>
      <c r="AZ223" s="745">
        <v>1.3648018393000001</v>
      </c>
      <c r="BA223" s="745">
        <v>1.3648018393000001</v>
      </c>
      <c r="BB223" s="745">
        <v>1.3648018393000001</v>
      </c>
      <c r="BD223" t="s">
        <v>2466</v>
      </c>
      <c r="BE223" t="s">
        <v>2467</v>
      </c>
      <c r="BG223" t="s">
        <v>25</v>
      </c>
    </row>
    <row r="224" spans="2:59" x14ac:dyDescent="0.2">
      <c r="B224" t="s">
        <v>2460</v>
      </c>
      <c r="C224" t="s">
        <v>3217</v>
      </c>
      <c r="D224" t="s">
        <v>3218</v>
      </c>
      <c r="E224" t="s">
        <v>3219</v>
      </c>
      <c r="F224" t="s">
        <v>587</v>
      </c>
      <c r="G224" t="s">
        <v>586</v>
      </c>
      <c r="H224" t="s">
        <v>2464</v>
      </c>
      <c r="L224" s="687">
        <v>46507</v>
      </c>
      <c r="M224" s="687">
        <v>46507</v>
      </c>
      <c r="N224" s="687" t="s">
        <v>2463</v>
      </c>
      <c r="O224" s="687">
        <v>46843</v>
      </c>
      <c r="P224" s="687">
        <v>46843</v>
      </c>
      <c r="Q224" s="687">
        <v>46843</v>
      </c>
      <c r="R224" s="687">
        <v>46843</v>
      </c>
      <c r="S224" s="687">
        <v>46843</v>
      </c>
      <c r="T224" s="687"/>
      <c r="U224" s="687"/>
      <c r="V224" s="687"/>
      <c r="W224" s="687" t="s">
        <v>2463</v>
      </c>
      <c r="X224" s="687">
        <v>46843</v>
      </c>
      <c r="Y224" s="687">
        <v>46843</v>
      </c>
      <c r="Z224" s="687">
        <v>46843</v>
      </c>
      <c r="AA224" s="687">
        <v>46843</v>
      </c>
      <c r="AB224" s="687">
        <v>46843</v>
      </c>
      <c r="AC224" s="687"/>
      <c r="AD224" s="687"/>
      <c r="AE224" s="687"/>
      <c r="AG224" s="745">
        <v>0</v>
      </c>
      <c r="AH224" s="745">
        <v>0.18343969599999999</v>
      </c>
      <c r="AI224" s="745"/>
      <c r="AL224" s="745">
        <v>0</v>
      </c>
      <c r="AM224" s="745">
        <v>0</v>
      </c>
      <c r="AN224" s="745">
        <v>1.8347465E-2</v>
      </c>
      <c r="AO224" s="745">
        <v>0.1467536867</v>
      </c>
      <c r="AP224" s="745">
        <v>0.18343969599999999</v>
      </c>
      <c r="AQ224" s="745">
        <v>0.18343969599999999</v>
      </c>
      <c r="AR224" s="745">
        <v>0.18343969599999999</v>
      </c>
      <c r="AS224" s="745">
        <v>0.18343969599999999</v>
      </c>
      <c r="AU224" s="745">
        <v>0</v>
      </c>
      <c r="AV224" s="745">
        <v>0</v>
      </c>
      <c r="AW224" s="745">
        <v>1.8347465E-2</v>
      </c>
      <c r="AX224" s="745">
        <v>0.1467536867</v>
      </c>
      <c r="AY224" s="745">
        <v>0.18343969599999999</v>
      </c>
      <c r="AZ224" s="745">
        <v>0.18343969599999999</v>
      </c>
      <c r="BA224" s="745">
        <v>0.18343969599999999</v>
      </c>
      <c r="BB224" s="745">
        <v>0.18343969599999999</v>
      </c>
      <c r="BD224" t="s">
        <v>2466</v>
      </c>
      <c r="BE224" t="s">
        <v>2467</v>
      </c>
      <c r="BG224" t="s">
        <v>25</v>
      </c>
    </row>
    <row r="225" spans="2:59" x14ac:dyDescent="0.2">
      <c r="B225" t="s">
        <v>2460</v>
      </c>
      <c r="C225" t="s">
        <v>3220</v>
      </c>
      <c r="D225" t="s">
        <v>3221</v>
      </c>
      <c r="E225" t="s">
        <v>3222</v>
      </c>
      <c r="F225" t="s">
        <v>496</v>
      </c>
      <c r="G225" t="s">
        <v>495</v>
      </c>
      <c r="H225" t="s">
        <v>2464</v>
      </c>
      <c r="L225" s="687">
        <v>46477</v>
      </c>
      <c r="M225" s="687">
        <v>46477</v>
      </c>
      <c r="N225" s="687">
        <v>45581</v>
      </c>
      <c r="O225" s="687">
        <v>45998</v>
      </c>
      <c r="P225" s="687">
        <v>46440</v>
      </c>
      <c r="Q225" s="687">
        <v>46611</v>
      </c>
      <c r="R225" s="687">
        <v>47441</v>
      </c>
      <c r="S225" s="687">
        <v>47938</v>
      </c>
      <c r="T225" s="687"/>
      <c r="U225" s="687"/>
      <c r="V225" s="687"/>
      <c r="W225" s="687">
        <v>45581</v>
      </c>
      <c r="X225" s="687">
        <v>45998</v>
      </c>
      <c r="Y225" s="687">
        <v>46440</v>
      </c>
      <c r="Z225" s="687">
        <v>46611</v>
      </c>
      <c r="AA225" s="687">
        <v>47441</v>
      </c>
      <c r="AB225" s="687">
        <v>47938</v>
      </c>
      <c r="AC225" s="687"/>
      <c r="AD225" s="687"/>
      <c r="AE225" s="687"/>
      <c r="AG225" s="745">
        <v>0</v>
      </c>
      <c r="AH225" s="745">
        <v>10.252834229999999</v>
      </c>
      <c r="AI225" s="745"/>
      <c r="AL225" s="745">
        <v>0</v>
      </c>
      <c r="AM225" s="745">
        <v>0</v>
      </c>
      <c r="AN225" s="745">
        <v>0</v>
      </c>
      <c r="AO225" s="745">
        <v>0.58543750999999999</v>
      </c>
      <c r="AP225" s="745">
        <v>1.6509061300000001</v>
      </c>
      <c r="AQ225" s="745">
        <v>3.0127054300000005</v>
      </c>
      <c r="AR225" s="745">
        <v>7.5538709100000005</v>
      </c>
      <c r="AS225" s="745">
        <v>10.252834229999999</v>
      </c>
      <c r="AU225" s="745">
        <v>0</v>
      </c>
      <c r="AV225" s="745">
        <v>0</v>
      </c>
      <c r="AW225" s="745">
        <v>0</v>
      </c>
      <c r="AX225" s="745">
        <v>0.58543750999999999</v>
      </c>
      <c r="AY225" s="745">
        <v>1.6509061300000001</v>
      </c>
      <c r="AZ225" s="745">
        <v>3.0127054300000005</v>
      </c>
      <c r="BA225" s="745">
        <v>7.5538709100000005</v>
      </c>
      <c r="BB225" s="745">
        <v>10.252834229999999</v>
      </c>
      <c r="BD225" t="s">
        <v>2466</v>
      </c>
      <c r="BE225" t="s">
        <v>2859</v>
      </c>
      <c r="BG225" t="s">
        <v>25</v>
      </c>
    </row>
    <row r="226" spans="2:59" x14ac:dyDescent="0.2">
      <c r="B226" t="s">
        <v>2460</v>
      </c>
      <c r="C226" t="s">
        <v>3223</v>
      </c>
      <c r="D226" t="s">
        <v>3224</v>
      </c>
      <c r="E226" t="s">
        <v>3225</v>
      </c>
      <c r="F226" t="s">
        <v>835</v>
      </c>
      <c r="G226" t="s">
        <v>834</v>
      </c>
      <c r="H226" t="s">
        <v>2464</v>
      </c>
      <c r="L226" s="687">
        <v>47573</v>
      </c>
      <c r="M226" s="687">
        <v>47573</v>
      </c>
      <c r="N226" s="687">
        <v>45581</v>
      </c>
      <c r="O226" s="687">
        <v>45850</v>
      </c>
      <c r="P226" s="687">
        <v>46149</v>
      </c>
      <c r="Q226" s="687">
        <v>46344</v>
      </c>
      <c r="R226" s="687">
        <v>47101</v>
      </c>
      <c r="S226" s="687">
        <v>47573</v>
      </c>
      <c r="T226" s="687"/>
      <c r="U226" s="687"/>
      <c r="V226" s="687"/>
      <c r="W226" s="687">
        <v>45581</v>
      </c>
      <c r="X226" s="687">
        <v>45850</v>
      </c>
      <c r="Y226" s="687">
        <v>46149</v>
      </c>
      <c r="Z226" s="687">
        <v>46344</v>
      </c>
      <c r="AA226" s="687">
        <v>47101</v>
      </c>
      <c r="AB226" s="687">
        <v>47573</v>
      </c>
      <c r="AC226" s="687"/>
      <c r="AD226" s="687"/>
      <c r="AE226" s="687"/>
      <c r="AG226" s="745">
        <v>0</v>
      </c>
      <c r="AH226" s="745">
        <v>6.0183799799999997</v>
      </c>
      <c r="AI226" s="745"/>
      <c r="AL226" s="745">
        <v>0</v>
      </c>
      <c r="AM226" s="745">
        <v>0</v>
      </c>
      <c r="AN226" s="745">
        <v>0</v>
      </c>
      <c r="AO226" s="745">
        <v>0.47252532999999997</v>
      </c>
      <c r="AP226" s="745">
        <v>1.21188634</v>
      </c>
      <c r="AQ226" s="745">
        <v>4.08745359</v>
      </c>
      <c r="AR226" s="745">
        <v>5.9359494599999998</v>
      </c>
      <c r="AS226" s="745">
        <v>6.0183799799999997</v>
      </c>
      <c r="AU226" s="745">
        <v>0</v>
      </c>
      <c r="AV226" s="745">
        <v>0</v>
      </c>
      <c r="AW226" s="745">
        <v>0</v>
      </c>
      <c r="AX226" s="745">
        <v>0.47252532999999997</v>
      </c>
      <c r="AY226" s="745">
        <v>1.21188634</v>
      </c>
      <c r="AZ226" s="745">
        <v>4.08745359</v>
      </c>
      <c r="BA226" s="745">
        <v>5.9359494599999998</v>
      </c>
      <c r="BB226" s="745">
        <v>6.0183799799999997</v>
      </c>
      <c r="BD226" t="s">
        <v>2466</v>
      </c>
      <c r="BE226" t="s">
        <v>2467</v>
      </c>
      <c r="BG226" t="s">
        <v>25</v>
      </c>
    </row>
    <row r="227" spans="2:59" x14ac:dyDescent="0.2">
      <c r="B227" t="s">
        <v>2460</v>
      </c>
      <c r="C227" t="s">
        <v>3226</v>
      </c>
      <c r="D227" t="s">
        <v>3227</v>
      </c>
      <c r="E227" t="s">
        <v>3228</v>
      </c>
      <c r="F227" t="s">
        <v>835</v>
      </c>
      <c r="G227" t="s">
        <v>834</v>
      </c>
      <c r="H227" t="s">
        <v>2464</v>
      </c>
      <c r="L227" s="687">
        <v>47573</v>
      </c>
      <c r="M227" s="687">
        <v>47573</v>
      </c>
      <c r="N227" s="687">
        <v>45581</v>
      </c>
      <c r="O227" s="687">
        <v>46622</v>
      </c>
      <c r="P227" s="687">
        <v>46889</v>
      </c>
      <c r="Q227" s="687">
        <v>47098</v>
      </c>
      <c r="R227" s="687">
        <v>47807</v>
      </c>
      <c r="S227" s="687">
        <v>48304</v>
      </c>
      <c r="T227" s="687"/>
      <c r="U227" s="687"/>
      <c r="V227" s="687"/>
      <c r="W227" s="687">
        <v>45581</v>
      </c>
      <c r="X227" s="687">
        <v>46622</v>
      </c>
      <c r="Y227" s="687">
        <v>46889</v>
      </c>
      <c r="Z227" s="687">
        <v>47098</v>
      </c>
      <c r="AA227" s="687">
        <v>47807</v>
      </c>
      <c r="AB227" s="687">
        <v>48304</v>
      </c>
      <c r="AC227" s="687"/>
      <c r="AD227" s="687"/>
      <c r="AE227" s="687"/>
      <c r="AG227" s="745">
        <v>0</v>
      </c>
      <c r="AH227" s="745">
        <v>3.44531491</v>
      </c>
      <c r="AI227" s="745"/>
      <c r="AL227" s="745">
        <v>0</v>
      </c>
      <c r="AM227" s="745">
        <v>0</v>
      </c>
      <c r="AN227" s="745">
        <v>0</v>
      </c>
      <c r="AO227" s="745">
        <v>0</v>
      </c>
      <c r="AP227" s="745">
        <v>0.14267970000000002</v>
      </c>
      <c r="AQ227" s="745">
        <v>0.51817597000000004</v>
      </c>
      <c r="AR227" s="745">
        <v>1.2402664800000001</v>
      </c>
      <c r="AS227" s="745">
        <v>3.44531491</v>
      </c>
      <c r="AU227" s="745">
        <v>0</v>
      </c>
      <c r="AV227" s="745">
        <v>0</v>
      </c>
      <c r="AW227" s="745">
        <v>0</v>
      </c>
      <c r="AX227" s="745">
        <v>0</v>
      </c>
      <c r="AY227" s="745">
        <v>0.14267970000000002</v>
      </c>
      <c r="AZ227" s="745">
        <v>0.51817597000000004</v>
      </c>
      <c r="BA227" s="745">
        <v>1.2402664800000001</v>
      </c>
      <c r="BB227" s="745">
        <v>3.44531491</v>
      </c>
      <c r="BD227" t="s">
        <v>2466</v>
      </c>
      <c r="BE227" t="s">
        <v>2859</v>
      </c>
      <c r="BG227" t="s">
        <v>25</v>
      </c>
    </row>
    <row r="228" spans="2:59" x14ac:dyDescent="0.2">
      <c r="B228" t="s">
        <v>2460</v>
      </c>
      <c r="C228" t="s">
        <v>3229</v>
      </c>
      <c r="D228" t="s">
        <v>3230</v>
      </c>
      <c r="E228" t="s">
        <v>2463</v>
      </c>
      <c r="F228" t="s">
        <v>845</v>
      </c>
      <c r="G228" t="s">
        <v>844</v>
      </c>
      <c r="H228" t="s">
        <v>2464</v>
      </c>
      <c r="L228" s="687" t="s">
        <v>2463</v>
      </c>
      <c r="M228" s="687" t="s">
        <v>2463</v>
      </c>
      <c r="N228" s="687">
        <v>45581</v>
      </c>
      <c r="O228" s="687">
        <v>45946</v>
      </c>
      <c r="P228" s="687">
        <v>46158</v>
      </c>
      <c r="Q228" s="687">
        <v>46370</v>
      </c>
      <c r="R228" s="687">
        <v>47081</v>
      </c>
      <c r="S228" s="687">
        <v>47573</v>
      </c>
      <c r="T228" s="687"/>
      <c r="U228" s="687"/>
      <c r="V228" s="687"/>
      <c r="W228" s="687">
        <v>45581</v>
      </c>
      <c r="X228" s="687">
        <v>45946</v>
      </c>
      <c r="Y228" s="687">
        <v>46158</v>
      </c>
      <c r="Z228" s="687">
        <v>46370</v>
      </c>
      <c r="AA228" s="687">
        <v>47081</v>
      </c>
      <c r="AB228" s="687">
        <v>47573</v>
      </c>
      <c r="AC228" s="687"/>
      <c r="AD228" s="687"/>
      <c r="AE228" s="687"/>
      <c r="AG228" s="745">
        <v>0</v>
      </c>
      <c r="AH228" s="745">
        <v>7.5002280399999997</v>
      </c>
      <c r="AI228" s="745"/>
      <c r="AL228" s="745">
        <v>0</v>
      </c>
      <c r="AM228" s="745">
        <v>0</v>
      </c>
      <c r="AN228" s="745">
        <v>9.418304000000001E-2</v>
      </c>
      <c r="AO228" s="745">
        <v>1.9249718500000002</v>
      </c>
      <c r="AP228" s="745">
        <v>4.4441574199999998</v>
      </c>
      <c r="AQ228" s="745">
        <v>7.1803836299999997</v>
      </c>
      <c r="AR228" s="745">
        <v>7.36794685</v>
      </c>
      <c r="AS228" s="745">
        <v>7.5002280399999997</v>
      </c>
      <c r="AU228" s="745">
        <v>0</v>
      </c>
      <c r="AV228" s="745">
        <v>0</v>
      </c>
      <c r="AW228" s="745">
        <v>9.418304000000001E-2</v>
      </c>
      <c r="AX228" s="745">
        <v>1.9249718500000002</v>
      </c>
      <c r="AY228" s="745">
        <v>4.4441574199999998</v>
      </c>
      <c r="AZ228" s="745">
        <v>7.1803836299999997</v>
      </c>
      <c r="BA228" s="745">
        <v>7.36794685</v>
      </c>
      <c r="BB228" s="745">
        <v>7.5002280399999997</v>
      </c>
      <c r="BD228" t="s">
        <v>2597</v>
      </c>
      <c r="BE228" t="s">
        <v>2467</v>
      </c>
      <c r="BG228" t="s">
        <v>25</v>
      </c>
    </row>
    <row r="229" spans="2:59" x14ac:dyDescent="0.2">
      <c r="B229" t="s">
        <v>2460</v>
      </c>
      <c r="C229" t="s">
        <v>3231</v>
      </c>
      <c r="D229" t="s">
        <v>3232</v>
      </c>
      <c r="E229" t="s">
        <v>3233</v>
      </c>
      <c r="F229" t="s">
        <v>835</v>
      </c>
      <c r="G229" t="s">
        <v>834</v>
      </c>
      <c r="H229" t="s">
        <v>2464</v>
      </c>
      <c r="L229" s="687">
        <v>47573</v>
      </c>
      <c r="M229" s="687">
        <v>47573</v>
      </c>
      <c r="N229" s="687">
        <v>45581</v>
      </c>
      <c r="O229" s="687">
        <v>46057</v>
      </c>
      <c r="P229" s="687">
        <v>46397</v>
      </c>
      <c r="Q229" s="687">
        <v>46593</v>
      </c>
      <c r="R229" s="687">
        <v>47100</v>
      </c>
      <c r="S229" s="687">
        <v>47573</v>
      </c>
      <c r="T229" s="687"/>
      <c r="U229" s="687"/>
      <c r="V229" s="687"/>
      <c r="W229" s="687">
        <v>45581</v>
      </c>
      <c r="X229" s="687">
        <v>46057</v>
      </c>
      <c r="Y229" s="687">
        <v>46397</v>
      </c>
      <c r="Z229" s="687">
        <v>46593</v>
      </c>
      <c r="AA229" s="687">
        <v>47100</v>
      </c>
      <c r="AB229" s="687">
        <v>47573</v>
      </c>
      <c r="AC229" s="687"/>
      <c r="AD229" s="687"/>
      <c r="AE229" s="687"/>
      <c r="AG229" s="745">
        <v>0</v>
      </c>
      <c r="AH229" s="745">
        <v>9.7011857699999986</v>
      </c>
      <c r="AI229" s="745"/>
      <c r="AL229" s="745">
        <v>0</v>
      </c>
      <c r="AM229" s="745">
        <v>0</v>
      </c>
      <c r="AN229" s="745">
        <v>0.58171072999999995</v>
      </c>
      <c r="AO229" s="745">
        <v>2.0691498199999998</v>
      </c>
      <c r="AP229" s="745">
        <v>4.8267076499999995</v>
      </c>
      <c r="AQ229" s="745">
        <v>9.4346129699999999</v>
      </c>
      <c r="AR229" s="745">
        <v>9.629879429999999</v>
      </c>
      <c r="AS229" s="745">
        <v>9.7011857699999986</v>
      </c>
      <c r="AU229" s="745">
        <v>0</v>
      </c>
      <c r="AV229" s="745">
        <v>0</v>
      </c>
      <c r="AW229" s="745">
        <v>0.58171072999999995</v>
      </c>
      <c r="AX229" s="745">
        <v>2.0691498199999998</v>
      </c>
      <c r="AY229" s="745">
        <v>4.8267076499999995</v>
      </c>
      <c r="AZ229" s="745">
        <v>9.4346129699999999</v>
      </c>
      <c r="BA229" s="745">
        <v>9.629879429999999</v>
      </c>
      <c r="BB229" s="745">
        <v>9.7011857699999986</v>
      </c>
      <c r="BD229" t="s">
        <v>2597</v>
      </c>
      <c r="BE229" t="s">
        <v>2467</v>
      </c>
      <c r="BG229" t="s">
        <v>25</v>
      </c>
    </row>
    <row r="230" spans="2:59" x14ac:dyDescent="0.2">
      <c r="B230" t="s">
        <v>2460</v>
      </c>
      <c r="C230" t="s">
        <v>3234</v>
      </c>
      <c r="D230" t="s">
        <v>3235</v>
      </c>
      <c r="E230" t="s">
        <v>3236</v>
      </c>
      <c r="F230" t="s">
        <v>835</v>
      </c>
      <c r="G230" t="s">
        <v>834</v>
      </c>
      <c r="H230" t="s">
        <v>2464</v>
      </c>
      <c r="L230" s="687">
        <v>45382</v>
      </c>
      <c r="M230" s="687">
        <v>45747</v>
      </c>
      <c r="N230" s="687">
        <v>44316</v>
      </c>
      <c r="O230" s="687">
        <v>44592</v>
      </c>
      <c r="P230" s="687">
        <v>46022</v>
      </c>
      <c r="Q230" s="687">
        <v>46476</v>
      </c>
      <c r="R230" s="687">
        <v>48303</v>
      </c>
      <c r="S230" s="687">
        <v>48273</v>
      </c>
      <c r="T230" s="687"/>
      <c r="U230" s="687"/>
      <c r="V230" s="687" t="s">
        <v>2453</v>
      </c>
      <c r="W230" s="687">
        <v>45553</v>
      </c>
      <c r="X230" s="687">
        <v>45568</v>
      </c>
      <c r="Y230" s="687">
        <v>46022</v>
      </c>
      <c r="Z230" s="687">
        <v>46476</v>
      </c>
      <c r="AA230" s="687">
        <v>47573</v>
      </c>
      <c r="AB230" s="687">
        <v>47573</v>
      </c>
      <c r="AC230" s="687"/>
      <c r="AD230" s="687"/>
      <c r="AE230" s="687"/>
      <c r="AG230" s="745">
        <v>0</v>
      </c>
      <c r="AH230" s="745">
        <v>39.257967084247035</v>
      </c>
      <c r="AI230" s="745"/>
      <c r="AL230" s="745"/>
      <c r="AM230" s="745"/>
      <c r="AN230" s="745">
        <v>3.2316860087580488</v>
      </c>
      <c r="AO230" s="745">
        <v>8.3388962727336082</v>
      </c>
      <c r="AP230" s="745">
        <v>17.252870082065517</v>
      </c>
      <c r="AQ230" s="745">
        <v>26.405125495668052</v>
      </c>
      <c r="AR230" s="745">
        <v>35.701688165456922</v>
      </c>
      <c r="AS230" s="745">
        <v>62.927060551226631</v>
      </c>
      <c r="AU230" s="745"/>
      <c r="AV230" s="745"/>
      <c r="AW230" s="745">
        <v>2.7899661115342025</v>
      </c>
      <c r="AX230" s="745">
        <v>5.8114881055099259</v>
      </c>
      <c r="AY230" s="745">
        <v>10.810514581357776</v>
      </c>
      <c r="AZ230" s="745">
        <v>16.017844391972712</v>
      </c>
      <c r="BA230" s="745">
        <v>21.313933512219563</v>
      </c>
      <c r="BB230" s="745">
        <v>39.257967084247035</v>
      </c>
      <c r="BD230" t="s">
        <v>2597</v>
      </c>
      <c r="BE230" t="s">
        <v>2859</v>
      </c>
      <c r="BG230" t="s">
        <v>25</v>
      </c>
    </row>
    <row r="231" spans="2:59" x14ac:dyDescent="0.2">
      <c r="B231" t="s">
        <v>2460</v>
      </c>
      <c r="C231" t="s">
        <v>3234</v>
      </c>
      <c r="D231" t="s">
        <v>3235</v>
      </c>
      <c r="E231" t="s">
        <v>3237</v>
      </c>
      <c r="F231" t="s">
        <v>854</v>
      </c>
      <c r="G231" t="s">
        <v>853</v>
      </c>
      <c r="H231" t="s">
        <v>2464</v>
      </c>
      <c r="L231" s="687">
        <v>45382</v>
      </c>
      <c r="M231" s="687">
        <v>45747</v>
      </c>
      <c r="N231" s="687">
        <v>44316</v>
      </c>
      <c r="O231" s="687">
        <v>44592</v>
      </c>
      <c r="P231" s="687">
        <v>46022</v>
      </c>
      <c r="Q231" s="687">
        <v>46476</v>
      </c>
      <c r="R231" s="687">
        <v>48303</v>
      </c>
      <c r="S231" s="687">
        <v>48273</v>
      </c>
      <c r="T231" s="687"/>
      <c r="U231" s="687"/>
      <c r="V231" s="687" t="s">
        <v>2453</v>
      </c>
      <c r="W231" s="687">
        <v>44316</v>
      </c>
      <c r="X231" s="687">
        <v>45934</v>
      </c>
      <c r="Y231" s="687">
        <v>46388</v>
      </c>
      <c r="Z231" s="687">
        <v>46842</v>
      </c>
      <c r="AA231" s="687">
        <v>47939</v>
      </c>
      <c r="AB231" s="687">
        <v>48304</v>
      </c>
      <c r="AC231" s="687"/>
      <c r="AD231" s="687"/>
      <c r="AE231" s="687"/>
      <c r="AG231" s="745">
        <v>0</v>
      </c>
      <c r="AH231" s="745">
        <v>2.6042950204347801</v>
      </c>
      <c r="AI231" s="745"/>
      <c r="AL231" s="745"/>
      <c r="AM231" s="745"/>
      <c r="AN231" s="745">
        <v>0.21438358644899144</v>
      </c>
      <c r="AO231" s="745">
        <v>0.55318570094060215</v>
      </c>
      <c r="AP231" s="745">
        <v>1.1445208955040622</v>
      </c>
      <c r="AQ231" s="745">
        <v>1.7516632151316274</v>
      </c>
      <c r="AR231" s="745">
        <v>2.3683785895200815</v>
      </c>
      <c r="AS231" s="745">
        <v>4.1744553428472724</v>
      </c>
      <c r="AU231" s="745"/>
      <c r="AV231" s="745"/>
      <c r="AW231" s="745">
        <v>0.18508077190695593</v>
      </c>
      <c r="AX231" s="745">
        <v>0.38552249794331744</v>
      </c>
      <c r="AY231" s="745">
        <v>0.71714791629811214</v>
      </c>
      <c r="AZ231" s="745">
        <v>1.0625917612746858</v>
      </c>
      <c r="BA231" s="745">
        <v>1.4139237213336215</v>
      </c>
      <c r="BB231" s="745">
        <v>2.6042950204347801</v>
      </c>
      <c r="BD231" t="s">
        <v>2597</v>
      </c>
      <c r="BE231" t="s">
        <v>2467</v>
      </c>
      <c r="BG231" t="s">
        <v>25</v>
      </c>
    </row>
    <row r="232" spans="2:59" x14ac:dyDescent="0.2">
      <c r="B232" t="s">
        <v>2460</v>
      </c>
      <c r="C232" t="s">
        <v>3238</v>
      </c>
      <c r="D232" t="s">
        <v>3239</v>
      </c>
      <c r="E232" t="s">
        <v>3240</v>
      </c>
      <c r="F232" t="s">
        <v>854</v>
      </c>
      <c r="G232" t="s">
        <v>853</v>
      </c>
      <c r="H232" t="s">
        <v>2464</v>
      </c>
      <c r="L232" s="687">
        <v>47573</v>
      </c>
      <c r="M232" s="687">
        <v>47573</v>
      </c>
      <c r="N232" s="687">
        <v>45581</v>
      </c>
      <c r="O232" s="687">
        <v>45765</v>
      </c>
      <c r="P232" s="687">
        <v>46064</v>
      </c>
      <c r="Q232" s="687">
        <v>46259</v>
      </c>
      <c r="R232" s="687">
        <v>46737</v>
      </c>
      <c r="S232" s="687">
        <v>47208</v>
      </c>
      <c r="T232" s="687"/>
      <c r="U232" s="687"/>
      <c r="V232" s="687"/>
      <c r="W232" s="687">
        <v>45581</v>
      </c>
      <c r="X232" s="687">
        <v>45765</v>
      </c>
      <c r="Y232" s="687">
        <v>46064</v>
      </c>
      <c r="Z232" s="687">
        <v>46259</v>
      </c>
      <c r="AA232" s="687">
        <v>46737</v>
      </c>
      <c r="AB232" s="687">
        <v>47208</v>
      </c>
      <c r="AC232" s="687"/>
      <c r="AD232" s="687"/>
      <c r="AE232" s="687"/>
      <c r="AG232" s="745">
        <v>0</v>
      </c>
      <c r="AH232" s="745">
        <v>2.1941188500000002</v>
      </c>
      <c r="AI232" s="745"/>
      <c r="AL232" s="745">
        <v>0</v>
      </c>
      <c r="AM232" s="745">
        <v>0</v>
      </c>
      <c r="AN232" s="745">
        <v>0.17755650000000001</v>
      </c>
      <c r="AO232" s="745">
        <v>0.54955858999999996</v>
      </c>
      <c r="AP232" s="745">
        <v>1.5017742300000001</v>
      </c>
      <c r="AQ232" s="745">
        <v>2.1690489500000001</v>
      </c>
      <c r="AR232" s="745">
        <v>2.1886943200000002</v>
      </c>
      <c r="AS232" s="745">
        <v>2.1941188500000002</v>
      </c>
      <c r="AU232" s="745">
        <v>0</v>
      </c>
      <c r="AV232" s="745">
        <v>0</v>
      </c>
      <c r="AW232" s="745">
        <v>0.17755650000000001</v>
      </c>
      <c r="AX232" s="745">
        <v>0.54955858999999996</v>
      </c>
      <c r="AY232" s="745">
        <v>1.5017742300000001</v>
      </c>
      <c r="AZ232" s="745">
        <v>2.1690489500000001</v>
      </c>
      <c r="BA232" s="745">
        <v>2.1886943200000002</v>
      </c>
      <c r="BB232" s="745">
        <v>2.1941188500000002</v>
      </c>
      <c r="BD232" t="s">
        <v>2466</v>
      </c>
      <c r="BE232" t="s">
        <v>2467</v>
      </c>
      <c r="BG232" t="s">
        <v>25</v>
      </c>
    </row>
    <row r="233" spans="2:59" x14ac:dyDescent="0.2">
      <c r="B233" t="s">
        <v>2460</v>
      </c>
      <c r="C233" t="s">
        <v>3241</v>
      </c>
      <c r="D233" t="s">
        <v>3242</v>
      </c>
      <c r="E233" t="s">
        <v>3243</v>
      </c>
      <c r="F233" t="s">
        <v>587</v>
      </c>
      <c r="G233" t="s">
        <v>586</v>
      </c>
      <c r="H233" t="s">
        <v>2464</v>
      </c>
      <c r="L233" s="687">
        <v>46507</v>
      </c>
      <c r="M233" s="687">
        <v>46507</v>
      </c>
      <c r="N233" s="687">
        <v>45462</v>
      </c>
      <c r="O233" s="687">
        <v>46843</v>
      </c>
      <c r="P233" s="687">
        <v>46843</v>
      </c>
      <c r="Q233" s="687">
        <v>46843</v>
      </c>
      <c r="R233" s="687">
        <v>46843</v>
      </c>
      <c r="S233" s="687">
        <v>46843</v>
      </c>
      <c r="T233" s="687"/>
      <c r="U233" s="687"/>
      <c r="V233" s="687"/>
      <c r="W233" s="687">
        <v>45462</v>
      </c>
      <c r="X233" s="687">
        <v>46843</v>
      </c>
      <c r="Y233" s="687">
        <v>46843</v>
      </c>
      <c r="Z233" s="687">
        <v>46843</v>
      </c>
      <c r="AA233" s="687">
        <v>46843</v>
      </c>
      <c r="AB233" s="687">
        <v>46843</v>
      </c>
      <c r="AC233" s="687"/>
      <c r="AD233" s="687"/>
      <c r="AE233" s="687"/>
      <c r="AG233" s="745">
        <v>0</v>
      </c>
      <c r="AH233" s="745">
        <v>3.8597492378</v>
      </c>
      <c r="AI233" s="745"/>
      <c r="AL233" s="745">
        <v>0</v>
      </c>
      <c r="AM233" s="745">
        <v>0</v>
      </c>
      <c r="AN233" s="745">
        <v>0</v>
      </c>
      <c r="AO233" s="745">
        <v>1.4631578278999999</v>
      </c>
      <c r="AP233" s="745">
        <v>3.3919459793</v>
      </c>
      <c r="AQ233" s="745">
        <v>3.8597492378</v>
      </c>
      <c r="AR233" s="745">
        <v>3.8597492378</v>
      </c>
      <c r="AS233" s="745">
        <v>3.8597492378</v>
      </c>
      <c r="AU233" s="745">
        <v>0</v>
      </c>
      <c r="AV233" s="745">
        <v>0</v>
      </c>
      <c r="AW233" s="745">
        <v>0</v>
      </c>
      <c r="AX233" s="745">
        <v>1.4631578278999999</v>
      </c>
      <c r="AY233" s="745">
        <v>3.3919459793</v>
      </c>
      <c r="AZ233" s="745">
        <v>3.8597492378</v>
      </c>
      <c r="BA233" s="745">
        <v>3.8597492378</v>
      </c>
      <c r="BB233" s="745">
        <v>3.8597492378</v>
      </c>
      <c r="BD233" t="s">
        <v>2466</v>
      </c>
      <c r="BE233" t="s">
        <v>2467</v>
      </c>
      <c r="BG233" t="s">
        <v>25</v>
      </c>
    </row>
    <row r="234" spans="2:59" x14ac:dyDescent="0.2">
      <c r="B234" t="s">
        <v>2460</v>
      </c>
      <c r="C234" t="s">
        <v>3244</v>
      </c>
      <c r="D234" t="s">
        <v>3245</v>
      </c>
      <c r="E234" t="s">
        <v>3246</v>
      </c>
      <c r="F234" t="s">
        <v>587</v>
      </c>
      <c r="G234" t="s">
        <v>586</v>
      </c>
      <c r="H234" t="s">
        <v>2464</v>
      </c>
      <c r="L234" s="687">
        <v>46507</v>
      </c>
      <c r="M234" s="687">
        <v>46507</v>
      </c>
      <c r="N234" s="687">
        <v>45462</v>
      </c>
      <c r="O234" s="687">
        <v>46843</v>
      </c>
      <c r="P234" s="687">
        <v>46843</v>
      </c>
      <c r="Q234" s="687">
        <v>46843</v>
      </c>
      <c r="R234" s="687">
        <v>46843</v>
      </c>
      <c r="S234" s="687">
        <v>46843</v>
      </c>
      <c r="T234" s="687"/>
      <c r="U234" s="687"/>
      <c r="V234" s="687"/>
      <c r="W234" s="687">
        <v>45462</v>
      </c>
      <c r="X234" s="687">
        <v>46843</v>
      </c>
      <c r="Y234" s="687">
        <v>46843</v>
      </c>
      <c r="Z234" s="687">
        <v>46843</v>
      </c>
      <c r="AA234" s="687">
        <v>46843</v>
      </c>
      <c r="AB234" s="687">
        <v>46843</v>
      </c>
      <c r="AC234" s="687"/>
      <c r="AD234" s="687"/>
      <c r="AE234" s="687"/>
      <c r="AG234" s="745">
        <v>0</v>
      </c>
      <c r="AH234" s="745">
        <v>1.2132460957</v>
      </c>
      <c r="AI234" s="745"/>
      <c r="AL234" s="745">
        <v>0</v>
      </c>
      <c r="AM234" s="745">
        <v>0</v>
      </c>
      <c r="AN234" s="745">
        <v>0.40441706500000002</v>
      </c>
      <c r="AO234" s="745">
        <v>0.80883168589999999</v>
      </c>
      <c r="AP234" s="745">
        <v>1.2132460957</v>
      </c>
      <c r="AQ234" s="745">
        <v>1.2132460957</v>
      </c>
      <c r="AR234" s="745">
        <v>1.2132460957</v>
      </c>
      <c r="AS234" s="745">
        <v>1.2132460957</v>
      </c>
      <c r="AU234" s="745">
        <v>0</v>
      </c>
      <c r="AV234" s="745">
        <v>0</v>
      </c>
      <c r="AW234" s="745">
        <v>0.40441706500000002</v>
      </c>
      <c r="AX234" s="745">
        <v>0.80883168589999999</v>
      </c>
      <c r="AY234" s="745">
        <v>1.2132460957</v>
      </c>
      <c r="AZ234" s="745">
        <v>1.2132460957</v>
      </c>
      <c r="BA234" s="745">
        <v>1.2132460957</v>
      </c>
      <c r="BB234" s="745">
        <v>1.2132460957</v>
      </c>
      <c r="BD234" t="s">
        <v>2466</v>
      </c>
      <c r="BE234" t="s">
        <v>2467</v>
      </c>
      <c r="BG234" t="s">
        <v>25</v>
      </c>
    </row>
    <row r="235" spans="2:59" x14ac:dyDescent="0.2">
      <c r="B235" t="s">
        <v>2460</v>
      </c>
      <c r="C235" t="s">
        <v>3247</v>
      </c>
      <c r="D235" t="s">
        <v>3248</v>
      </c>
      <c r="E235" t="s">
        <v>3249</v>
      </c>
      <c r="F235" t="s">
        <v>587</v>
      </c>
      <c r="G235" t="s">
        <v>586</v>
      </c>
      <c r="H235" t="s">
        <v>2464</v>
      </c>
      <c r="L235" s="687">
        <v>46507</v>
      </c>
      <c r="M235" s="687">
        <v>46507</v>
      </c>
      <c r="N235" s="687">
        <v>45462</v>
      </c>
      <c r="O235" s="687">
        <v>46843</v>
      </c>
      <c r="P235" s="687">
        <v>46843</v>
      </c>
      <c r="Q235" s="687">
        <v>46843</v>
      </c>
      <c r="R235" s="687">
        <v>46843</v>
      </c>
      <c r="S235" s="687">
        <v>46843</v>
      </c>
      <c r="T235" s="687"/>
      <c r="U235" s="687"/>
      <c r="V235" s="687"/>
      <c r="W235" s="687">
        <v>45462</v>
      </c>
      <c r="X235" s="687">
        <v>46843</v>
      </c>
      <c r="Y235" s="687">
        <v>46843</v>
      </c>
      <c r="Z235" s="687">
        <v>46843</v>
      </c>
      <c r="AA235" s="687">
        <v>46843</v>
      </c>
      <c r="AB235" s="687">
        <v>46843</v>
      </c>
      <c r="AC235" s="687"/>
      <c r="AD235" s="687"/>
      <c r="AE235" s="687"/>
      <c r="AG235" s="745">
        <v>0</v>
      </c>
      <c r="AH235" s="745">
        <v>4.3015064334000002</v>
      </c>
      <c r="AI235" s="745"/>
      <c r="AL235" s="745">
        <v>0</v>
      </c>
      <c r="AM235" s="745">
        <v>0</v>
      </c>
      <c r="AN235" s="745">
        <v>1.4338345057999999</v>
      </c>
      <c r="AO235" s="745">
        <v>2.8676709518000001</v>
      </c>
      <c r="AP235" s="745">
        <v>4.3015064334000002</v>
      </c>
      <c r="AQ235" s="745">
        <v>4.3015064334000002</v>
      </c>
      <c r="AR235" s="745">
        <v>4.3015064334000002</v>
      </c>
      <c r="AS235" s="745">
        <v>4.3015064334000002</v>
      </c>
      <c r="AU235" s="745">
        <v>0</v>
      </c>
      <c r="AV235" s="745">
        <v>0</v>
      </c>
      <c r="AW235" s="745">
        <v>1.4338345057999999</v>
      </c>
      <c r="AX235" s="745">
        <v>2.8676709518000001</v>
      </c>
      <c r="AY235" s="745">
        <v>4.3015064334000002</v>
      </c>
      <c r="AZ235" s="745">
        <v>4.3015064334000002</v>
      </c>
      <c r="BA235" s="745">
        <v>4.3015064334000002</v>
      </c>
      <c r="BB235" s="745">
        <v>4.3015064334000002</v>
      </c>
      <c r="BD235" t="s">
        <v>2466</v>
      </c>
      <c r="BE235" t="s">
        <v>2467</v>
      </c>
      <c r="BG235" t="s">
        <v>25</v>
      </c>
    </row>
    <row r="236" spans="2:59" x14ac:dyDescent="0.2">
      <c r="B236" t="s">
        <v>2460</v>
      </c>
      <c r="C236" t="s">
        <v>3250</v>
      </c>
      <c r="D236" t="s">
        <v>3251</v>
      </c>
      <c r="E236" t="s">
        <v>3252</v>
      </c>
      <c r="F236" t="s">
        <v>587</v>
      </c>
      <c r="G236" t="s">
        <v>586</v>
      </c>
      <c r="H236" t="s">
        <v>2464</v>
      </c>
      <c r="L236" s="687">
        <v>46507</v>
      </c>
      <c r="M236" s="687">
        <v>46507</v>
      </c>
      <c r="N236" s="687">
        <v>45490</v>
      </c>
      <c r="O236" s="687">
        <v>46597</v>
      </c>
      <c r="P236" s="687">
        <v>46843</v>
      </c>
      <c r="Q236" s="687">
        <v>46843</v>
      </c>
      <c r="R236" s="687">
        <v>46843</v>
      </c>
      <c r="S236" s="687">
        <v>46843</v>
      </c>
      <c r="T236" s="687"/>
      <c r="U236" s="687"/>
      <c r="V236" s="687"/>
      <c r="W236" s="687">
        <v>45490</v>
      </c>
      <c r="X236" s="687">
        <v>46597</v>
      </c>
      <c r="Y236" s="687">
        <v>46843</v>
      </c>
      <c r="Z236" s="687">
        <v>46843</v>
      </c>
      <c r="AA236" s="687">
        <v>46843</v>
      </c>
      <c r="AB236" s="687">
        <v>46843</v>
      </c>
      <c r="AC236" s="687"/>
      <c r="AD236" s="687"/>
      <c r="AE236" s="687"/>
      <c r="AG236" s="745">
        <v>0</v>
      </c>
      <c r="AH236" s="745">
        <v>0.1205987318</v>
      </c>
      <c r="AI236" s="745"/>
      <c r="AL236" s="745">
        <v>0</v>
      </c>
      <c r="AM236" s="745">
        <v>0</v>
      </c>
      <c r="AN236" s="745">
        <v>4.0199109499999996E-2</v>
      </c>
      <c r="AO236" s="745">
        <v>8.0399164299999992E-2</v>
      </c>
      <c r="AP236" s="745">
        <v>0.1205987318</v>
      </c>
      <c r="AQ236" s="745">
        <v>0.1205987318</v>
      </c>
      <c r="AR236" s="745">
        <v>0.1205987318</v>
      </c>
      <c r="AS236" s="745">
        <v>0.1205987318</v>
      </c>
      <c r="AU236" s="745">
        <v>0</v>
      </c>
      <c r="AV236" s="745">
        <v>0</v>
      </c>
      <c r="AW236" s="745">
        <v>4.0199109499999996E-2</v>
      </c>
      <c r="AX236" s="745">
        <v>8.0399164299999992E-2</v>
      </c>
      <c r="AY236" s="745">
        <v>0.1205987318</v>
      </c>
      <c r="AZ236" s="745">
        <v>0.1205987318</v>
      </c>
      <c r="BA236" s="745">
        <v>0.1205987318</v>
      </c>
      <c r="BB236" s="745">
        <v>0.1205987318</v>
      </c>
      <c r="BD236" t="s">
        <v>2466</v>
      </c>
      <c r="BE236" t="s">
        <v>2467</v>
      </c>
      <c r="BG236" t="s">
        <v>25</v>
      </c>
    </row>
    <row r="237" spans="2:59" x14ac:dyDescent="0.2">
      <c r="B237" t="s">
        <v>2460</v>
      </c>
      <c r="C237" t="s">
        <v>3253</v>
      </c>
      <c r="D237" t="s">
        <v>3254</v>
      </c>
      <c r="E237" t="s">
        <v>3255</v>
      </c>
      <c r="F237" t="s">
        <v>587</v>
      </c>
      <c r="G237" t="s">
        <v>586</v>
      </c>
      <c r="H237" t="s">
        <v>2464</v>
      </c>
      <c r="L237" s="687">
        <v>46507</v>
      </c>
      <c r="M237" s="687">
        <v>46507</v>
      </c>
      <c r="N237" s="687">
        <v>45748</v>
      </c>
      <c r="O237" s="687">
        <v>46112</v>
      </c>
      <c r="P237" s="687">
        <v>46112</v>
      </c>
      <c r="Q237" s="687">
        <v>46112</v>
      </c>
      <c r="R237" s="687">
        <v>46112</v>
      </c>
      <c r="S237" s="687">
        <v>46112</v>
      </c>
      <c r="T237" s="687"/>
      <c r="U237" s="687"/>
      <c r="V237" s="687"/>
      <c r="W237" s="687">
        <v>45748</v>
      </c>
      <c r="X237" s="687">
        <v>46112</v>
      </c>
      <c r="Y237" s="687">
        <v>46112</v>
      </c>
      <c r="Z237" s="687">
        <v>46112</v>
      </c>
      <c r="AA237" s="687">
        <v>46112</v>
      </c>
      <c r="AB237" s="687">
        <v>46112</v>
      </c>
      <c r="AC237" s="687"/>
      <c r="AD237" s="687"/>
      <c r="AE237" s="687"/>
      <c r="AG237" s="745">
        <v>0</v>
      </c>
      <c r="AH237" s="745">
        <v>1.1626091699999999</v>
      </c>
      <c r="AI237" s="745"/>
      <c r="AL237" s="745">
        <v>0</v>
      </c>
      <c r="AM237" s="745">
        <v>0</v>
      </c>
      <c r="AN237" s="745">
        <v>1.1626091699999999</v>
      </c>
      <c r="AO237" s="745">
        <v>1.1626091699999999</v>
      </c>
      <c r="AP237" s="745">
        <v>1.1626091699999999</v>
      </c>
      <c r="AQ237" s="745">
        <v>1.1626091699999999</v>
      </c>
      <c r="AR237" s="745">
        <v>1.1626091699999999</v>
      </c>
      <c r="AS237" s="745">
        <v>1.1626091699999999</v>
      </c>
      <c r="AU237" s="745">
        <v>0</v>
      </c>
      <c r="AV237" s="745">
        <v>0</v>
      </c>
      <c r="AW237" s="745">
        <v>1.1626091699999999</v>
      </c>
      <c r="AX237" s="745">
        <v>1.1626091699999999</v>
      </c>
      <c r="AY237" s="745">
        <v>1.1626091699999999</v>
      </c>
      <c r="AZ237" s="745">
        <v>1.1626091699999999</v>
      </c>
      <c r="BA237" s="745">
        <v>1.1626091699999999</v>
      </c>
      <c r="BB237" s="745">
        <v>1.1626091699999999</v>
      </c>
      <c r="BD237" t="s">
        <v>2466</v>
      </c>
      <c r="BE237" t="s">
        <v>2467</v>
      </c>
      <c r="BG237" t="s">
        <v>25</v>
      </c>
    </row>
    <row r="238" spans="2:59" x14ac:dyDescent="0.2">
      <c r="B238" t="s">
        <v>2460</v>
      </c>
      <c r="C238" t="s">
        <v>3256</v>
      </c>
      <c r="D238" t="s">
        <v>3257</v>
      </c>
      <c r="E238" t="s">
        <v>3258</v>
      </c>
      <c r="F238" t="s">
        <v>431</v>
      </c>
      <c r="G238" t="s">
        <v>430</v>
      </c>
      <c r="H238" t="s">
        <v>2464</v>
      </c>
      <c r="L238" s="687">
        <v>47573</v>
      </c>
      <c r="M238" s="687">
        <v>47573</v>
      </c>
      <c r="N238" s="687" t="s">
        <v>2463</v>
      </c>
      <c r="O238" s="687">
        <v>47615</v>
      </c>
      <c r="P238" s="687">
        <v>47648</v>
      </c>
      <c r="Q238" s="687">
        <v>47861</v>
      </c>
      <c r="R238" s="687">
        <v>48537</v>
      </c>
      <c r="S238" s="687">
        <v>49034</v>
      </c>
      <c r="T238" s="687"/>
      <c r="U238" s="687"/>
      <c r="V238" s="687"/>
      <c r="W238" s="687" t="s">
        <v>2463</v>
      </c>
      <c r="X238" s="687">
        <v>47615</v>
      </c>
      <c r="Y238" s="687">
        <v>47648</v>
      </c>
      <c r="Z238" s="687">
        <v>47861</v>
      </c>
      <c r="AA238" s="687">
        <v>48537</v>
      </c>
      <c r="AB238" s="687">
        <v>49034</v>
      </c>
      <c r="AC238" s="687"/>
      <c r="AD238" s="687"/>
      <c r="AE238" s="687"/>
      <c r="AG238" s="745">
        <v>0</v>
      </c>
      <c r="AH238" s="745">
        <v>6.3935242099999998</v>
      </c>
      <c r="AI238" s="745"/>
      <c r="AL238" s="745">
        <v>0</v>
      </c>
      <c r="AM238" s="745">
        <v>0</v>
      </c>
      <c r="AN238" s="745">
        <v>0</v>
      </c>
      <c r="AO238" s="745">
        <v>0</v>
      </c>
      <c r="AP238" s="745">
        <v>0</v>
      </c>
      <c r="AQ238" s="745">
        <v>0</v>
      </c>
      <c r="AR238" s="745">
        <v>0.31239632999999994</v>
      </c>
      <c r="AS238" s="745">
        <v>6.3935242099999998</v>
      </c>
      <c r="AU238" s="745">
        <v>0</v>
      </c>
      <c r="AV238" s="745">
        <v>0</v>
      </c>
      <c r="AW238" s="745">
        <v>0</v>
      </c>
      <c r="AX238" s="745">
        <v>0</v>
      </c>
      <c r="AY238" s="745">
        <v>0</v>
      </c>
      <c r="AZ238" s="745">
        <v>0</v>
      </c>
      <c r="BA238" s="745">
        <v>0.31239632999999994</v>
      </c>
      <c r="BB238" s="745">
        <v>6.3935242099999998</v>
      </c>
      <c r="BD238" t="s">
        <v>2466</v>
      </c>
      <c r="BE238" t="s">
        <v>2467</v>
      </c>
      <c r="BG238" t="s">
        <v>25</v>
      </c>
    </row>
    <row r="239" spans="2:59" x14ac:dyDescent="0.2">
      <c r="B239" t="s">
        <v>2460</v>
      </c>
      <c r="C239" t="s">
        <v>3259</v>
      </c>
      <c r="D239" t="s">
        <v>3260</v>
      </c>
      <c r="E239" t="s">
        <v>3261</v>
      </c>
      <c r="F239" t="s">
        <v>835</v>
      </c>
      <c r="G239" t="s">
        <v>834</v>
      </c>
      <c r="H239" t="s">
        <v>2464</v>
      </c>
      <c r="L239" s="687">
        <v>47573</v>
      </c>
      <c r="M239" s="687">
        <v>47573</v>
      </c>
      <c r="N239" s="687">
        <v>45581</v>
      </c>
      <c r="O239" s="687">
        <v>46816</v>
      </c>
      <c r="P239" s="687">
        <v>47158</v>
      </c>
      <c r="Q239" s="687">
        <v>47356</v>
      </c>
      <c r="R239" s="687">
        <v>47832</v>
      </c>
      <c r="S239" s="687">
        <v>48304</v>
      </c>
      <c r="T239" s="687"/>
      <c r="U239" s="687"/>
      <c r="V239" s="687"/>
      <c r="W239" s="687">
        <v>45581</v>
      </c>
      <c r="X239" s="687">
        <v>46816</v>
      </c>
      <c r="Y239" s="687">
        <v>47158</v>
      </c>
      <c r="Z239" s="687">
        <v>47356</v>
      </c>
      <c r="AA239" s="687">
        <v>47832</v>
      </c>
      <c r="AB239" s="687">
        <v>48304</v>
      </c>
      <c r="AC239" s="687"/>
      <c r="AD239" s="687"/>
      <c r="AE239" s="687"/>
      <c r="AG239" s="745">
        <v>0</v>
      </c>
      <c r="AH239" s="745">
        <v>8.0856866700000012</v>
      </c>
      <c r="AI239" s="745"/>
      <c r="AL239" s="745">
        <v>0</v>
      </c>
      <c r="AM239" s="745">
        <v>0</v>
      </c>
      <c r="AN239" s="745">
        <v>0</v>
      </c>
      <c r="AO239" s="745">
        <v>0</v>
      </c>
      <c r="AP239" s="745">
        <v>0.33485023000000003</v>
      </c>
      <c r="AQ239" s="745">
        <v>1.2160858000000001</v>
      </c>
      <c r="AR239" s="745">
        <v>2.9107336799999999</v>
      </c>
      <c r="AS239" s="745">
        <v>8.0856866700000012</v>
      </c>
      <c r="AU239" s="745">
        <v>0</v>
      </c>
      <c r="AV239" s="745">
        <v>0</v>
      </c>
      <c r="AW239" s="745">
        <v>0</v>
      </c>
      <c r="AX239" s="745">
        <v>0</v>
      </c>
      <c r="AY239" s="745">
        <v>0.33485023000000003</v>
      </c>
      <c r="AZ239" s="745">
        <v>1.2160858000000001</v>
      </c>
      <c r="BA239" s="745">
        <v>2.9107336799999999</v>
      </c>
      <c r="BB239" s="745">
        <v>8.0856866700000012</v>
      </c>
      <c r="BD239" t="s">
        <v>2466</v>
      </c>
      <c r="BE239" t="s">
        <v>2859</v>
      </c>
      <c r="BG239" t="s">
        <v>25</v>
      </c>
    </row>
    <row r="240" spans="2:59" x14ac:dyDescent="0.2">
      <c r="B240" t="s">
        <v>2460</v>
      </c>
      <c r="C240" t="s">
        <v>3262</v>
      </c>
      <c r="D240" t="s">
        <v>3263</v>
      </c>
      <c r="E240" t="s">
        <v>3264</v>
      </c>
      <c r="F240" t="s">
        <v>835</v>
      </c>
      <c r="G240" t="s">
        <v>834</v>
      </c>
      <c r="H240" t="s">
        <v>2464</v>
      </c>
      <c r="L240" s="687">
        <v>47573</v>
      </c>
      <c r="M240" s="687">
        <v>47573</v>
      </c>
      <c r="N240" s="687">
        <v>45581</v>
      </c>
      <c r="O240" s="687">
        <v>45955</v>
      </c>
      <c r="P240" s="687">
        <v>46187</v>
      </c>
      <c r="Q240" s="687">
        <v>46404</v>
      </c>
      <c r="R240" s="687">
        <v>47076</v>
      </c>
      <c r="S240" s="687">
        <v>47573</v>
      </c>
      <c r="T240" s="687"/>
      <c r="U240" s="687"/>
      <c r="V240" s="687"/>
      <c r="W240" s="687">
        <v>45581</v>
      </c>
      <c r="X240" s="687">
        <v>45955</v>
      </c>
      <c r="Y240" s="687">
        <v>46187</v>
      </c>
      <c r="Z240" s="687">
        <v>46404</v>
      </c>
      <c r="AA240" s="687">
        <v>47076</v>
      </c>
      <c r="AB240" s="687">
        <v>47573</v>
      </c>
      <c r="AC240" s="687"/>
      <c r="AD240" s="687"/>
      <c r="AE240" s="687"/>
      <c r="AG240" s="745">
        <v>0</v>
      </c>
      <c r="AH240" s="745">
        <v>0</v>
      </c>
      <c r="AI240" s="745"/>
      <c r="AL240" s="745">
        <v>0</v>
      </c>
      <c r="AM240" s="745">
        <v>0</v>
      </c>
      <c r="AN240" s="745">
        <v>0</v>
      </c>
      <c r="AO240" s="745">
        <v>0</v>
      </c>
      <c r="AP240" s="745">
        <v>0</v>
      </c>
      <c r="AQ240" s="745">
        <v>0</v>
      </c>
      <c r="AR240" s="745">
        <v>0</v>
      </c>
      <c r="AS240" s="745">
        <v>0</v>
      </c>
      <c r="AU240" s="745">
        <v>0</v>
      </c>
      <c r="AV240" s="745">
        <v>0</v>
      </c>
      <c r="AW240" s="745">
        <v>0</v>
      </c>
      <c r="AX240" s="745">
        <v>0</v>
      </c>
      <c r="AY240" s="745">
        <v>0</v>
      </c>
      <c r="AZ240" s="745">
        <v>0</v>
      </c>
      <c r="BA240" s="745">
        <v>0</v>
      </c>
      <c r="BB240" s="745">
        <v>0</v>
      </c>
      <c r="BD240" t="s">
        <v>2466</v>
      </c>
      <c r="BE240" t="s">
        <v>2467</v>
      </c>
      <c r="BG240" t="s">
        <v>25</v>
      </c>
    </row>
    <row r="241" spans="2:59" x14ac:dyDescent="0.2">
      <c r="B241" t="s">
        <v>2460</v>
      </c>
      <c r="C241" t="s">
        <v>3265</v>
      </c>
      <c r="D241" t="s">
        <v>3266</v>
      </c>
      <c r="E241" t="s">
        <v>3267</v>
      </c>
      <c r="F241" t="s">
        <v>835</v>
      </c>
      <c r="G241" t="s">
        <v>834</v>
      </c>
      <c r="H241" t="s">
        <v>2464</v>
      </c>
      <c r="L241" s="687">
        <v>47573</v>
      </c>
      <c r="M241" s="687">
        <v>47573</v>
      </c>
      <c r="N241" s="687">
        <v>45581</v>
      </c>
      <c r="O241" s="687">
        <v>46074</v>
      </c>
      <c r="P241" s="687">
        <v>46421</v>
      </c>
      <c r="Q241" s="687">
        <v>46620</v>
      </c>
      <c r="R241" s="687">
        <v>47095</v>
      </c>
      <c r="S241" s="687">
        <v>47573</v>
      </c>
      <c r="T241" s="687"/>
      <c r="U241" s="687"/>
      <c r="V241" s="687"/>
      <c r="W241" s="687">
        <v>45581</v>
      </c>
      <c r="X241" s="687">
        <v>46074</v>
      </c>
      <c r="Y241" s="687">
        <v>46421</v>
      </c>
      <c r="Z241" s="687">
        <v>46620</v>
      </c>
      <c r="AA241" s="687">
        <v>47095</v>
      </c>
      <c r="AB241" s="687">
        <v>47573</v>
      </c>
      <c r="AC241" s="687"/>
      <c r="AD241" s="687"/>
      <c r="AE241" s="687"/>
      <c r="AG241" s="745">
        <v>0</v>
      </c>
      <c r="AH241" s="745">
        <v>8.3110741900000011</v>
      </c>
      <c r="AI241" s="745"/>
      <c r="AL241" s="745">
        <v>0</v>
      </c>
      <c r="AM241" s="745">
        <v>0</v>
      </c>
      <c r="AN241" s="745">
        <v>0</v>
      </c>
      <c r="AO241" s="745">
        <v>0.56976718000000004</v>
      </c>
      <c r="AP241" s="745">
        <v>1.9667791800000001</v>
      </c>
      <c r="AQ241" s="745">
        <v>4.6599477100000009</v>
      </c>
      <c r="AR241" s="745">
        <v>8.1513897200000009</v>
      </c>
      <c r="AS241" s="745">
        <v>8.3110741900000011</v>
      </c>
      <c r="AU241" s="745">
        <v>0</v>
      </c>
      <c r="AV241" s="745">
        <v>0</v>
      </c>
      <c r="AW241" s="745">
        <v>0</v>
      </c>
      <c r="AX241" s="745">
        <v>0.56976718000000004</v>
      </c>
      <c r="AY241" s="745">
        <v>1.9667791800000001</v>
      </c>
      <c r="AZ241" s="745">
        <v>4.6599477100000009</v>
      </c>
      <c r="BA241" s="745">
        <v>8.1513897200000009</v>
      </c>
      <c r="BB241" s="745">
        <v>8.3110741900000011</v>
      </c>
      <c r="BD241" t="s">
        <v>2466</v>
      </c>
      <c r="BE241" t="s">
        <v>2467</v>
      </c>
      <c r="BG241" t="s">
        <v>25</v>
      </c>
    </row>
    <row r="242" spans="2:59" x14ac:dyDescent="0.2">
      <c r="B242" t="s">
        <v>2460</v>
      </c>
      <c r="C242" t="s">
        <v>3268</v>
      </c>
      <c r="D242" t="s">
        <v>3269</v>
      </c>
      <c r="E242" t="s">
        <v>3270</v>
      </c>
      <c r="F242" t="s">
        <v>835</v>
      </c>
      <c r="G242" t="s">
        <v>834</v>
      </c>
      <c r="H242" t="s">
        <v>2464</v>
      </c>
      <c r="L242" s="687">
        <v>47573</v>
      </c>
      <c r="M242" s="687">
        <v>47573</v>
      </c>
      <c r="N242" s="687">
        <v>45581</v>
      </c>
      <c r="O242" s="687">
        <v>46445</v>
      </c>
      <c r="P242" s="687">
        <v>46638</v>
      </c>
      <c r="Q242" s="687">
        <v>47041</v>
      </c>
      <c r="R242" s="687">
        <v>47937</v>
      </c>
      <c r="S242" s="687">
        <v>48304</v>
      </c>
      <c r="T242" s="687"/>
      <c r="U242" s="687"/>
      <c r="V242" s="687"/>
      <c r="W242" s="687">
        <v>45581</v>
      </c>
      <c r="X242" s="687">
        <v>46445</v>
      </c>
      <c r="Y242" s="687">
        <v>46638</v>
      </c>
      <c r="Z242" s="687">
        <v>47041</v>
      </c>
      <c r="AA242" s="687">
        <v>47937</v>
      </c>
      <c r="AB242" s="687">
        <v>48304</v>
      </c>
      <c r="AC242" s="687"/>
      <c r="AD242" s="687"/>
      <c r="AE242" s="687"/>
      <c r="AG242" s="745">
        <v>0</v>
      </c>
      <c r="AH242" s="745">
        <v>53.255737420000003</v>
      </c>
      <c r="AI242" s="745"/>
      <c r="AL242" s="745">
        <v>0</v>
      </c>
      <c r="AM242" s="745">
        <v>0</v>
      </c>
      <c r="AN242" s="745">
        <v>0</v>
      </c>
      <c r="AO242" s="745">
        <v>0.60826032000000008</v>
      </c>
      <c r="AP242" s="745">
        <v>1.34973564</v>
      </c>
      <c r="AQ242" s="745">
        <v>3.9716994300000001</v>
      </c>
      <c r="AR242" s="745">
        <v>22.551479360000002</v>
      </c>
      <c r="AS242" s="745">
        <v>53.255737420000003</v>
      </c>
      <c r="AU242" s="745">
        <v>0</v>
      </c>
      <c r="AV242" s="745">
        <v>0</v>
      </c>
      <c r="AW242" s="745">
        <v>0</v>
      </c>
      <c r="AX242" s="745">
        <v>0.60826032000000008</v>
      </c>
      <c r="AY242" s="745">
        <v>1.34973564</v>
      </c>
      <c r="AZ242" s="745">
        <v>3.9716994300000001</v>
      </c>
      <c r="BA242" s="745">
        <v>22.551479360000002</v>
      </c>
      <c r="BB242" s="745">
        <v>53.255737420000003</v>
      </c>
      <c r="BD242" t="s">
        <v>2466</v>
      </c>
      <c r="BE242" t="s">
        <v>2859</v>
      </c>
      <c r="BG242" t="s">
        <v>25</v>
      </c>
    </row>
    <row r="243" spans="2:59" x14ac:dyDescent="0.2">
      <c r="B243" t="s">
        <v>2460</v>
      </c>
      <c r="C243" t="s">
        <v>3271</v>
      </c>
      <c r="D243" t="s">
        <v>3272</v>
      </c>
      <c r="E243" t="s">
        <v>3273</v>
      </c>
      <c r="F243" t="s">
        <v>835</v>
      </c>
      <c r="G243" t="s">
        <v>834</v>
      </c>
      <c r="H243" t="s">
        <v>2464</v>
      </c>
      <c r="L243" s="687">
        <v>47573</v>
      </c>
      <c r="M243" s="687">
        <v>47573</v>
      </c>
      <c r="N243" s="687">
        <v>45581</v>
      </c>
      <c r="O243" s="687">
        <v>45581</v>
      </c>
      <c r="P243" s="687">
        <v>46063</v>
      </c>
      <c r="Q243" s="687">
        <v>46255</v>
      </c>
      <c r="R243" s="687">
        <v>47473</v>
      </c>
      <c r="S243" s="687">
        <v>47938</v>
      </c>
      <c r="T243" s="687"/>
      <c r="U243" s="687"/>
      <c r="V243" s="687"/>
      <c r="W243" s="687">
        <v>45581</v>
      </c>
      <c r="X243" s="687">
        <v>45581</v>
      </c>
      <c r="Y243" s="687">
        <v>46063</v>
      </c>
      <c r="Z243" s="687">
        <v>46255</v>
      </c>
      <c r="AA243" s="687">
        <v>47473</v>
      </c>
      <c r="AB243" s="687">
        <v>47938</v>
      </c>
      <c r="AC243" s="687"/>
      <c r="AD243" s="687"/>
      <c r="AE243" s="687"/>
      <c r="AG243" s="745">
        <v>0</v>
      </c>
      <c r="AH243" s="745">
        <v>20.12837334</v>
      </c>
      <c r="AI243" s="745"/>
      <c r="AL243" s="745">
        <v>0</v>
      </c>
      <c r="AM243" s="745">
        <v>0</v>
      </c>
      <c r="AN243" s="745">
        <v>0</v>
      </c>
      <c r="AO243" s="745">
        <v>1.22372401</v>
      </c>
      <c r="AP243" s="745">
        <v>3.2767041199999998</v>
      </c>
      <c r="AQ243" s="745">
        <v>8.2045208599999988</v>
      </c>
      <c r="AR243" s="745">
        <v>19.57122884</v>
      </c>
      <c r="AS243" s="745">
        <v>20.12837334</v>
      </c>
      <c r="AU243" s="745">
        <v>0</v>
      </c>
      <c r="AV243" s="745">
        <v>0</v>
      </c>
      <c r="AW243" s="745">
        <v>0</v>
      </c>
      <c r="AX243" s="745">
        <v>1.22372401</v>
      </c>
      <c r="AY243" s="745">
        <v>3.2767041199999998</v>
      </c>
      <c r="AZ243" s="745">
        <v>8.2045208599999988</v>
      </c>
      <c r="BA243" s="745">
        <v>19.57122884</v>
      </c>
      <c r="BB243" s="745">
        <v>20.12837334</v>
      </c>
      <c r="BD243" t="s">
        <v>2466</v>
      </c>
      <c r="BE243" t="s">
        <v>2467</v>
      </c>
      <c r="BG243" t="s">
        <v>25</v>
      </c>
    </row>
    <row r="244" spans="2:59" x14ac:dyDescent="0.2">
      <c r="B244" t="s">
        <v>2460</v>
      </c>
      <c r="C244" t="s">
        <v>3274</v>
      </c>
      <c r="D244" t="s">
        <v>3275</v>
      </c>
      <c r="E244" t="s">
        <v>3276</v>
      </c>
      <c r="F244" t="s">
        <v>816</v>
      </c>
      <c r="G244" t="s">
        <v>815</v>
      </c>
      <c r="H244" t="s">
        <v>2464</v>
      </c>
      <c r="L244" s="687">
        <v>47573</v>
      </c>
      <c r="M244" s="687">
        <v>47573</v>
      </c>
      <c r="N244" s="687">
        <v>45602</v>
      </c>
      <c r="O244" s="687">
        <v>46864.438378372084</v>
      </c>
      <c r="P244" s="687">
        <v>47075.4666959077</v>
      </c>
      <c r="Q244" s="687">
        <v>47131.4666959077</v>
      </c>
      <c r="R244" s="687">
        <v>47308</v>
      </c>
      <c r="S244" s="687">
        <v>47573</v>
      </c>
      <c r="T244" s="687"/>
      <c r="U244" s="687"/>
      <c r="V244" s="687"/>
      <c r="W244" s="687">
        <v>45602</v>
      </c>
      <c r="X244" s="687">
        <v>46864.438378372084</v>
      </c>
      <c r="Y244" s="687">
        <v>47075.4666959077</v>
      </c>
      <c r="Z244" s="687">
        <v>47131.4666959077</v>
      </c>
      <c r="AA244" s="687">
        <v>47308</v>
      </c>
      <c r="AB244" s="687">
        <v>47573</v>
      </c>
      <c r="AC244" s="687"/>
      <c r="AD244" s="687"/>
      <c r="AE244" s="687"/>
      <c r="AG244" s="745">
        <v>0</v>
      </c>
      <c r="AH244" s="745">
        <v>3.9765545000000007</v>
      </c>
      <c r="AI244" s="745"/>
      <c r="AL244" s="745">
        <v>0</v>
      </c>
      <c r="AM244" s="745">
        <v>0</v>
      </c>
      <c r="AN244" s="745">
        <v>0</v>
      </c>
      <c r="AO244" s="745">
        <v>0</v>
      </c>
      <c r="AP244" s="745">
        <v>9.8989050000000009E-2</v>
      </c>
      <c r="AQ244" s="745">
        <v>3.2715079500000006</v>
      </c>
      <c r="AR244" s="745">
        <v>3.9765545000000007</v>
      </c>
      <c r="AS244" s="745">
        <v>3.9765545000000007</v>
      </c>
      <c r="AU244" s="745">
        <v>0</v>
      </c>
      <c r="AV244" s="745">
        <v>0</v>
      </c>
      <c r="AW244" s="745">
        <v>0</v>
      </c>
      <c r="AX244" s="745">
        <v>0</v>
      </c>
      <c r="AY244" s="745">
        <v>9.8989050000000009E-2</v>
      </c>
      <c r="AZ244" s="745">
        <v>3.2715079500000006</v>
      </c>
      <c r="BA244" s="745">
        <v>3.9765545000000007</v>
      </c>
      <c r="BB244" s="745">
        <v>3.9765545000000007</v>
      </c>
      <c r="BD244" t="s">
        <v>2466</v>
      </c>
      <c r="BE244" t="s">
        <v>2467</v>
      </c>
      <c r="BG244" t="s">
        <v>25</v>
      </c>
    </row>
    <row r="245" spans="2:59" x14ac:dyDescent="0.2">
      <c r="B245" t="s">
        <v>2460</v>
      </c>
      <c r="C245" t="s">
        <v>3277</v>
      </c>
      <c r="D245" t="s">
        <v>3278</v>
      </c>
      <c r="E245" t="s">
        <v>3279</v>
      </c>
      <c r="F245" t="s">
        <v>816</v>
      </c>
      <c r="G245" t="s">
        <v>815</v>
      </c>
      <c r="H245" t="s">
        <v>2464</v>
      </c>
      <c r="L245" s="687">
        <v>47573</v>
      </c>
      <c r="M245" s="687">
        <v>47573</v>
      </c>
      <c r="N245" s="687">
        <v>45588</v>
      </c>
      <c r="O245" s="687">
        <v>46829.634159020905</v>
      </c>
      <c r="P245" s="687">
        <v>46979.518608180006</v>
      </c>
      <c r="Q245" s="687">
        <v>47129.403057339106</v>
      </c>
      <c r="R245" s="687">
        <v>47752</v>
      </c>
      <c r="S245" s="687">
        <v>47938</v>
      </c>
      <c r="T245" s="687"/>
      <c r="U245" s="687"/>
      <c r="V245" s="687"/>
      <c r="W245" s="687">
        <v>45588</v>
      </c>
      <c r="X245" s="687">
        <v>46829.634159020905</v>
      </c>
      <c r="Y245" s="687">
        <v>46979.518608180006</v>
      </c>
      <c r="Z245" s="687">
        <v>47129.403057339106</v>
      </c>
      <c r="AA245" s="687">
        <v>47752</v>
      </c>
      <c r="AB245" s="687">
        <v>47938</v>
      </c>
      <c r="AC245" s="687"/>
      <c r="AD245" s="687"/>
      <c r="AE245" s="687"/>
      <c r="AG245" s="745">
        <v>0</v>
      </c>
      <c r="AH245" s="745">
        <v>6.2667116499999995</v>
      </c>
      <c r="AI245" s="745"/>
      <c r="AL245" s="745">
        <v>0</v>
      </c>
      <c r="AM245" s="745">
        <v>0</v>
      </c>
      <c r="AN245" s="745">
        <v>0</v>
      </c>
      <c r="AO245" s="745">
        <v>0</v>
      </c>
      <c r="AP245" s="745">
        <v>0.17063245000000002</v>
      </c>
      <c r="AQ245" s="745">
        <v>2.4772545500000001</v>
      </c>
      <c r="AR245" s="745">
        <v>5.0330222999999998</v>
      </c>
      <c r="AS245" s="745">
        <v>6.2667116499999995</v>
      </c>
      <c r="AU245" s="745">
        <v>0</v>
      </c>
      <c r="AV245" s="745">
        <v>0</v>
      </c>
      <c r="AW245" s="745">
        <v>0</v>
      </c>
      <c r="AX245" s="745">
        <v>0</v>
      </c>
      <c r="AY245" s="745">
        <v>0.17063245000000002</v>
      </c>
      <c r="AZ245" s="745">
        <v>2.4772545500000001</v>
      </c>
      <c r="BA245" s="745">
        <v>5.0330222999999998</v>
      </c>
      <c r="BB245" s="745">
        <v>6.2667116499999995</v>
      </c>
      <c r="BD245" t="s">
        <v>2466</v>
      </c>
      <c r="BE245" t="s">
        <v>2467</v>
      </c>
      <c r="BG245" t="s">
        <v>25</v>
      </c>
    </row>
    <row r="246" spans="2:59" x14ac:dyDescent="0.2">
      <c r="B246" t="s">
        <v>2460</v>
      </c>
      <c r="C246" t="s">
        <v>3280</v>
      </c>
      <c r="D246" t="s">
        <v>3281</v>
      </c>
      <c r="E246" t="s">
        <v>3282</v>
      </c>
      <c r="F246" t="s">
        <v>816</v>
      </c>
      <c r="G246" t="s">
        <v>815</v>
      </c>
      <c r="H246" t="s">
        <v>2464</v>
      </c>
      <c r="L246" s="687">
        <v>47573</v>
      </c>
      <c r="M246" s="687">
        <v>47573</v>
      </c>
      <c r="N246" s="687">
        <v>45616</v>
      </c>
      <c r="O246" s="687">
        <v>46892.280267749447</v>
      </c>
      <c r="P246" s="687">
        <v>47256.280267749447</v>
      </c>
      <c r="Q246" s="687">
        <v>47363.330365051792</v>
      </c>
      <c r="R246" s="687">
        <v>47808</v>
      </c>
      <c r="S246" s="687">
        <v>47938</v>
      </c>
      <c r="T246" s="687"/>
      <c r="U246" s="687"/>
      <c r="V246" s="687"/>
      <c r="W246" s="687">
        <v>45616</v>
      </c>
      <c r="X246" s="687">
        <v>46892.280267749447</v>
      </c>
      <c r="Y246" s="687">
        <v>47256.280267749447</v>
      </c>
      <c r="Z246" s="687">
        <v>47363.330365051792</v>
      </c>
      <c r="AA246" s="687">
        <v>47808</v>
      </c>
      <c r="AB246" s="687">
        <v>47938</v>
      </c>
      <c r="AC246" s="687"/>
      <c r="AD246" s="687"/>
      <c r="AE246" s="687"/>
      <c r="AG246" s="745">
        <v>0</v>
      </c>
      <c r="AH246" s="745">
        <v>13.99983843</v>
      </c>
      <c r="AI246" s="745"/>
      <c r="AL246" s="745">
        <v>0</v>
      </c>
      <c r="AM246" s="745">
        <v>0</v>
      </c>
      <c r="AN246" s="745">
        <v>0</v>
      </c>
      <c r="AO246" s="745">
        <v>0</v>
      </c>
      <c r="AP246" s="745">
        <v>0.31673547999999996</v>
      </c>
      <c r="AQ246" s="745">
        <v>3.9326763099999997</v>
      </c>
      <c r="AR246" s="745">
        <v>8.4706348200000008</v>
      </c>
      <c r="AS246" s="745">
        <v>13.99983843</v>
      </c>
      <c r="AU246" s="745">
        <v>0</v>
      </c>
      <c r="AV246" s="745">
        <v>0</v>
      </c>
      <c r="AW246" s="745">
        <v>0</v>
      </c>
      <c r="AX246" s="745">
        <v>0</v>
      </c>
      <c r="AY246" s="745">
        <v>0.31673547999999996</v>
      </c>
      <c r="AZ246" s="745">
        <v>3.9326763099999997</v>
      </c>
      <c r="BA246" s="745">
        <v>8.4706348200000008</v>
      </c>
      <c r="BB246" s="745">
        <v>13.99983843</v>
      </c>
      <c r="BD246" t="s">
        <v>2466</v>
      </c>
      <c r="BE246" t="s">
        <v>2467</v>
      </c>
      <c r="BG246" t="s">
        <v>25</v>
      </c>
    </row>
    <row r="247" spans="2:59" x14ac:dyDescent="0.2">
      <c r="B247" t="s">
        <v>2460</v>
      </c>
      <c r="C247" t="s">
        <v>3283</v>
      </c>
      <c r="D247" t="s">
        <v>3284</v>
      </c>
      <c r="E247" t="s">
        <v>3285</v>
      </c>
      <c r="F247" t="s">
        <v>816</v>
      </c>
      <c r="G247" t="s">
        <v>815</v>
      </c>
      <c r="H247" t="s">
        <v>2464</v>
      </c>
      <c r="L247" s="687">
        <v>47573</v>
      </c>
      <c r="M247" s="687">
        <v>47573</v>
      </c>
      <c r="N247" s="687">
        <v>45616</v>
      </c>
      <c r="O247" s="687">
        <v>46162.456356011622</v>
      </c>
      <c r="P247" s="687">
        <v>46357.477766270073</v>
      </c>
      <c r="Q247" s="687">
        <v>46413.477766270073</v>
      </c>
      <c r="R247" s="687">
        <v>46616</v>
      </c>
      <c r="S247" s="687">
        <v>46843</v>
      </c>
      <c r="T247" s="687"/>
      <c r="U247" s="687"/>
      <c r="V247" s="687"/>
      <c r="W247" s="687">
        <v>45616</v>
      </c>
      <c r="X247" s="687">
        <v>46162.456356011622</v>
      </c>
      <c r="Y247" s="687">
        <v>46357.477766270073</v>
      </c>
      <c r="Z247" s="687">
        <v>46413.477766270073</v>
      </c>
      <c r="AA247" s="687">
        <v>46616</v>
      </c>
      <c r="AB247" s="687">
        <v>46843</v>
      </c>
      <c r="AC247" s="687"/>
      <c r="AD247" s="687"/>
      <c r="AE247" s="687"/>
      <c r="AG247" s="745">
        <v>0</v>
      </c>
      <c r="AH247" s="745">
        <v>4.3921744699999996</v>
      </c>
      <c r="AI247" s="745"/>
      <c r="AL247" s="745">
        <v>0</v>
      </c>
      <c r="AM247" s="745">
        <v>0</v>
      </c>
      <c r="AN247" s="745">
        <v>0.10147365</v>
      </c>
      <c r="AO247" s="745">
        <v>2.6983637799999998</v>
      </c>
      <c r="AP247" s="745">
        <v>4.3921744699999996</v>
      </c>
      <c r="AQ247" s="745">
        <v>4.3921744699999996</v>
      </c>
      <c r="AR247" s="745">
        <v>4.3921744699999996</v>
      </c>
      <c r="AS247" s="745">
        <v>4.3921744699999996</v>
      </c>
      <c r="AU247" s="745">
        <v>0</v>
      </c>
      <c r="AV247" s="745">
        <v>0</v>
      </c>
      <c r="AW247" s="745">
        <v>0.10147365</v>
      </c>
      <c r="AX247" s="745">
        <v>2.6983637799999998</v>
      </c>
      <c r="AY247" s="745">
        <v>4.3921744699999996</v>
      </c>
      <c r="AZ247" s="745">
        <v>4.3921744699999996</v>
      </c>
      <c r="BA247" s="745">
        <v>4.3921744699999996</v>
      </c>
      <c r="BB247" s="745">
        <v>4.3921744699999996</v>
      </c>
      <c r="BD247" t="s">
        <v>2466</v>
      </c>
      <c r="BE247" t="s">
        <v>2467</v>
      </c>
      <c r="BG247" t="s">
        <v>25</v>
      </c>
    </row>
    <row r="248" spans="2:59" x14ac:dyDescent="0.2">
      <c r="B248" t="s">
        <v>2460</v>
      </c>
      <c r="C248" t="s">
        <v>3286</v>
      </c>
      <c r="D248" t="s">
        <v>3287</v>
      </c>
      <c r="E248" t="s">
        <v>3288</v>
      </c>
      <c r="F248" t="s">
        <v>835</v>
      </c>
      <c r="G248" t="s">
        <v>834</v>
      </c>
      <c r="H248" t="s">
        <v>2464</v>
      </c>
      <c r="L248" s="687">
        <v>47573</v>
      </c>
      <c r="M248" s="687">
        <v>47573</v>
      </c>
      <c r="N248" s="687">
        <v>45616</v>
      </c>
      <c r="O248" s="687">
        <v>46072</v>
      </c>
      <c r="P248" s="687">
        <v>46575</v>
      </c>
      <c r="Q248" s="687">
        <v>47105</v>
      </c>
      <c r="R248" s="687">
        <v>48282</v>
      </c>
      <c r="S248" s="687">
        <v>48669</v>
      </c>
      <c r="T248" s="687"/>
      <c r="U248" s="687"/>
      <c r="V248" s="687"/>
      <c r="W248" s="687">
        <v>45616</v>
      </c>
      <c r="X248" s="687">
        <v>46072</v>
      </c>
      <c r="Y248" s="687">
        <v>46575</v>
      </c>
      <c r="Z248" s="687">
        <v>47105</v>
      </c>
      <c r="AA248" s="687">
        <v>48282</v>
      </c>
      <c r="AB248" s="687">
        <v>48669</v>
      </c>
      <c r="AC248" s="687"/>
      <c r="AD248" s="687"/>
      <c r="AE248" s="687"/>
      <c r="AG248" s="745">
        <v>0</v>
      </c>
      <c r="AH248" s="745">
        <v>109.13671638000001</v>
      </c>
      <c r="AI248" s="745"/>
      <c r="AL248" s="745">
        <v>0</v>
      </c>
      <c r="AM248" s="745">
        <v>0</v>
      </c>
      <c r="AN248" s="745">
        <v>0</v>
      </c>
      <c r="AO248" s="745">
        <v>0</v>
      </c>
      <c r="AP248" s="745">
        <v>6.1936323299999998</v>
      </c>
      <c r="AQ248" s="745">
        <v>17.702988560000001</v>
      </c>
      <c r="AR248" s="745">
        <v>32.398957449999997</v>
      </c>
      <c r="AS248" s="745">
        <v>109.13671638000001</v>
      </c>
      <c r="AU248" s="745">
        <v>0</v>
      </c>
      <c r="AV248" s="745">
        <v>0</v>
      </c>
      <c r="AW248" s="745">
        <v>0</v>
      </c>
      <c r="AX248" s="745">
        <v>0</v>
      </c>
      <c r="AY248" s="745">
        <v>6.1936323299999998</v>
      </c>
      <c r="AZ248" s="745">
        <v>17.702988560000001</v>
      </c>
      <c r="BA248" s="745">
        <v>32.398957449999997</v>
      </c>
      <c r="BB248" s="745">
        <v>109.13671638000001</v>
      </c>
      <c r="BD248" t="s">
        <v>2597</v>
      </c>
      <c r="BE248" t="s">
        <v>3024</v>
      </c>
      <c r="BG248" t="s">
        <v>25</v>
      </c>
    </row>
    <row r="249" spans="2:59" x14ac:dyDescent="0.2">
      <c r="B249" t="s">
        <v>2460</v>
      </c>
      <c r="C249" t="s">
        <v>3289</v>
      </c>
      <c r="D249" t="s">
        <v>3290</v>
      </c>
      <c r="E249" t="s">
        <v>3291</v>
      </c>
      <c r="F249" t="s">
        <v>835</v>
      </c>
      <c r="G249" t="s">
        <v>834</v>
      </c>
      <c r="H249" t="s">
        <v>2464</v>
      </c>
      <c r="L249" s="687">
        <v>47573</v>
      </c>
      <c r="M249" s="687">
        <v>47573</v>
      </c>
      <c r="N249" s="687">
        <v>45581</v>
      </c>
      <c r="O249" s="687">
        <v>47359</v>
      </c>
      <c r="P249" s="687">
        <v>47739</v>
      </c>
      <c r="Q249" s="687">
        <v>47922</v>
      </c>
      <c r="R249" s="687">
        <v>48538</v>
      </c>
      <c r="S249" s="687">
        <v>49034</v>
      </c>
      <c r="T249" s="687"/>
      <c r="U249" s="687"/>
      <c r="V249" s="687"/>
      <c r="W249" s="687">
        <v>45581</v>
      </c>
      <c r="X249" s="687">
        <v>47359</v>
      </c>
      <c r="Y249" s="687">
        <v>47739</v>
      </c>
      <c r="Z249" s="687">
        <v>47922</v>
      </c>
      <c r="AA249" s="687">
        <v>48538</v>
      </c>
      <c r="AB249" s="687">
        <v>49034</v>
      </c>
      <c r="AC249" s="687"/>
      <c r="AD249" s="687"/>
      <c r="AE249" s="687"/>
      <c r="AG249" s="745">
        <v>0</v>
      </c>
      <c r="AH249" s="745">
        <v>10.744469840000001</v>
      </c>
      <c r="AI249" s="745"/>
      <c r="AL249" s="745">
        <v>0</v>
      </c>
      <c r="AM249" s="745">
        <v>0</v>
      </c>
      <c r="AN249" s="745">
        <v>0</v>
      </c>
      <c r="AO249" s="745">
        <v>0</v>
      </c>
      <c r="AP249" s="745">
        <v>0</v>
      </c>
      <c r="AQ249" s="745">
        <v>0</v>
      </c>
      <c r="AR249" s="745">
        <v>9.8904690000000003E-2</v>
      </c>
      <c r="AS249" s="745">
        <v>10.744469840000001</v>
      </c>
      <c r="AU249" s="745">
        <v>0</v>
      </c>
      <c r="AV249" s="745">
        <v>0</v>
      </c>
      <c r="AW249" s="745">
        <v>0</v>
      </c>
      <c r="AX249" s="745">
        <v>0</v>
      </c>
      <c r="AY249" s="745">
        <v>0</v>
      </c>
      <c r="AZ249" s="745">
        <v>0</v>
      </c>
      <c r="BA249" s="745">
        <v>9.8904690000000003E-2</v>
      </c>
      <c r="BB249" s="745">
        <v>10.744469840000001</v>
      </c>
      <c r="BD249" t="s">
        <v>2466</v>
      </c>
      <c r="BE249" t="s">
        <v>2859</v>
      </c>
      <c r="BG249" t="s">
        <v>25</v>
      </c>
    </row>
    <row r="250" spans="2:59" x14ac:dyDescent="0.2">
      <c r="B250" t="s">
        <v>2460</v>
      </c>
      <c r="C250" t="s">
        <v>3292</v>
      </c>
      <c r="D250" t="s">
        <v>3293</v>
      </c>
      <c r="E250" t="s">
        <v>3294</v>
      </c>
      <c r="F250" t="s">
        <v>835</v>
      </c>
      <c r="G250" t="s">
        <v>834</v>
      </c>
      <c r="H250" t="s">
        <v>2464</v>
      </c>
      <c r="L250" s="687">
        <v>47573</v>
      </c>
      <c r="M250" s="687">
        <v>47573</v>
      </c>
      <c r="N250" s="687">
        <v>45581</v>
      </c>
      <c r="O250" s="687">
        <v>45872</v>
      </c>
      <c r="P250" s="687">
        <v>46327</v>
      </c>
      <c r="Q250" s="687">
        <v>46524</v>
      </c>
      <c r="R250" s="687">
        <v>47186</v>
      </c>
      <c r="S250" s="687">
        <v>47573</v>
      </c>
      <c r="T250" s="687"/>
      <c r="U250" s="687"/>
      <c r="V250" s="687"/>
      <c r="W250" s="687">
        <v>45581</v>
      </c>
      <c r="X250" s="687">
        <v>45872</v>
      </c>
      <c r="Y250" s="687">
        <v>46327</v>
      </c>
      <c r="Z250" s="687">
        <v>46524</v>
      </c>
      <c r="AA250" s="687">
        <v>47186</v>
      </c>
      <c r="AB250" s="687">
        <v>47573</v>
      </c>
      <c r="AC250" s="687"/>
      <c r="AD250" s="687"/>
      <c r="AE250" s="687"/>
      <c r="AG250" s="745">
        <v>0</v>
      </c>
      <c r="AH250" s="745">
        <v>3.4928839699999998</v>
      </c>
      <c r="AI250" s="745"/>
      <c r="AL250" s="745">
        <v>0</v>
      </c>
      <c r="AM250" s="745">
        <v>0</v>
      </c>
      <c r="AN250" s="745">
        <v>3.2376750000000003E-2</v>
      </c>
      <c r="AO250" s="745">
        <v>0.53712552999999996</v>
      </c>
      <c r="AP250" s="745">
        <v>1.2662761599999999</v>
      </c>
      <c r="AQ250" s="745">
        <v>3.23862323</v>
      </c>
      <c r="AR250" s="745">
        <v>3.4646700899999998</v>
      </c>
      <c r="AS250" s="745">
        <v>3.4928839699999998</v>
      </c>
      <c r="AU250" s="745">
        <v>0</v>
      </c>
      <c r="AV250" s="745">
        <v>0</v>
      </c>
      <c r="AW250" s="745">
        <v>3.2376750000000003E-2</v>
      </c>
      <c r="AX250" s="745">
        <v>0.53712552999999996</v>
      </c>
      <c r="AY250" s="745">
        <v>1.2662761599999999</v>
      </c>
      <c r="AZ250" s="745">
        <v>3.23862323</v>
      </c>
      <c r="BA250" s="745">
        <v>3.4646700899999998</v>
      </c>
      <c r="BB250" s="745">
        <v>3.4928839699999998</v>
      </c>
      <c r="BD250" t="s">
        <v>2466</v>
      </c>
      <c r="BE250" t="s">
        <v>2467</v>
      </c>
      <c r="BG250" t="s">
        <v>25</v>
      </c>
    </row>
    <row r="251" spans="2:59" x14ac:dyDescent="0.2">
      <c r="B251" t="s">
        <v>2460</v>
      </c>
      <c r="C251" t="s">
        <v>3295</v>
      </c>
      <c r="D251" t="s">
        <v>3296</v>
      </c>
      <c r="E251" t="s">
        <v>3297</v>
      </c>
      <c r="F251" t="s">
        <v>854</v>
      </c>
      <c r="G251" t="s">
        <v>853</v>
      </c>
      <c r="H251" t="s">
        <v>2464</v>
      </c>
      <c r="L251" s="687">
        <v>46112</v>
      </c>
      <c r="M251" s="687">
        <v>46112</v>
      </c>
      <c r="N251" s="687">
        <v>45748</v>
      </c>
      <c r="O251" s="687">
        <v>46892</v>
      </c>
      <c r="P251" s="687">
        <v>47158</v>
      </c>
      <c r="Q251" s="687">
        <v>47355</v>
      </c>
      <c r="R251" s="687">
        <v>47831</v>
      </c>
      <c r="S251" s="687">
        <v>48304</v>
      </c>
      <c r="T251" s="687"/>
      <c r="U251" s="687"/>
      <c r="V251" s="687"/>
      <c r="W251" s="687">
        <v>45748</v>
      </c>
      <c r="X251" s="687">
        <v>46892</v>
      </c>
      <c r="Y251" s="687">
        <v>47158</v>
      </c>
      <c r="Z251" s="687">
        <v>47355</v>
      </c>
      <c r="AA251" s="687">
        <v>47831</v>
      </c>
      <c r="AB251" s="687">
        <v>48304</v>
      </c>
      <c r="AC251" s="687"/>
      <c r="AD251" s="687"/>
      <c r="AE251" s="687"/>
      <c r="AG251" s="745">
        <v>0</v>
      </c>
      <c r="AH251" s="745">
        <v>3.0859459400000002</v>
      </c>
      <c r="AI251" s="745"/>
      <c r="AL251" s="745">
        <v>0</v>
      </c>
      <c r="AM251" s="745">
        <v>0</v>
      </c>
      <c r="AN251" s="745">
        <v>0.16960849</v>
      </c>
      <c r="AO251" s="745">
        <v>0.34121478</v>
      </c>
      <c r="AP251" s="745">
        <v>0.45857495999999998</v>
      </c>
      <c r="AQ251" s="745">
        <v>0.72700601999999992</v>
      </c>
      <c r="AR251" s="745">
        <v>1.4634303199999998</v>
      </c>
      <c r="AS251" s="745">
        <v>3.0859459400000002</v>
      </c>
      <c r="AU251" s="745">
        <v>0</v>
      </c>
      <c r="AV251" s="745">
        <v>0</v>
      </c>
      <c r="AW251" s="745">
        <v>0.16960849</v>
      </c>
      <c r="AX251" s="745">
        <v>0.34121478</v>
      </c>
      <c r="AY251" s="745">
        <v>0.45857495999999998</v>
      </c>
      <c r="AZ251" s="745">
        <v>0.72700601999999992</v>
      </c>
      <c r="BA251" s="745">
        <v>1.4634303199999998</v>
      </c>
      <c r="BB251" s="745">
        <v>3.0859459400000002</v>
      </c>
      <c r="BD251" t="s">
        <v>2466</v>
      </c>
      <c r="BE251" t="s">
        <v>2467</v>
      </c>
      <c r="BG251" t="s">
        <v>25</v>
      </c>
    </row>
    <row r="252" spans="2:59" x14ac:dyDescent="0.2">
      <c r="B252" t="s">
        <v>2460</v>
      </c>
      <c r="C252" t="s">
        <v>3298</v>
      </c>
      <c r="D252" t="s">
        <v>3299</v>
      </c>
      <c r="E252" t="s">
        <v>3300</v>
      </c>
      <c r="F252" t="s">
        <v>835</v>
      </c>
      <c r="G252" t="s">
        <v>834</v>
      </c>
      <c r="H252" t="s">
        <v>2464</v>
      </c>
      <c r="L252" s="687">
        <v>47573</v>
      </c>
      <c r="M252" s="687">
        <v>47573</v>
      </c>
      <c r="N252" s="687">
        <v>45581</v>
      </c>
      <c r="O252" s="687">
        <v>46541</v>
      </c>
      <c r="P252" s="687">
        <v>46881</v>
      </c>
      <c r="Q252" s="687">
        <v>47077</v>
      </c>
      <c r="R252" s="687">
        <v>47462</v>
      </c>
      <c r="S252" s="687">
        <v>47938</v>
      </c>
      <c r="T252" s="687"/>
      <c r="U252" s="687"/>
      <c r="V252" s="687"/>
      <c r="W252" s="687">
        <v>45581</v>
      </c>
      <c r="X252" s="687">
        <v>46541</v>
      </c>
      <c r="Y252" s="687">
        <v>46881</v>
      </c>
      <c r="Z252" s="687">
        <v>47077</v>
      </c>
      <c r="AA252" s="687">
        <v>47462</v>
      </c>
      <c r="AB252" s="687">
        <v>47938</v>
      </c>
      <c r="AC252" s="687"/>
      <c r="AD252" s="687"/>
      <c r="AE252" s="687"/>
      <c r="AG252" s="745">
        <v>0</v>
      </c>
      <c r="AH252" s="745">
        <v>16.500834680000001</v>
      </c>
      <c r="AI252" s="745"/>
      <c r="AL252" s="745">
        <v>0</v>
      </c>
      <c r="AM252" s="745">
        <v>0</v>
      </c>
      <c r="AN252" s="745">
        <v>0</v>
      </c>
      <c r="AO252" s="745">
        <v>0</v>
      </c>
      <c r="AP252" s="745">
        <v>1.05306879</v>
      </c>
      <c r="AQ252" s="745">
        <v>3.3370969700000002</v>
      </c>
      <c r="AR252" s="745">
        <v>9.2985429899999996</v>
      </c>
      <c r="AS252" s="745">
        <v>16.500834680000001</v>
      </c>
      <c r="AU252" s="745">
        <v>0</v>
      </c>
      <c r="AV252" s="745">
        <v>0</v>
      </c>
      <c r="AW252" s="745">
        <v>0</v>
      </c>
      <c r="AX252" s="745">
        <v>0</v>
      </c>
      <c r="AY252" s="745">
        <v>1.05306879</v>
      </c>
      <c r="AZ252" s="745">
        <v>3.3370969700000002</v>
      </c>
      <c r="BA252" s="745">
        <v>9.2985429899999996</v>
      </c>
      <c r="BB252" s="745">
        <v>16.500834680000001</v>
      </c>
      <c r="BD252" t="s">
        <v>2466</v>
      </c>
      <c r="BE252" t="s">
        <v>2859</v>
      </c>
      <c r="BG252" t="s">
        <v>25</v>
      </c>
    </row>
    <row r="253" spans="2:59" x14ac:dyDescent="0.2">
      <c r="B253" t="s">
        <v>2460</v>
      </c>
      <c r="C253" t="s">
        <v>3301</v>
      </c>
      <c r="D253" t="s">
        <v>3302</v>
      </c>
      <c r="E253" t="s">
        <v>3303</v>
      </c>
      <c r="F253" t="s">
        <v>835</v>
      </c>
      <c r="G253" t="s">
        <v>834</v>
      </c>
      <c r="H253" t="s">
        <v>2464</v>
      </c>
      <c r="L253" s="687">
        <v>47573</v>
      </c>
      <c r="M253" s="687">
        <v>47573</v>
      </c>
      <c r="N253" s="687">
        <v>45581</v>
      </c>
      <c r="O253" s="687">
        <v>46202</v>
      </c>
      <c r="P253" s="687">
        <v>46397</v>
      </c>
      <c r="Q253" s="687">
        <v>46535</v>
      </c>
      <c r="R253" s="687">
        <v>47125</v>
      </c>
      <c r="S253" s="687">
        <v>47573</v>
      </c>
      <c r="T253" s="687"/>
      <c r="U253" s="687"/>
      <c r="V253" s="687"/>
      <c r="W253" s="687">
        <v>45581</v>
      </c>
      <c r="X253" s="687">
        <v>46202</v>
      </c>
      <c r="Y253" s="687">
        <v>46397</v>
      </c>
      <c r="Z253" s="687">
        <v>46535</v>
      </c>
      <c r="AA253" s="687">
        <v>47125</v>
      </c>
      <c r="AB253" s="687">
        <v>47573</v>
      </c>
      <c r="AC253" s="687"/>
      <c r="AD253" s="687"/>
      <c r="AE253" s="687"/>
      <c r="AG253" s="745">
        <v>0</v>
      </c>
      <c r="AH253" s="745">
        <v>9.5260708600000008</v>
      </c>
      <c r="AI253" s="745"/>
      <c r="AL253" s="745">
        <v>0</v>
      </c>
      <c r="AM253" s="745">
        <v>0</v>
      </c>
      <c r="AN253" s="745">
        <v>0</v>
      </c>
      <c r="AO253" s="745">
        <v>0.82154528999999998</v>
      </c>
      <c r="AP253" s="745">
        <v>2.3490826600000001</v>
      </c>
      <c r="AQ253" s="745">
        <v>5.7644069699999996</v>
      </c>
      <c r="AR253" s="745">
        <v>9.3981607599999997</v>
      </c>
      <c r="AS253" s="745">
        <v>9.5260708600000008</v>
      </c>
      <c r="AU253" s="745">
        <v>0</v>
      </c>
      <c r="AV253" s="745">
        <v>0</v>
      </c>
      <c r="AW253" s="745">
        <v>0</v>
      </c>
      <c r="AX253" s="745">
        <v>0.82154528999999998</v>
      </c>
      <c r="AY253" s="745">
        <v>2.3490826600000001</v>
      </c>
      <c r="AZ253" s="745">
        <v>5.7644069699999996</v>
      </c>
      <c r="BA253" s="745">
        <v>9.3981607599999997</v>
      </c>
      <c r="BB253" s="745">
        <v>9.5260708600000008</v>
      </c>
      <c r="BD253" t="s">
        <v>2466</v>
      </c>
      <c r="BE253" t="s">
        <v>2467</v>
      </c>
      <c r="BG253" t="s">
        <v>25</v>
      </c>
    </row>
    <row r="254" spans="2:59" x14ac:dyDescent="0.2">
      <c r="B254" t="s">
        <v>2460</v>
      </c>
      <c r="C254" t="s">
        <v>3304</v>
      </c>
      <c r="D254" t="s">
        <v>3305</v>
      </c>
      <c r="E254" t="s">
        <v>3306</v>
      </c>
      <c r="F254" t="s">
        <v>835</v>
      </c>
      <c r="G254" t="s">
        <v>834</v>
      </c>
      <c r="H254" t="s">
        <v>2464</v>
      </c>
      <c r="L254" s="687">
        <v>45747</v>
      </c>
      <c r="M254" s="687">
        <v>45747</v>
      </c>
      <c r="N254" s="687">
        <v>44165</v>
      </c>
      <c r="O254" s="687">
        <v>45350</v>
      </c>
      <c r="P254" s="687">
        <v>45807</v>
      </c>
      <c r="Q254" s="687">
        <v>46142</v>
      </c>
      <c r="R254" s="687">
        <v>47269</v>
      </c>
      <c r="S254" s="687">
        <v>47299</v>
      </c>
      <c r="T254" s="687"/>
      <c r="U254" s="687"/>
      <c r="V254" s="687" t="s">
        <v>2453</v>
      </c>
      <c r="W254" s="687">
        <v>44165</v>
      </c>
      <c r="X254" s="687">
        <v>45137</v>
      </c>
      <c r="Y254" s="687">
        <v>45685</v>
      </c>
      <c r="Z254" s="687">
        <v>46050</v>
      </c>
      <c r="AA254" s="687">
        <v>47178</v>
      </c>
      <c r="AB254" s="687">
        <v>47208</v>
      </c>
      <c r="AC254" s="687"/>
      <c r="AD254" s="687"/>
      <c r="AE254" s="687"/>
      <c r="AG254" s="745">
        <v>0</v>
      </c>
      <c r="AH254" s="745">
        <v>23.067771098507716</v>
      </c>
      <c r="AI254" s="745"/>
      <c r="AL254" s="745"/>
      <c r="AM254" s="745"/>
      <c r="AN254" s="745">
        <v>3.6302323400668417</v>
      </c>
      <c r="AO254" s="745">
        <v>11.577178399833029</v>
      </c>
      <c r="AP254" s="745">
        <v>22.059070938204528</v>
      </c>
      <c r="AQ254" s="745">
        <v>32.196114560332674</v>
      </c>
      <c r="AR254" s="745">
        <v>32.500499330632827</v>
      </c>
      <c r="AS254" s="745">
        <v>32.500499330632827</v>
      </c>
      <c r="AU254" s="745"/>
      <c r="AV254" s="745"/>
      <c r="AW254" s="745">
        <v>3.294909039930118</v>
      </c>
      <c r="AX254" s="745">
        <v>9.3381155830519678</v>
      </c>
      <c r="AY254" s="745">
        <v>16.426483667678795</v>
      </c>
      <c r="AZ254" s="745">
        <v>22.856336111660418</v>
      </c>
      <c r="BA254" s="745">
        <v>23.067771098507716</v>
      </c>
      <c r="BB254" s="745">
        <v>23.067771098507716</v>
      </c>
      <c r="BD254" t="s">
        <v>2466</v>
      </c>
      <c r="BE254" t="s">
        <v>2467</v>
      </c>
      <c r="BG254" t="s">
        <v>25</v>
      </c>
    </row>
    <row r="255" spans="2:59" x14ac:dyDescent="0.2">
      <c r="B255" t="s">
        <v>2460</v>
      </c>
      <c r="C255" t="s">
        <v>3307</v>
      </c>
      <c r="D255" t="s">
        <v>3308</v>
      </c>
      <c r="E255" t="s">
        <v>3309</v>
      </c>
      <c r="F255" t="s">
        <v>816</v>
      </c>
      <c r="G255" t="s">
        <v>815</v>
      </c>
      <c r="H255" t="s">
        <v>2464</v>
      </c>
      <c r="L255" s="687">
        <v>47573</v>
      </c>
      <c r="M255" s="687">
        <v>47573</v>
      </c>
      <c r="N255" s="687">
        <v>45602</v>
      </c>
      <c r="O255" s="687">
        <v>46477.763550312069</v>
      </c>
      <c r="P255" s="687">
        <v>46565</v>
      </c>
      <c r="Q255" s="687">
        <v>46621</v>
      </c>
      <c r="R255" s="687">
        <v>46712</v>
      </c>
      <c r="S255" s="687">
        <v>46843</v>
      </c>
      <c r="T255" s="687"/>
      <c r="U255" s="687"/>
      <c r="V255" s="687"/>
      <c r="W255" s="687">
        <v>45602</v>
      </c>
      <c r="X255" s="687">
        <v>46477.763550312069</v>
      </c>
      <c r="Y255" s="687">
        <v>46565</v>
      </c>
      <c r="Z255" s="687">
        <v>46621</v>
      </c>
      <c r="AA255" s="687">
        <v>46712</v>
      </c>
      <c r="AB255" s="687">
        <v>46843</v>
      </c>
      <c r="AC255" s="687"/>
      <c r="AD255" s="687"/>
      <c r="AE255" s="687"/>
      <c r="AG255" s="745">
        <v>0</v>
      </c>
      <c r="AH255" s="745">
        <v>3.8893098199999994</v>
      </c>
      <c r="AI255" s="745"/>
      <c r="AL255" s="745">
        <v>0</v>
      </c>
      <c r="AM255" s="745">
        <v>0</v>
      </c>
      <c r="AN255" s="745">
        <v>0</v>
      </c>
      <c r="AO255" s="745">
        <v>9.7232740000000012E-2</v>
      </c>
      <c r="AP255" s="745">
        <v>3.8893098199999994</v>
      </c>
      <c r="AQ255" s="745">
        <v>3.8893098199999994</v>
      </c>
      <c r="AR255" s="745">
        <v>3.8893098199999994</v>
      </c>
      <c r="AS255" s="745">
        <v>3.8893098199999994</v>
      </c>
      <c r="AU255" s="745">
        <v>0</v>
      </c>
      <c r="AV255" s="745">
        <v>0</v>
      </c>
      <c r="AW255" s="745">
        <v>0</v>
      </c>
      <c r="AX255" s="745">
        <v>9.7232740000000012E-2</v>
      </c>
      <c r="AY255" s="745">
        <v>3.8893098199999994</v>
      </c>
      <c r="AZ255" s="745">
        <v>3.8893098199999994</v>
      </c>
      <c r="BA255" s="745">
        <v>3.8893098199999994</v>
      </c>
      <c r="BB255" s="745">
        <v>3.8893098199999994</v>
      </c>
      <c r="BD255" t="s">
        <v>2466</v>
      </c>
      <c r="BE255" t="s">
        <v>2467</v>
      </c>
      <c r="BG255" t="s">
        <v>25</v>
      </c>
    </row>
    <row r="256" spans="2:59" x14ac:dyDescent="0.2">
      <c r="B256" t="s">
        <v>2460</v>
      </c>
      <c r="C256" t="s">
        <v>3310</v>
      </c>
      <c r="D256" t="s">
        <v>3311</v>
      </c>
      <c r="E256" t="s">
        <v>3312</v>
      </c>
      <c r="F256" t="s">
        <v>825</v>
      </c>
      <c r="G256" t="s">
        <v>824</v>
      </c>
      <c r="H256" t="s">
        <v>2464</v>
      </c>
      <c r="L256" s="687">
        <v>47573</v>
      </c>
      <c r="M256" s="687">
        <v>47573</v>
      </c>
      <c r="N256" s="687">
        <v>45567</v>
      </c>
      <c r="O256" s="687">
        <v>46801.854248384676</v>
      </c>
      <c r="P256" s="687">
        <v>46968.697973869275</v>
      </c>
      <c r="Q256" s="687">
        <v>47079.927124192342</v>
      </c>
      <c r="R256" s="687">
        <v>47358</v>
      </c>
      <c r="S256" s="687">
        <v>47573</v>
      </c>
      <c r="T256" s="687"/>
      <c r="U256" s="687"/>
      <c r="V256" s="687"/>
      <c r="W256" s="687">
        <v>45567</v>
      </c>
      <c r="X256" s="687">
        <v>46801.854248384676</v>
      </c>
      <c r="Y256" s="687">
        <v>46968.697973869275</v>
      </c>
      <c r="Z256" s="687">
        <v>47079.927124192342</v>
      </c>
      <c r="AA256" s="687">
        <v>47358</v>
      </c>
      <c r="AB256" s="687">
        <v>47573</v>
      </c>
      <c r="AC256" s="687"/>
      <c r="AD256" s="687"/>
      <c r="AE256" s="687"/>
      <c r="AG256" s="745">
        <v>0</v>
      </c>
      <c r="AH256" s="745">
        <v>2.8258924400000001</v>
      </c>
      <c r="AI256" s="745"/>
      <c r="AL256" s="745">
        <v>0</v>
      </c>
      <c r="AM256" s="745">
        <v>0</v>
      </c>
      <c r="AN256" s="745">
        <v>0</v>
      </c>
      <c r="AO256" s="745">
        <v>0</v>
      </c>
      <c r="AP256" s="745">
        <v>0.11634224999999999</v>
      </c>
      <c r="AQ256" s="745">
        <v>2.0500709600000002</v>
      </c>
      <c r="AR256" s="745">
        <v>2.8258924400000001</v>
      </c>
      <c r="AS256" s="745">
        <v>2.8258924400000001</v>
      </c>
      <c r="AU256" s="745">
        <v>0</v>
      </c>
      <c r="AV256" s="745">
        <v>0</v>
      </c>
      <c r="AW256" s="745">
        <v>0</v>
      </c>
      <c r="AX256" s="745">
        <v>0</v>
      </c>
      <c r="AY256" s="745">
        <v>0.11634224999999999</v>
      </c>
      <c r="AZ256" s="745">
        <v>2.0500709600000002</v>
      </c>
      <c r="BA256" s="745">
        <v>2.8258924400000001</v>
      </c>
      <c r="BB256" s="745">
        <v>2.8258924400000001</v>
      </c>
      <c r="BD256" t="s">
        <v>2466</v>
      </c>
      <c r="BE256" t="s">
        <v>2467</v>
      </c>
      <c r="BG256" t="s">
        <v>25</v>
      </c>
    </row>
    <row r="257" spans="2:59" x14ac:dyDescent="0.2">
      <c r="B257" t="s">
        <v>2460</v>
      </c>
      <c r="C257" t="s">
        <v>3310</v>
      </c>
      <c r="D257" t="s">
        <v>3311</v>
      </c>
      <c r="E257" t="s">
        <v>3312</v>
      </c>
      <c r="F257" t="s">
        <v>816</v>
      </c>
      <c r="G257" t="s">
        <v>815</v>
      </c>
      <c r="H257" t="s">
        <v>2464</v>
      </c>
      <c r="L257" s="687">
        <v>47573</v>
      </c>
      <c r="M257" s="687">
        <v>47573</v>
      </c>
      <c r="N257" s="687">
        <v>45567</v>
      </c>
      <c r="O257" s="687">
        <v>46801.854248384676</v>
      </c>
      <c r="P257" s="687">
        <v>46968.697973869275</v>
      </c>
      <c r="Q257" s="687">
        <v>47079.927124192342</v>
      </c>
      <c r="R257" s="687">
        <v>47358</v>
      </c>
      <c r="S257" s="687">
        <v>47573</v>
      </c>
      <c r="T257" s="687"/>
      <c r="U257" s="687"/>
      <c r="V257" s="687"/>
      <c r="W257" s="687">
        <v>45567</v>
      </c>
      <c r="X257" s="687">
        <v>46801.854248384676</v>
      </c>
      <c r="Y257" s="687">
        <v>46968.697973869275</v>
      </c>
      <c r="Z257" s="687">
        <v>47079.927124192342</v>
      </c>
      <c r="AA257" s="687">
        <v>47358</v>
      </c>
      <c r="AB257" s="687">
        <v>47573</v>
      </c>
      <c r="AC257" s="687"/>
      <c r="AD257" s="687"/>
      <c r="AE257" s="687"/>
      <c r="AG257" s="745">
        <v>0</v>
      </c>
      <c r="AH257" s="745">
        <v>2.8258924400000001</v>
      </c>
      <c r="AI257" s="745"/>
      <c r="AL257" s="745">
        <v>0</v>
      </c>
      <c r="AM257" s="745">
        <v>0</v>
      </c>
      <c r="AN257" s="745">
        <v>0</v>
      </c>
      <c r="AO257" s="745">
        <v>0</v>
      </c>
      <c r="AP257" s="745">
        <v>0.11634224</v>
      </c>
      <c r="AQ257" s="745">
        <v>2.0500709600000002</v>
      </c>
      <c r="AR257" s="745">
        <v>2.8258924400000001</v>
      </c>
      <c r="AS257" s="745">
        <v>2.8258924400000001</v>
      </c>
      <c r="AU257" s="745">
        <v>0</v>
      </c>
      <c r="AV257" s="745">
        <v>0</v>
      </c>
      <c r="AW257" s="745">
        <v>0</v>
      </c>
      <c r="AX257" s="745">
        <v>0</v>
      </c>
      <c r="AY257" s="745">
        <v>0.11634224</v>
      </c>
      <c r="AZ257" s="745">
        <v>2.0500709600000002</v>
      </c>
      <c r="BA257" s="745">
        <v>2.8258924400000001</v>
      </c>
      <c r="BB257" s="745">
        <v>2.8258924400000001</v>
      </c>
      <c r="BD257" t="s">
        <v>2466</v>
      </c>
      <c r="BE257" t="s">
        <v>2467</v>
      </c>
      <c r="BG257" t="s">
        <v>25</v>
      </c>
    </row>
    <row r="258" spans="2:59" x14ac:dyDescent="0.2">
      <c r="B258" t="s">
        <v>2460</v>
      </c>
      <c r="C258" t="s">
        <v>3313</v>
      </c>
      <c r="D258" t="s">
        <v>3314</v>
      </c>
      <c r="E258" t="s">
        <v>3315</v>
      </c>
      <c r="F258" t="s">
        <v>816</v>
      </c>
      <c r="G258" t="s">
        <v>815</v>
      </c>
      <c r="H258" t="s">
        <v>2464</v>
      </c>
      <c r="L258" s="687">
        <v>47573</v>
      </c>
      <c r="M258" s="687">
        <v>47573</v>
      </c>
      <c r="N258" s="687">
        <v>45567</v>
      </c>
      <c r="O258" s="687">
        <v>47206.177994744095</v>
      </c>
      <c r="P258" s="687">
        <v>47375.271197897637</v>
      </c>
      <c r="Q258" s="687">
        <v>47431.271197897637</v>
      </c>
      <c r="R258" s="687">
        <v>47544</v>
      </c>
      <c r="S258" s="687">
        <v>47573</v>
      </c>
      <c r="T258" s="687"/>
      <c r="U258" s="687"/>
      <c r="V258" s="687"/>
      <c r="W258" s="687">
        <v>45567</v>
      </c>
      <c r="X258" s="687">
        <v>47206.177994744095</v>
      </c>
      <c r="Y258" s="687">
        <v>47375.271197897637</v>
      </c>
      <c r="Z258" s="687">
        <v>47431.271197897637</v>
      </c>
      <c r="AA258" s="687">
        <v>47544</v>
      </c>
      <c r="AB258" s="687">
        <v>47573</v>
      </c>
      <c r="AC258" s="687"/>
      <c r="AD258" s="687"/>
      <c r="AE258" s="687"/>
      <c r="AG258" s="745">
        <v>0</v>
      </c>
      <c r="AH258" s="745">
        <v>3.5068514799999999</v>
      </c>
      <c r="AI258" s="745"/>
      <c r="AL258" s="745">
        <v>0</v>
      </c>
      <c r="AM258" s="745">
        <v>0</v>
      </c>
      <c r="AN258" s="745">
        <v>0</v>
      </c>
      <c r="AO258" s="745">
        <v>0</v>
      </c>
      <c r="AP258" s="745">
        <v>8.192178E-2</v>
      </c>
      <c r="AQ258" s="745">
        <v>2.2196938400000001</v>
      </c>
      <c r="AR258" s="745">
        <v>3.5482581</v>
      </c>
      <c r="AS258" s="745">
        <v>3.5068514799999999</v>
      </c>
      <c r="AU258" s="745">
        <v>0</v>
      </c>
      <c r="AV258" s="745">
        <v>0</v>
      </c>
      <c r="AW258" s="745">
        <v>0</v>
      </c>
      <c r="AX258" s="745">
        <v>0</v>
      </c>
      <c r="AY258" s="745">
        <v>8.192178E-2</v>
      </c>
      <c r="AZ258" s="745">
        <v>2.2196938400000001</v>
      </c>
      <c r="BA258" s="745">
        <v>3.5482581</v>
      </c>
      <c r="BB258" s="745">
        <v>3.5068514799999999</v>
      </c>
      <c r="BD258" t="s">
        <v>2466</v>
      </c>
      <c r="BE258" t="s">
        <v>2467</v>
      </c>
      <c r="BG258" t="s">
        <v>25</v>
      </c>
    </row>
    <row r="259" spans="2:59" x14ac:dyDescent="0.2">
      <c r="B259" t="s">
        <v>2460</v>
      </c>
      <c r="C259" t="s">
        <v>3316</v>
      </c>
      <c r="D259" t="s">
        <v>3317</v>
      </c>
      <c r="E259" t="s">
        <v>3318</v>
      </c>
      <c r="F259" t="s">
        <v>816</v>
      </c>
      <c r="G259" t="s">
        <v>815</v>
      </c>
      <c r="H259" t="s">
        <v>2464</v>
      </c>
      <c r="L259" s="687">
        <v>47573</v>
      </c>
      <c r="M259" s="687">
        <v>47573</v>
      </c>
      <c r="N259" s="687">
        <v>45504</v>
      </c>
      <c r="O259" s="687">
        <v>46008.801060410333</v>
      </c>
      <c r="P259" s="687">
        <v>46188.560742287234</v>
      </c>
      <c r="Q259" s="687">
        <v>46308.400530205166</v>
      </c>
      <c r="R259" s="687">
        <v>46608</v>
      </c>
      <c r="S259" s="687">
        <v>46843</v>
      </c>
      <c r="T259" s="687"/>
      <c r="U259" s="687"/>
      <c r="V259" s="687"/>
      <c r="W259" s="687">
        <v>45504</v>
      </c>
      <c r="X259" s="687">
        <v>46008.801060410333</v>
      </c>
      <c r="Y259" s="687">
        <v>46188.560742287234</v>
      </c>
      <c r="Z259" s="687">
        <v>46308.400530205166</v>
      </c>
      <c r="AA259" s="687">
        <v>46608</v>
      </c>
      <c r="AB259" s="687">
        <v>46843</v>
      </c>
      <c r="AC259" s="687"/>
      <c r="AD259" s="687"/>
      <c r="AE259" s="687"/>
      <c r="AG259" s="745">
        <v>0</v>
      </c>
      <c r="AH259" s="745">
        <v>4.8218762499999999</v>
      </c>
      <c r="AI259" s="745"/>
      <c r="AL259" s="745">
        <v>0</v>
      </c>
      <c r="AM259" s="745">
        <v>0</v>
      </c>
      <c r="AN259" s="745">
        <v>0.24525710999999997</v>
      </c>
      <c r="AO259" s="745">
        <v>3.2528351899999999</v>
      </c>
      <c r="AP259" s="745">
        <v>4.8218762499999999</v>
      </c>
      <c r="AQ259" s="745">
        <v>4.8218762499999999</v>
      </c>
      <c r="AR259" s="745">
        <v>4.8218762499999999</v>
      </c>
      <c r="AS259" s="745">
        <v>4.8218762499999999</v>
      </c>
      <c r="AU259" s="745">
        <v>0</v>
      </c>
      <c r="AV259" s="745">
        <v>0</v>
      </c>
      <c r="AW259" s="745">
        <v>0.24525710999999997</v>
      </c>
      <c r="AX259" s="745">
        <v>3.2528351899999999</v>
      </c>
      <c r="AY259" s="745">
        <v>4.8218762499999999</v>
      </c>
      <c r="AZ259" s="745">
        <v>4.8218762499999999</v>
      </c>
      <c r="BA259" s="745">
        <v>4.8218762499999999</v>
      </c>
      <c r="BB259" s="745">
        <v>4.8218762499999999</v>
      </c>
      <c r="BD259" t="s">
        <v>2466</v>
      </c>
      <c r="BE259" t="s">
        <v>2467</v>
      </c>
      <c r="BG259" t="s">
        <v>25</v>
      </c>
    </row>
    <row r="260" spans="2:59" x14ac:dyDescent="0.2">
      <c r="B260" t="s">
        <v>2460</v>
      </c>
      <c r="C260" t="s">
        <v>3319</v>
      </c>
      <c r="D260" t="s">
        <v>3320</v>
      </c>
      <c r="E260" t="s">
        <v>3321</v>
      </c>
      <c r="F260" t="s">
        <v>816</v>
      </c>
      <c r="G260" t="s">
        <v>815</v>
      </c>
      <c r="H260" t="s">
        <v>2464</v>
      </c>
      <c r="L260" s="687">
        <v>47573</v>
      </c>
      <c r="M260" s="687">
        <v>47573</v>
      </c>
      <c r="N260" s="687">
        <v>45616</v>
      </c>
      <c r="O260" s="687">
        <v>47207.275139568024</v>
      </c>
      <c r="P260" s="687">
        <v>47457.910055827211</v>
      </c>
      <c r="Q260" s="687">
        <v>47513.910055827211</v>
      </c>
      <c r="R260" s="687">
        <v>47681</v>
      </c>
      <c r="S260" s="687">
        <v>47938</v>
      </c>
      <c r="T260" s="687"/>
      <c r="U260" s="687"/>
      <c r="V260" s="687"/>
      <c r="W260" s="687">
        <v>45616</v>
      </c>
      <c r="X260" s="687">
        <v>47207.275139568024</v>
      </c>
      <c r="Y260" s="687">
        <v>47457.910055827211</v>
      </c>
      <c r="Z260" s="687">
        <v>47513.910055827211</v>
      </c>
      <c r="AA260" s="687">
        <v>47681</v>
      </c>
      <c r="AB260" s="687">
        <v>47938</v>
      </c>
      <c r="AC260" s="687"/>
      <c r="AD260" s="687"/>
      <c r="AE260" s="687"/>
      <c r="AG260" s="745">
        <v>0</v>
      </c>
      <c r="AH260" s="745">
        <v>3.3625268100000003</v>
      </c>
      <c r="AI260" s="745"/>
      <c r="AL260" s="745">
        <v>0</v>
      </c>
      <c r="AM260" s="745">
        <v>0</v>
      </c>
      <c r="AN260" s="745">
        <v>0</v>
      </c>
      <c r="AO260" s="745">
        <v>0</v>
      </c>
      <c r="AP260" s="745">
        <v>8.0914539999999993E-2</v>
      </c>
      <c r="AQ260" s="745">
        <v>1.73188516</v>
      </c>
      <c r="AR260" s="745">
        <v>2.8266351900000002</v>
      </c>
      <c r="AS260" s="745">
        <v>3.3625268100000003</v>
      </c>
      <c r="AU260" s="745">
        <v>0</v>
      </c>
      <c r="AV260" s="745">
        <v>0</v>
      </c>
      <c r="AW260" s="745">
        <v>0</v>
      </c>
      <c r="AX260" s="745">
        <v>0</v>
      </c>
      <c r="AY260" s="745">
        <v>8.0914539999999993E-2</v>
      </c>
      <c r="AZ260" s="745">
        <v>1.73188516</v>
      </c>
      <c r="BA260" s="745">
        <v>2.8266351900000002</v>
      </c>
      <c r="BB260" s="745">
        <v>3.3625268100000003</v>
      </c>
      <c r="BD260" t="s">
        <v>2466</v>
      </c>
      <c r="BE260" t="s">
        <v>2467</v>
      </c>
      <c r="BG260" t="s">
        <v>25</v>
      </c>
    </row>
    <row r="261" spans="2:59" x14ac:dyDescent="0.2">
      <c r="B261" t="s">
        <v>2460</v>
      </c>
      <c r="C261" t="s">
        <v>3322</v>
      </c>
      <c r="D261" t="s">
        <v>3323</v>
      </c>
      <c r="E261" t="s">
        <v>3324</v>
      </c>
      <c r="F261" t="s">
        <v>816</v>
      </c>
      <c r="G261" t="s">
        <v>815</v>
      </c>
      <c r="H261" t="s">
        <v>2464</v>
      </c>
      <c r="L261" s="687">
        <v>47573</v>
      </c>
      <c r="M261" s="687">
        <v>47573</v>
      </c>
      <c r="N261" s="687">
        <v>45532</v>
      </c>
      <c r="O261" s="687">
        <v>46099.079944427918</v>
      </c>
      <c r="P261" s="687">
        <v>46463.079944427918</v>
      </c>
      <c r="Q261" s="687">
        <v>46571.139059688176</v>
      </c>
      <c r="R261" s="687">
        <v>47020</v>
      </c>
      <c r="S261" s="687">
        <v>47208</v>
      </c>
      <c r="T261" s="687"/>
      <c r="U261" s="687"/>
      <c r="V261" s="687"/>
      <c r="W261" s="687">
        <v>45532</v>
      </c>
      <c r="X261" s="687">
        <v>46099.079944427918</v>
      </c>
      <c r="Y261" s="687">
        <v>46463.079944427918</v>
      </c>
      <c r="Z261" s="687">
        <v>46571.139059688176</v>
      </c>
      <c r="AA261" s="687">
        <v>47020</v>
      </c>
      <c r="AB261" s="687">
        <v>47208</v>
      </c>
      <c r="AC261" s="687"/>
      <c r="AD261" s="687"/>
      <c r="AE261" s="687"/>
      <c r="AG261" s="745">
        <v>0</v>
      </c>
      <c r="AH261" s="745">
        <v>3.8312813300000004</v>
      </c>
      <c r="AI261" s="745"/>
      <c r="AL261" s="745">
        <v>0</v>
      </c>
      <c r="AM261" s="745">
        <v>0</v>
      </c>
      <c r="AN261" s="745">
        <v>9.2716989999999999E-2</v>
      </c>
      <c r="AO261" s="745">
        <v>1.9364726000000001</v>
      </c>
      <c r="AP261" s="745">
        <v>3.0243660700000001</v>
      </c>
      <c r="AQ261" s="745">
        <v>3.8312813300000004</v>
      </c>
      <c r="AR261" s="745">
        <v>3.8312813300000004</v>
      </c>
      <c r="AS261" s="745">
        <v>3.8312813300000004</v>
      </c>
      <c r="AU261" s="745">
        <v>0</v>
      </c>
      <c r="AV261" s="745">
        <v>0</v>
      </c>
      <c r="AW261" s="745">
        <v>9.2716989999999999E-2</v>
      </c>
      <c r="AX261" s="745">
        <v>1.9364726000000001</v>
      </c>
      <c r="AY261" s="745">
        <v>3.0243660700000001</v>
      </c>
      <c r="AZ261" s="745">
        <v>3.8312813300000004</v>
      </c>
      <c r="BA261" s="745">
        <v>3.8312813300000004</v>
      </c>
      <c r="BB261" s="745">
        <v>3.8312813300000004</v>
      </c>
      <c r="BD261" t="s">
        <v>2466</v>
      </c>
      <c r="BE261" t="s">
        <v>2467</v>
      </c>
      <c r="BG261" t="s">
        <v>25</v>
      </c>
    </row>
    <row r="262" spans="2:59" x14ac:dyDescent="0.2">
      <c r="B262" t="s">
        <v>2460</v>
      </c>
      <c r="C262" t="s">
        <v>3325</v>
      </c>
      <c r="D262" t="s">
        <v>3326</v>
      </c>
      <c r="E262" t="s">
        <v>3327</v>
      </c>
      <c r="F262" t="s">
        <v>825</v>
      </c>
      <c r="G262" t="s">
        <v>824</v>
      </c>
      <c r="H262" t="s">
        <v>2464</v>
      </c>
      <c r="L262" s="687">
        <v>47573</v>
      </c>
      <c r="M262" s="687">
        <v>47573</v>
      </c>
      <c r="N262" s="687">
        <v>45532</v>
      </c>
      <c r="O262" s="687">
        <v>47207.151802221764</v>
      </c>
      <c r="P262" s="687">
        <v>47371.460720888703</v>
      </c>
      <c r="Q262" s="687">
        <v>47427.460720888703</v>
      </c>
      <c r="R262" s="687">
        <v>47537</v>
      </c>
      <c r="S262" s="687">
        <v>47573</v>
      </c>
      <c r="T262" s="687"/>
      <c r="U262" s="687"/>
      <c r="V262" s="687"/>
      <c r="W262" s="687">
        <v>45532</v>
      </c>
      <c r="X262" s="687">
        <v>47207.151802221764</v>
      </c>
      <c r="Y262" s="687">
        <v>47371.460720888703</v>
      </c>
      <c r="Z262" s="687">
        <v>47427.460720888703</v>
      </c>
      <c r="AA262" s="687">
        <v>47537</v>
      </c>
      <c r="AB262" s="687">
        <v>47573</v>
      </c>
      <c r="AC262" s="687"/>
      <c r="AD262" s="687"/>
      <c r="AE262" s="687"/>
      <c r="AG262" s="745">
        <v>0</v>
      </c>
      <c r="AH262" s="745">
        <v>6.3115663099999999</v>
      </c>
      <c r="AI262" s="745"/>
      <c r="AL262" s="745">
        <v>0</v>
      </c>
      <c r="AM262" s="745">
        <v>0</v>
      </c>
      <c r="AN262" s="745">
        <v>0</v>
      </c>
      <c r="AO262" s="745">
        <v>0</v>
      </c>
      <c r="AP262" s="745">
        <v>0.14424269000000001</v>
      </c>
      <c r="AQ262" s="745">
        <v>4.1059825199999995</v>
      </c>
      <c r="AR262" s="745">
        <v>6.3115663099999999</v>
      </c>
      <c r="AS262" s="745">
        <v>6.3115663099999999</v>
      </c>
      <c r="AU262" s="745">
        <v>0</v>
      </c>
      <c r="AV262" s="745">
        <v>0</v>
      </c>
      <c r="AW262" s="745">
        <v>0</v>
      </c>
      <c r="AX262" s="745">
        <v>0</v>
      </c>
      <c r="AY262" s="745">
        <v>0.14424269000000001</v>
      </c>
      <c r="AZ262" s="745">
        <v>4.1059825199999995</v>
      </c>
      <c r="BA262" s="745">
        <v>6.3115663099999999</v>
      </c>
      <c r="BB262" s="745">
        <v>6.3115663099999999</v>
      </c>
      <c r="BD262" t="s">
        <v>2466</v>
      </c>
      <c r="BE262" t="s">
        <v>2467</v>
      </c>
      <c r="BG262" t="s">
        <v>25</v>
      </c>
    </row>
    <row r="263" spans="2:59" x14ac:dyDescent="0.2">
      <c r="B263" t="s">
        <v>2460</v>
      </c>
      <c r="C263" t="s">
        <v>3325</v>
      </c>
      <c r="D263" t="s">
        <v>3326</v>
      </c>
      <c r="E263" t="s">
        <v>3327</v>
      </c>
      <c r="F263" t="s">
        <v>816</v>
      </c>
      <c r="G263" t="s">
        <v>815</v>
      </c>
      <c r="H263" t="s">
        <v>2464</v>
      </c>
      <c r="L263" s="687">
        <v>47573</v>
      </c>
      <c r="M263" s="687">
        <v>47573</v>
      </c>
      <c r="N263" s="687">
        <v>45532</v>
      </c>
      <c r="O263" s="687">
        <v>47207.151802221764</v>
      </c>
      <c r="P263" s="687">
        <v>47371.460720888703</v>
      </c>
      <c r="Q263" s="687">
        <v>47427.460720888703</v>
      </c>
      <c r="R263" s="687">
        <v>47537</v>
      </c>
      <c r="S263" s="687">
        <v>47573</v>
      </c>
      <c r="T263" s="687"/>
      <c r="U263" s="687"/>
      <c r="V263" s="687"/>
      <c r="W263" s="687">
        <v>45532</v>
      </c>
      <c r="X263" s="687">
        <v>47207.151802221764</v>
      </c>
      <c r="Y263" s="687">
        <v>47371.460720888703</v>
      </c>
      <c r="Z263" s="687">
        <v>47427.460720888703</v>
      </c>
      <c r="AA263" s="687">
        <v>47537</v>
      </c>
      <c r="AB263" s="687">
        <v>47573</v>
      </c>
      <c r="AC263" s="687"/>
      <c r="AD263" s="687"/>
      <c r="AE263" s="687"/>
      <c r="AG263" s="745">
        <v>0</v>
      </c>
      <c r="AH263" s="745">
        <v>3.3985357</v>
      </c>
      <c r="AI263" s="745"/>
      <c r="AL263" s="745">
        <v>0</v>
      </c>
      <c r="AM263" s="745">
        <v>0</v>
      </c>
      <c r="AN263" s="745">
        <v>0</v>
      </c>
      <c r="AO263" s="745">
        <v>0</v>
      </c>
      <c r="AP263" s="745">
        <v>7.7669139999999998E-2</v>
      </c>
      <c r="AQ263" s="745">
        <v>2.2109136700000001</v>
      </c>
      <c r="AR263" s="745">
        <v>3.3985357</v>
      </c>
      <c r="AS263" s="745">
        <v>3.3985357</v>
      </c>
      <c r="AU263" s="745">
        <v>0</v>
      </c>
      <c r="AV263" s="745">
        <v>0</v>
      </c>
      <c r="AW263" s="745">
        <v>0</v>
      </c>
      <c r="AX263" s="745">
        <v>0</v>
      </c>
      <c r="AY263" s="745">
        <v>7.7669139999999998E-2</v>
      </c>
      <c r="AZ263" s="745">
        <v>2.2109136700000001</v>
      </c>
      <c r="BA263" s="745">
        <v>3.3985357</v>
      </c>
      <c r="BB263" s="745">
        <v>3.3985357</v>
      </c>
      <c r="BD263" t="s">
        <v>2466</v>
      </c>
      <c r="BE263" t="s">
        <v>2467</v>
      </c>
      <c r="BG263" t="s">
        <v>25</v>
      </c>
    </row>
    <row r="264" spans="2:59" x14ac:dyDescent="0.2">
      <c r="B264" t="s">
        <v>2460</v>
      </c>
      <c r="C264" t="s">
        <v>3328</v>
      </c>
      <c r="D264" t="s">
        <v>3329</v>
      </c>
      <c r="E264" t="s">
        <v>3330</v>
      </c>
      <c r="F264" t="s">
        <v>816</v>
      </c>
      <c r="G264" t="s">
        <v>815</v>
      </c>
      <c r="H264" t="s">
        <v>2464</v>
      </c>
      <c r="L264" s="687">
        <v>47573</v>
      </c>
      <c r="M264" s="687">
        <v>47573</v>
      </c>
      <c r="N264" s="687">
        <v>45504</v>
      </c>
      <c r="O264" s="687">
        <v>46104</v>
      </c>
      <c r="P264" s="687">
        <v>46468</v>
      </c>
      <c r="Q264" s="687">
        <v>46734</v>
      </c>
      <c r="R264" s="687">
        <v>47826</v>
      </c>
      <c r="S264" s="687">
        <v>47938</v>
      </c>
      <c r="T264" s="687"/>
      <c r="U264" s="687"/>
      <c r="V264" s="687"/>
      <c r="W264" s="687">
        <v>45504</v>
      </c>
      <c r="X264" s="687">
        <v>46104</v>
      </c>
      <c r="Y264" s="687">
        <v>46468</v>
      </c>
      <c r="Z264" s="687">
        <v>46734</v>
      </c>
      <c r="AA264" s="687">
        <v>47826</v>
      </c>
      <c r="AB264" s="687">
        <v>47938</v>
      </c>
      <c r="AC264" s="687"/>
      <c r="AD264" s="687"/>
      <c r="AE264" s="687"/>
      <c r="AG264" s="745">
        <v>0</v>
      </c>
      <c r="AH264" s="745">
        <v>3.7840305500000002</v>
      </c>
      <c r="AI264" s="745"/>
      <c r="AL264" s="745">
        <v>0</v>
      </c>
      <c r="AM264" s="745">
        <v>0</v>
      </c>
      <c r="AN264" s="745">
        <v>0.10641475</v>
      </c>
      <c r="AO264" s="745">
        <v>0.7889375500000001</v>
      </c>
      <c r="AP264" s="745">
        <v>1.4283081700000002</v>
      </c>
      <c r="AQ264" s="745">
        <v>2.2896921200000002</v>
      </c>
      <c r="AR264" s="745">
        <v>3.1510760700000002</v>
      </c>
      <c r="AS264" s="745">
        <v>3.7840305500000002</v>
      </c>
      <c r="AU264" s="745">
        <v>0</v>
      </c>
      <c r="AV264" s="745">
        <v>0</v>
      </c>
      <c r="AW264" s="745">
        <v>0.10641475</v>
      </c>
      <c r="AX264" s="745">
        <v>0.7889375500000001</v>
      </c>
      <c r="AY264" s="745">
        <v>1.4283081700000002</v>
      </c>
      <c r="AZ264" s="745">
        <v>2.2896921200000002</v>
      </c>
      <c r="BA264" s="745">
        <v>3.1510760700000002</v>
      </c>
      <c r="BB264" s="745">
        <v>3.7840305500000002</v>
      </c>
      <c r="BD264" t="s">
        <v>2466</v>
      </c>
      <c r="BE264" t="s">
        <v>2467</v>
      </c>
      <c r="BG264" t="s">
        <v>25</v>
      </c>
    </row>
    <row r="265" spans="2:59" x14ac:dyDescent="0.2">
      <c r="B265" t="s">
        <v>2460</v>
      </c>
      <c r="C265" t="s">
        <v>3331</v>
      </c>
      <c r="D265" t="s">
        <v>3332</v>
      </c>
      <c r="E265" t="s">
        <v>3333</v>
      </c>
      <c r="F265" t="s">
        <v>816</v>
      </c>
      <c r="G265" t="s">
        <v>815</v>
      </c>
      <c r="H265" t="s">
        <v>2464</v>
      </c>
      <c r="L265" s="687">
        <v>47573</v>
      </c>
      <c r="M265" s="687">
        <v>47573</v>
      </c>
      <c r="N265" s="687">
        <v>45469</v>
      </c>
      <c r="O265" s="687">
        <v>46373.600687788225</v>
      </c>
      <c r="P265" s="687">
        <v>46667.055396792704</v>
      </c>
      <c r="Q265" s="687">
        <v>46933.055396792704</v>
      </c>
      <c r="R265" s="687">
        <v>47915</v>
      </c>
      <c r="S265" s="687">
        <v>47938</v>
      </c>
      <c r="T265" s="687"/>
      <c r="U265" s="687"/>
      <c r="V265" s="687"/>
      <c r="W265" s="687">
        <v>45469</v>
      </c>
      <c r="X265" s="687">
        <v>46373.600687788225</v>
      </c>
      <c r="Y265" s="687">
        <v>46667.055396792704</v>
      </c>
      <c r="Z265" s="687">
        <v>46933.055396792704</v>
      </c>
      <c r="AA265" s="687">
        <v>47915</v>
      </c>
      <c r="AB265" s="687">
        <v>47938</v>
      </c>
      <c r="AC265" s="687"/>
      <c r="AD265" s="687"/>
      <c r="AE265" s="687"/>
      <c r="AG265" s="745">
        <v>0</v>
      </c>
      <c r="AH265" s="745">
        <v>5.1275577400000003</v>
      </c>
      <c r="AI265" s="745"/>
      <c r="AL265" s="745">
        <v>0</v>
      </c>
      <c r="AM265" s="745">
        <v>0</v>
      </c>
      <c r="AN265" s="745">
        <v>0</v>
      </c>
      <c r="AO265" s="745">
        <v>0.20890713999999999</v>
      </c>
      <c r="AP265" s="745">
        <v>1.1947662500000003</v>
      </c>
      <c r="AQ265" s="745">
        <v>2.9229687100000001</v>
      </c>
      <c r="AR265" s="745">
        <v>4.0602123100000007</v>
      </c>
      <c r="AS265" s="745">
        <v>5.1275577400000003</v>
      </c>
      <c r="AU265" s="745">
        <v>0</v>
      </c>
      <c r="AV265" s="745">
        <v>0</v>
      </c>
      <c r="AW265" s="745">
        <v>0</v>
      </c>
      <c r="AX265" s="745">
        <v>0.20890713999999999</v>
      </c>
      <c r="AY265" s="745">
        <v>1.1947662500000003</v>
      </c>
      <c r="AZ265" s="745">
        <v>2.9229687100000001</v>
      </c>
      <c r="BA265" s="745">
        <v>4.0602123100000007</v>
      </c>
      <c r="BB265" s="745">
        <v>5.1275577400000003</v>
      </c>
      <c r="BD265" t="s">
        <v>2466</v>
      </c>
      <c r="BE265" t="s">
        <v>2467</v>
      </c>
      <c r="BG265" t="s">
        <v>25</v>
      </c>
    </row>
    <row r="266" spans="2:59" x14ac:dyDescent="0.2">
      <c r="B266" t="s">
        <v>2460</v>
      </c>
      <c r="C266" t="s">
        <v>3334</v>
      </c>
      <c r="D266" t="s">
        <v>3335</v>
      </c>
      <c r="E266" t="s">
        <v>3336</v>
      </c>
      <c r="F266" t="s">
        <v>816</v>
      </c>
      <c r="G266" t="s">
        <v>815</v>
      </c>
      <c r="H266" t="s">
        <v>2464</v>
      </c>
      <c r="L266" s="687">
        <v>47573</v>
      </c>
      <c r="M266" s="687">
        <v>47573</v>
      </c>
      <c r="N266" s="687">
        <v>45476</v>
      </c>
      <c r="O266" s="687">
        <v>46112.763550312069</v>
      </c>
      <c r="P266" s="687">
        <v>46200</v>
      </c>
      <c r="Q266" s="687">
        <v>46256</v>
      </c>
      <c r="R266" s="687">
        <v>46347</v>
      </c>
      <c r="S266" s="687">
        <v>46477</v>
      </c>
      <c r="T266" s="687"/>
      <c r="U266" s="687"/>
      <c r="V266" s="687"/>
      <c r="W266" s="687">
        <v>45476</v>
      </c>
      <c r="X266" s="687">
        <v>46112.763550312069</v>
      </c>
      <c r="Y266" s="687">
        <v>46200</v>
      </c>
      <c r="Z266" s="687">
        <v>46256</v>
      </c>
      <c r="AA266" s="687">
        <v>46347</v>
      </c>
      <c r="AB266" s="687">
        <v>46477</v>
      </c>
      <c r="AC266" s="687"/>
      <c r="AD266" s="687"/>
      <c r="AE266" s="687"/>
      <c r="AG266" s="745">
        <v>0</v>
      </c>
      <c r="AH266" s="745">
        <v>1.4111564300000001</v>
      </c>
      <c r="AI266" s="745"/>
      <c r="AL266" s="745">
        <v>0</v>
      </c>
      <c r="AM266" s="745">
        <v>0</v>
      </c>
      <c r="AN266" s="745">
        <v>0.40357686999999998</v>
      </c>
      <c r="AO266" s="745">
        <v>1.4111564300000001</v>
      </c>
      <c r="AP266" s="745">
        <v>1.4111564300000001</v>
      </c>
      <c r="AQ266" s="745">
        <v>1.4111564300000001</v>
      </c>
      <c r="AR266" s="745">
        <v>1.4111564300000001</v>
      </c>
      <c r="AS266" s="745">
        <v>1.4111564300000001</v>
      </c>
      <c r="AU266" s="745">
        <v>0</v>
      </c>
      <c r="AV266" s="745">
        <v>0</v>
      </c>
      <c r="AW266" s="745">
        <v>0.40357686999999998</v>
      </c>
      <c r="AX266" s="745">
        <v>1.4111564300000001</v>
      </c>
      <c r="AY266" s="745">
        <v>1.4111564300000001</v>
      </c>
      <c r="AZ266" s="745">
        <v>1.4111564300000001</v>
      </c>
      <c r="BA266" s="745">
        <v>1.4111564300000001</v>
      </c>
      <c r="BB266" s="745">
        <v>1.4111564300000001</v>
      </c>
      <c r="BD266" t="s">
        <v>2466</v>
      </c>
      <c r="BE266" t="s">
        <v>2467</v>
      </c>
      <c r="BG266" t="s">
        <v>25</v>
      </c>
    </row>
    <row r="267" spans="2:59" x14ac:dyDescent="0.2">
      <c r="B267" t="s">
        <v>2460</v>
      </c>
      <c r="C267" t="s">
        <v>3337</v>
      </c>
      <c r="D267" t="s">
        <v>3338</v>
      </c>
      <c r="E267" t="s">
        <v>3339</v>
      </c>
      <c r="F267" t="s">
        <v>816</v>
      </c>
      <c r="G267" t="s">
        <v>815</v>
      </c>
      <c r="H267" t="s">
        <v>2464</v>
      </c>
      <c r="L267" s="687">
        <v>47573</v>
      </c>
      <c r="M267" s="687">
        <v>47573</v>
      </c>
      <c r="N267" s="687">
        <v>45616</v>
      </c>
      <c r="O267" s="687">
        <v>46162.776098750292</v>
      </c>
      <c r="P267" s="687">
        <v>46526.776098750292</v>
      </c>
      <c r="Q267" s="687">
        <v>46617.819542276353</v>
      </c>
      <c r="R267" s="687">
        <v>46996</v>
      </c>
      <c r="S267" s="687">
        <v>47208</v>
      </c>
      <c r="T267" s="687"/>
      <c r="U267" s="687"/>
      <c r="V267" s="687"/>
      <c r="W267" s="687">
        <v>45616</v>
      </c>
      <c r="X267" s="687">
        <v>46162.776098750292</v>
      </c>
      <c r="Y267" s="687">
        <v>46526.776098750292</v>
      </c>
      <c r="Z267" s="687">
        <v>46617.819542276353</v>
      </c>
      <c r="AA267" s="687">
        <v>46996</v>
      </c>
      <c r="AB267" s="687">
        <v>47208</v>
      </c>
      <c r="AC267" s="687"/>
      <c r="AD267" s="687"/>
      <c r="AE267" s="687"/>
      <c r="AG267" s="745">
        <v>0</v>
      </c>
      <c r="AH267" s="745">
        <v>3.5817139900000003</v>
      </c>
      <c r="AI267" s="745"/>
      <c r="AL267" s="745">
        <v>0</v>
      </c>
      <c r="AM267" s="745">
        <v>0</v>
      </c>
      <c r="AN267" s="745">
        <v>7.4994600000000008E-2</v>
      </c>
      <c r="AO267" s="745">
        <v>1.5217717900000001</v>
      </c>
      <c r="AP267" s="745">
        <v>2.8607145100000002</v>
      </c>
      <c r="AQ267" s="745">
        <v>3.5817139900000003</v>
      </c>
      <c r="AR267" s="745">
        <v>3.5817139900000003</v>
      </c>
      <c r="AS267" s="745">
        <v>3.5817139900000003</v>
      </c>
      <c r="AU267" s="745">
        <v>0</v>
      </c>
      <c r="AV267" s="745">
        <v>0</v>
      </c>
      <c r="AW267" s="745">
        <v>7.4994600000000008E-2</v>
      </c>
      <c r="AX267" s="745">
        <v>1.5217717900000001</v>
      </c>
      <c r="AY267" s="745">
        <v>2.8607145100000002</v>
      </c>
      <c r="AZ267" s="745">
        <v>3.5817139900000003</v>
      </c>
      <c r="BA267" s="745">
        <v>3.5817139900000003</v>
      </c>
      <c r="BB267" s="745">
        <v>3.5817139900000003</v>
      </c>
      <c r="BD267" t="s">
        <v>2466</v>
      </c>
      <c r="BE267" t="s">
        <v>2467</v>
      </c>
      <c r="BG267" t="s">
        <v>25</v>
      </c>
    </row>
    <row r="268" spans="2:59" x14ac:dyDescent="0.2">
      <c r="B268" t="s">
        <v>2460</v>
      </c>
      <c r="C268" t="s">
        <v>3340</v>
      </c>
      <c r="D268" t="s">
        <v>3341</v>
      </c>
      <c r="E268" t="s">
        <v>3342</v>
      </c>
      <c r="F268" t="s">
        <v>470</v>
      </c>
      <c r="G268" t="s">
        <v>469</v>
      </c>
      <c r="H268" t="s">
        <v>2464</v>
      </c>
      <c r="L268" s="687">
        <v>47573</v>
      </c>
      <c r="M268" s="687">
        <v>47573</v>
      </c>
      <c r="N268" s="687">
        <v>45469</v>
      </c>
      <c r="O268" s="687">
        <v>46773.106390043191</v>
      </c>
      <c r="P268" s="687">
        <v>47137.106390043191</v>
      </c>
      <c r="Q268" s="687">
        <v>47403.106390043191</v>
      </c>
      <c r="R268" s="687">
        <v>48466</v>
      </c>
      <c r="S268" s="687">
        <v>48669</v>
      </c>
      <c r="T268" s="687"/>
      <c r="U268" s="687"/>
      <c r="V268" s="687"/>
      <c r="W268" s="687">
        <v>45469</v>
      </c>
      <c r="X268" s="687">
        <v>46773.106390043191</v>
      </c>
      <c r="Y268" s="687">
        <v>47137.106390043191</v>
      </c>
      <c r="Z268" s="687">
        <v>47403.106390043191</v>
      </c>
      <c r="AA268" s="687">
        <v>48466</v>
      </c>
      <c r="AB268" s="687">
        <v>48669</v>
      </c>
      <c r="AC268" s="687"/>
      <c r="AD268" s="687"/>
      <c r="AE268" s="687"/>
      <c r="AG268" s="745">
        <v>0</v>
      </c>
      <c r="AH268" s="745">
        <v>23.795495450000001</v>
      </c>
      <c r="AI268" s="745"/>
      <c r="AL268" s="745">
        <v>0</v>
      </c>
      <c r="AM268" s="745">
        <v>0</v>
      </c>
      <c r="AN268" s="745">
        <v>0</v>
      </c>
      <c r="AO268" s="745">
        <v>0</v>
      </c>
      <c r="AP268" s="745">
        <v>1.1225388500000002</v>
      </c>
      <c r="AQ268" s="745">
        <v>5.7479146100000005</v>
      </c>
      <c r="AR268" s="745">
        <v>12.251272950000001</v>
      </c>
      <c r="AS268" s="745">
        <v>23.795495450000001</v>
      </c>
      <c r="AU268" s="745">
        <v>0</v>
      </c>
      <c r="AV268" s="745">
        <v>0</v>
      </c>
      <c r="AW268" s="745">
        <v>0</v>
      </c>
      <c r="AX268" s="745">
        <v>0</v>
      </c>
      <c r="AY268" s="745">
        <v>1.1225388500000002</v>
      </c>
      <c r="AZ268" s="745">
        <v>5.7479146100000005</v>
      </c>
      <c r="BA268" s="745">
        <v>12.251272950000001</v>
      </c>
      <c r="BB268" s="745">
        <v>23.795495450000001</v>
      </c>
      <c r="BD268" t="s">
        <v>2466</v>
      </c>
      <c r="BE268" t="s">
        <v>2859</v>
      </c>
      <c r="BG268" t="s">
        <v>25</v>
      </c>
    </row>
    <row r="269" spans="2:59" x14ac:dyDescent="0.2">
      <c r="B269" t="s">
        <v>2460</v>
      </c>
      <c r="C269" t="s">
        <v>3340</v>
      </c>
      <c r="D269" t="s">
        <v>3341</v>
      </c>
      <c r="E269" t="s">
        <v>3342</v>
      </c>
      <c r="F269" t="s">
        <v>816</v>
      </c>
      <c r="G269" t="s">
        <v>815</v>
      </c>
      <c r="H269" t="s">
        <v>2464</v>
      </c>
      <c r="L269" s="687">
        <v>47573</v>
      </c>
      <c r="M269" s="687">
        <v>47573</v>
      </c>
      <c r="N269" s="687">
        <v>45469</v>
      </c>
      <c r="O269" s="687">
        <v>46773.106390043191</v>
      </c>
      <c r="P269" s="687">
        <v>47137.106390043191</v>
      </c>
      <c r="Q269" s="687">
        <v>47403.106390043191</v>
      </c>
      <c r="R269" s="687">
        <v>48466</v>
      </c>
      <c r="S269" s="687">
        <v>48669</v>
      </c>
      <c r="T269" s="687"/>
      <c r="U269" s="687"/>
      <c r="V269" s="687"/>
      <c r="W269" s="687">
        <v>45469</v>
      </c>
      <c r="X269" s="687">
        <v>46773.106390043191</v>
      </c>
      <c r="Y269" s="687">
        <v>47137.106390043191</v>
      </c>
      <c r="Z269" s="687">
        <v>47403.106390043191</v>
      </c>
      <c r="AA269" s="687">
        <v>48466</v>
      </c>
      <c r="AB269" s="687">
        <v>48669</v>
      </c>
      <c r="AC269" s="687"/>
      <c r="AD269" s="687"/>
      <c r="AE269" s="687"/>
      <c r="AG269" s="745">
        <v>0</v>
      </c>
      <c r="AH269" s="745">
        <v>4.1992051099999994</v>
      </c>
      <c r="AI269" s="745"/>
      <c r="AL269" s="745">
        <v>0</v>
      </c>
      <c r="AM269" s="745">
        <v>0</v>
      </c>
      <c r="AN269" s="745">
        <v>0</v>
      </c>
      <c r="AO269" s="745">
        <v>0</v>
      </c>
      <c r="AP269" s="745">
        <v>0.19809509</v>
      </c>
      <c r="AQ269" s="745">
        <v>1.01433788</v>
      </c>
      <c r="AR269" s="745">
        <v>2.1619893599999997</v>
      </c>
      <c r="AS269" s="745">
        <v>4.1992051099999994</v>
      </c>
      <c r="AU269" s="745">
        <v>0</v>
      </c>
      <c r="AV269" s="745">
        <v>0</v>
      </c>
      <c r="AW269" s="745">
        <v>0</v>
      </c>
      <c r="AX269" s="745">
        <v>0</v>
      </c>
      <c r="AY269" s="745">
        <v>0.19809509</v>
      </c>
      <c r="AZ269" s="745">
        <v>1.01433788</v>
      </c>
      <c r="BA269" s="745">
        <v>2.1619893599999997</v>
      </c>
      <c r="BB269" s="745">
        <v>4.1992051099999994</v>
      </c>
      <c r="BD269" t="s">
        <v>2466</v>
      </c>
      <c r="BE269" t="s">
        <v>2859</v>
      </c>
      <c r="BG269" t="s">
        <v>25</v>
      </c>
    </row>
    <row r="270" spans="2:59" x14ac:dyDescent="0.2">
      <c r="B270" t="s">
        <v>2460</v>
      </c>
      <c r="C270" t="s">
        <v>3343</v>
      </c>
      <c r="D270" t="s">
        <v>3344</v>
      </c>
      <c r="E270" t="s">
        <v>3345</v>
      </c>
      <c r="F270" t="s">
        <v>825</v>
      </c>
      <c r="G270" t="s">
        <v>824</v>
      </c>
      <c r="H270" t="s">
        <v>2464</v>
      </c>
      <c r="L270" s="687">
        <v>47573</v>
      </c>
      <c r="M270" s="687">
        <v>47573</v>
      </c>
      <c r="N270" s="687">
        <v>45476</v>
      </c>
      <c r="O270" s="687">
        <v>46682.787070443504</v>
      </c>
      <c r="P270" s="687">
        <v>47046.787070443504</v>
      </c>
      <c r="Q270" s="687">
        <v>47185.705050316792</v>
      </c>
      <c r="R270" s="687">
        <v>47533</v>
      </c>
      <c r="S270" s="687">
        <v>47573</v>
      </c>
      <c r="T270" s="687"/>
      <c r="U270" s="687"/>
      <c r="V270" s="687"/>
      <c r="W270" s="687">
        <v>45476</v>
      </c>
      <c r="X270" s="687">
        <v>46682.787070443504</v>
      </c>
      <c r="Y270" s="687">
        <v>47046.787070443504</v>
      </c>
      <c r="Z270" s="687">
        <v>47185.705050316792</v>
      </c>
      <c r="AA270" s="687">
        <v>47533</v>
      </c>
      <c r="AB270" s="687">
        <v>47573</v>
      </c>
      <c r="AC270" s="687"/>
      <c r="AD270" s="687"/>
      <c r="AE270" s="687"/>
      <c r="AG270" s="745">
        <v>0</v>
      </c>
      <c r="AH270" s="745">
        <v>16.270239230000001</v>
      </c>
      <c r="AI270" s="745"/>
      <c r="AL270" s="745">
        <v>0</v>
      </c>
      <c r="AM270" s="745">
        <v>0</v>
      </c>
      <c r="AN270" s="745">
        <v>0</v>
      </c>
      <c r="AO270" s="745">
        <v>0</v>
      </c>
      <c r="AP270" s="745">
        <v>1.0045454700000001</v>
      </c>
      <c r="AQ270" s="745">
        <v>9.3759591600000007</v>
      </c>
      <c r="AR270" s="745">
        <v>16.270239230000001</v>
      </c>
      <c r="AS270" s="745">
        <v>16.270239230000001</v>
      </c>
      <c r="AU270" s="745">
        <v>0</v>
      </c>
      <c r="AV270" s="745">
        <v>0</v>
      </c>
      <c r="AW270" s="745">
        <v>0</v>
      </c>
      <c r="AX270" s="745">
        <v>0</v>
      </c>
      <c r="AY270" s="745">
        <v>1.0045454700000001</v>
      </c>
      <c r="AZ270" s="745">
        <v>9.3759591600000007</v>
      </c>
      <c r="BA270" s="745">
        <v>16.270239230000001</v>
      </c>
      <c r="BB270" s="745">
        <v>16.270239230000001</v>
      </c>
      <c r="BD270" t="s">
        <v>2466</v>
      </c>
      <c r="BE270" t="s">
        <v>2467</v>
      </c>
      <c r="BG270" t="s">
        <v>25</v>
      </c>
    </row>
    <row r="271" spans="2:59" x14ac:dyDescent="0.2">
      <c r="B271" t="s">
        <v>2460</v>
      </c>
      <c r="C271" t="s">
        <v>3343</v>
      </c>
      <c r="D271" t="s">
        <v>3344</v>
      </c>
      <c r="E271" t="s">
        <v>3345</v>
      </c>
      <c r="F271" t="s">
        <v>816</v>
      </c>
      <c r="G271" t="s">
        <v>815</v>
      </c>
      <c r="H271" t="s">
        <v>2464</v>
      </c>
      <c r="L271" s="687">
        <v>47573</v>
      </c>
      <c r="M271" s="687">
        <v>47573</v>
      </c>
      <c r="N271" s="687">
        <v>45476</v>
      </c>
      <c r="O271" s="687">
        <v>46682.787070443504</v>
      </c>
      <c r="P271" s="687">
        <v>47046.787070443504</v>
      </c>
      <c r="Q271" s="687">
        <v>47185.705050316792</v>
      </c>
      <c r="R271" s="687">
        <v>47533</v>
      </c>
      <c r="S271" s="687">
        <v>47573</v>
      </c>
      <c r="T271" s="687"/>
      <c r="U271" s="687"/>
      <c r="V271" s="687"/>
      <c r="W271" s="687">
        <v>45476</v>
      </c>
      <c r="X271" s="687">
        <v>46682.787070443504</v>
      </c>
      <c r="Y271" s="687">
        <v>47046.787070443504</v>
      </c>
      <c r="Z271" s="687">
        <v>47185.705050316792</v>
      </c>
      <c r="AA271" s="687">
        <v>47533</v>
      </c>
      <c r="AB271" s="687">
        <v>47573</v>
      </c>
      <c r="AC271" s="687"/>
      <c r="AD271" s="687"/>
      <c r="AE271" s="687"/>
      <c r="AG271" s="745">
        <v>0</v>
      </c>
      <c r="AH271" s="745">
        <v>11.781897379999998</v>
      </c>
      <c r="AI271" s="745"/>
      <c r="AL271" s="745">
        <v>0</v>
      </c>
      <c r="AM271" s="745">
        <v>0</v>
      </c>
      <c r="AN271" s="745">
        <v>0</v>
      </c>
      <c r="AO271" s="745">
        <v>0</v>
      </c>
      <c r="AP271" s="745">
        <v>0.72742947000000002</v>
      </c>
      <c r="AQ271" s="745">
        <v>6.7894876599999989</v>
      </c>
      <c r="AR271" s="745">
        <v>11.781897379999998</v>
      </c>
      <c r="AS271" s="745">
        <v>11.781897379999998</v>
      </c>
      <c r="AU271" s="745">
        <v>0</v>
      </c>
      <c r="AV271" s="745">
        <v>0</v>
      </c>
      <c r="AW271" s="745">
        <v>0</v>
      </c>
      <c r="AX271" s="745">
        <v>0</v>
      </c>
      <c r="AY271" s="745">
        <v>0.72742947000000002</v>
      </c>
      <c r="AZ271" s="745">
        <v>6.7894876599999989</v>
      </c>
      <c r="BA271" s="745">
        <v>11.781897379999998</v>
      </c>
      <c r="BB271" s="745">
        <v>11.781897379999998</v>
      </c>
      <c r="BD271" t="s">
        <v>2466</v>
      </c>
      <c r="BE271" t="s">
        <v>2467</v>
      </c>
      <c r="BG271" t="s">
        <v>25</v>
      </c>
    </row>
    <row r="272" spans="2:59" x14ac:dyDescent="0.2">
      <c r="B272" t="s">
        <v>2460</v>
      </c>
      <c r="C272" t="s">
        <v>3346</v>
      </c>
      <c r="D272" t="s">
        <v>3347</v>
      </c>
      <c r="E272" t="s">
        <v>3348</v>
      </c>
      <c r="F272" t="s">
        <v>816</v>
      </c>
      <c r="G272" t="s">
        <v>815</v>
      </c>
      <c r="H272" t="s">
        <v>2464</v>
      </c>
      <c r="L272" s="687">
        <v>47573</v>
      </c>
      <c r="M272" s="687">
        <v>47573</v>
      </c>
      <c r="N272" s="687">
        <v>45532</v>
      </c>
      <c r="O272" s="687">
        <v>46773.302635338841</v>
      </c>
      <c r="P272" s="687">
        <v>46944.21184473719</v>
      </c>
      <c r="Q272" s="687">
        <v>47058.151317669421</v>
      </c>
      <c r="R272" s="687">
        <v>47343</v>
      </c>
      <c r="S272" s="687">
        <v>47573</v>
      </c>
      <c r="T272" s="687"/>
      <c r="U272" s="687"/>
      <c r="V272" s="687"/>
      <c r="W272" s="687">
        <v>45532</v>
      </c>
      <c r="X272" s="687">
        <v>46773.302635338841</v>
      </c>
      <c r="Y272" s="687">
        <v>46944.21184473719</v>
      </c>
      <c r="Z272" s="687">
        <v>47058.151317669421</v>
      </c>
      <c r="AA272" s="687">
        <v>47343</v>
      </c>
      <c r="AB272" s="687">
        <v>47573</v>
      </c>
      <c r="AC272" s="687"/>
      <c r="AD272" s="687"/>
      <c r="AE272" s="687"/>
      <c r="AG272" s="745">
        <v>0</v>
      </c>
      <c r="AH272" s="745">
        <v>4.96176656</v>
      </c>
      <c r="AI272" s="745"/>
      <c r="AL272" s="745">
        <v>0</v>
      </c>
      <c r="AM272" s="745">
        <v>0</v>
      </c>
      <c r="AN272" s="745">
        <v>0</v>
      </c>
      <c r="AO272" s="745">
        <v>0</v>
      </c>
      <c r="AP272" s="745">
        <v>0.26408617000000001</v>
      </c>
      <c r="AQ272" s="745">
        <v>3.88537234</v>
      </c>
      <c r="AR272" s="745">
        <v>4.96176656</v>
      </c>
      <c r="AS272" s="745">
        <v>4.96176656</v>
      </c>
      <c r="AU272" s="745">
        <v>0</v>
      </c>
      <c r="AV272" s="745">
        <v>0</v>
      </c>
      <c r="AW272" s="745">
        <v>0</v>
      </c>
      <c r="AX272" s="745">
        <v>0</v>
      </c>
      <c r="AY272" s="745">
        <v>0.26408617000000001</v>
      </c>
      <c r="AZ272" s="745">
        <v>3.88537234</v>
      </c>
      <c r="BA272" s="745">
        <v>4.96176656</v>
      </c>
      <c r="BB272" s="745">
        <v>4.96176656</v>
      </c>
      <c r="BD272" t="s">
        <v>2466</v>
      </c>
      <c r="BE272" t="s">
        <v>2467</v>
      </c>
      <c r="BG272" t="s">
        <v>25</v>
      </c>
    </row>
    <row r="273" spans="2:59" x14ac:dyDescent="0.2">
      <c r="B273" t="s">
        <v>2460</v>
      </c>
      <c r="C273" t="s">
        <v>3349</v>
      </c>
      <c r="D273" t="s">
        <v>3350</v>
      </c>
      <c r="E273" t="s">
        <v>3351</v>
      </c>
      <c r="F273" t="s">
        <v>470</v>
      </c>
      <c r="G273" t="s">
        <v>469</v>
      </c>
      <c r="H273" t="s">
        <v>2464</v>
      </c>
      <c r="L273" s="687">
        <v>47573</v>
      </c>
      <c r="M273" s="687">
        <v>47573</v>
      </c>
      <c r="N273" s="687">
        <v>45532</v>
      </c>
      <c r="O273" s="687">
        <v>46043.965773574899</v>
      </c>
      <c r="P273" s="687">
        <v>46258.476041502428</v>
      </c>
      <c r="Q273" s="687">
        <v>46401.482886787446</v>
      </c>
      <c r="R273" s="687">
        <v>46759</v>
      </c>
      <c r="S273" s="687">
        <v>46843</v>
      </c>
      <c r="T273" s="687"/>
      <c r="U273" s="687"/>
      <c r="V273" s="687"/>
      <c r="W273" s="687">
        <v>45532</v>
      </c>
      <c r="X273" s="687">
        <v>46043.965773574899</v>
      </c>
      <c r="Y273" s="687">
        <v>46258.476041502428</v>
      </c>
      <c r="Z273" s="687">
        <v>46401.482886787446</v>
      </c>
      <c r="AA273" s="687">
        <v>46759</v>
      </c>
      <c r="AB273" s="687">
        <v>46843</v>
      </c>
      <c r="AC273" s="687"/>
      <c r="AD273" s="687"/>
      <c r="AE273" s="687"/>
      <c r="AG273" s="745">
        <v>0</v>
      </c>
      <c r="AH273" s="745">
        <v>8.5102583900000006</v>
      </c>
      <c r="AI273" s="745"/>
      <c r="AL273" s="745">
        <v>0</v>
      </c>
      <c r="AM273" s="745">
        <v>0</v>
      </c>
      <c r="AN273" s="745">
        <v>0.41133466999999996</v>
      </c>
      <c r="AO273" s="745">
        <v>4.7780366799999996</v>
      </c>
      <c r="AP273" s="745">
        <v>8.5102583900000006</v>
      </c>
      <c r="AQ273" s="745">
        <v>8.5102583900000006</v>
      </c>
      <c r="AR273" s="745">
        <v>8.5102583900000006</v>
      </c>
      <c r="AS273" s="745">
        <v>8.5102583900000006</v>
      </c>
      <c r="AU273" s="745">
        <v>0</v>
      </c>
      <c r="AV273" s="745">
        <v>0</v>
      </c>
      <c r="AW273" s="745">
        <v>0.41133466999999996</v>
      </c>
      <c r="AX273" s="745">
        <v>4.7780366799999996</v>
      </c>
      <c r="AY273" s="745">
        <v>8.5102583900000006</v>
      </c>
      <c r="AZ273" s="745">
        <v>8.5102583900000006</v>
      </c>
      <c r="BA273" s="745">
        <v>8.5102583900000006</v>
      </c>
      <c r="BB273" s="745">
        <v>8.5102583900000006</v>
      </c>
      <c r="BD273" t="s">
        <v>2466</v>
      </c>
      <c r="BE273" t="s">
        <v>2467</v>
      </c>
      <c r="BG273" t="s">
        <v>25</v>
      </c>
    </row>
    <row r="274" spans="2:59" x14ac:dyDescent="0.2">
      <c r="B274" t="s">
        <v>2460</v>
      </c>
      <c r="C274" t="s">
        <v>3349</v>
      </c>
      <c r="D274" t="s">
        <v>3350</v>
      </c>
      <c r="E274" t="s">
        <v>3351</v>
      </c>
      <c r="F274" t="s">
        <v>816</v>
      </c>
      <c r="G274" t="s">
        <v>815</v>
      </c>
      <c r="H274" t="s">
        <v>2464</v>
      </c>
      <c r="L274" s="687">
        <v>47573</v>
      </c>
      <c r="M274" s="687">
        <v>47573</v>
      </c>
      <c r="N274" s="687">
        <v>45532</v>
      </c>
      <c r="O274" s="687">
        <v>46043.965773574899</v>
      </c>
      <c r="P274" s="687">
        <v>46258.476041502428</v>
      </c>
      <c r="Q274" s="687">
        <v>46401.482886787446</v>
      </c>
      <c r="R274" s="687">
        <v>46759</v>
      </c>
      <c r="S274" s="687">
        <v>46843</v>
      </c>
      <c r="T274" s="687"/>
      <c r="U274" s="687"/>
      <c r="V274" s="687"/>
      <c r="W274" s="687">
        <v>45532</v>
      </c>
      <c r="X274" s="687">
        <v>46043.965773574899</v>
      </c>
      <c r="Y274" s="687">
        <v>46258.476041502428</v>
      </c>
      <c r="Z274" s="687">
        <v>46401.482886787446</v>
      </c>
      <c r="AA274" s="687">
        <v>46759</v>
      </c>
      <c r="AB274" s="687">
        <v>46843</v>
      </c>
      <c r="AC274" s="687"/>
      <c r="AD274" s="687"/>
      <c r="AE274" s="687"/>
      <c r="AG274" s="745">
        <v>0</v>
      </c>
      <c r="AH274" s="745">
        <v>4.0048274699999995</v>
      </c>
      <c r="AI274" s="745"/>
      <c r="AL274" s="745">
        <v>0</v>
      </c>
      <c r="AM274" s="745">
        <v>0</v>
      </c>
      <c r="AN274" s="745">
        <v>0.19356925</v>
      </c>
      <c r="AO274" s="745">
        <v>2.2484878499999996</v>
      </c>
      <c r="AP274" s="745">
        <v>4.0048274699999995</v>
      </c>
      <c r="AQ274" s="745">
        <v>4.0048274699999995</v>
      </c>
      <c r="AR274" s="745">
        <v>4.0048274699999995</v>
      </c>
      <c r="AS274" s="745">
        <v>4.0048274699999995</v>
      </c>
      <c r="AU274" s="745">
        <v>0</v>
      </c>
      <c r="AV274" s="745">
        <v>0</v>
      </c>
      <c r="AW274" s="745">
        <v>0.19356925</v>
      </c>
      <c r="AX274" s="745">
        <v>2.2484878499999996</v>
      </c>
      <c r="AY274" s="745">
        <v>4.0048274699999995</v>
      </c>
      <c r="AZ274" s="745">
        <v>4.0048274699999995</v>
      </c>
      <c r="BA274" s="745">
        <v>4.0048274699999995</v>
      </c>
      <c r="BB274" s="745">
        <v>4.0048274699999995</v>
      </c>
      <c r="BD274" t="s">
        <v>2466</v>
      </c>
      <c r="BE274" t="s">
        <v>2467</v>
      </c>
      <c r="BG274" t="s">
        <v>25</v>
      </c>
    </row>
    <row r="275" spans="2:59" x14ac:dyDescent="0.2">
      <c r="B275" t="s">
        <v>2460</v>
      </c>
      <c r="C275" t="s">
        <v>3352</v>
      </c>
      <c r="D275" t="s">
        <v>3353</v>
      </c>
      <c r="E275" t="s">
        <v>3354</v>
      </c>
      <c r="F275" t="s">
        <v>816</v>
      </c>
      <c r="G275" t="s">
        <v>815</v>
      </c>
      <c r="H275" t="s">
        <v>2464</v>
      </c>
      <c r="L275" s="687">
        <v>47573</v>
      </c>
      <c r="M275" s="687">
        <v>47573</v>
      </c>
      <c r="N275" s="687">
        <v>45588</v>
      </c>
      <c r="O275" s="687">
        <v>46282.048944223818</v>
      </c>
      <c r="P275" s="687">
        <v>46507.506548428537</v>
      </c>
      <c r="Q275" s="687">
        <v>46563.870949479715</v>
      </c>
      <c r="R275" s="687">
        <v>46798</v>
      </c>
      <c r="S275" s="687">
        <v>46843</v>
      </c>
      <c r="T275" s="687"/>
      <c r="U275" s="687"/>
      <c r="V275" s="687"/>
      <c r="W275" s="687">
        <v>45588</v>
      </c>
      <c r="X275" s="687">
        <v>46282.048944223818</v>
      </c>
      <c r="Y275" s="687">
        <v>46507.506548428537</v>
      </c>
      <c r="Z275" s="687">
        <v>46563.870949479715</v>
      </c>
      <c r="AA275" s="687">
        <v>46798</v>
      </c>
      <c r="AB275" s="687">
        <v>46843</v>
      </c>
      <c r="AC275" s="687"/>
      <c r="AD275" s="687"/>
      <c r="AE275" s="687"/>
      <c r="AG275" s="745">
        <v>0</v>
      </c>
      <c r="AH275" s="745">
        <v>3.4142354799999999</v>
      </c>
      <c r="AI275" s="745"/>
      <c r="AL275" s="745">
        <v>0</v>
      </c>
      <c r="AM275" s="745">
        <v>0</v>
      </c>
      <c r="AN275" s="745">
        <v>6.2630110000000003E-2</v>
      </c>
      <c r="AO275" s="745">
        <v>0.80032830999999993</v>
      </c>
      <c r="AP275" s="745">
        <v>3.4142354799999999</v>
      </c>
      <c r="AQ275" s="745">
        <v>3.4142354799999999</v>
      </c>
      <c r="AR275" s="745">
        <v>3.4142354799999999</v>
      </c>
      <c r="AS275" s="745">
        <v>3.4142354799999999</v>
      </c>
      <c r="AU275" s="745">
        <v>0</v>
      </c>
      <c r="AV275" s="745">
        <v>0</v>
      </c>
      <c r="AW275" s="745">
        <v>6.2630110000000003E-2</v>
      </c>
      <c r="AX275" s="745">
        <v>0.80032830999999993</v>
      </c>
      <c r="AY275" s="745">
        <v>3.4142354799999999</v>
      </c>
      <c r="AZ275" s="745">
        <v>3.4142354799999999</v>
      </c>
      <c r="BA275" s="745">
        <v>3.4142354799999999</v>
      </c>
      <c r="BB275" s="745">
        <v>3.4142354799999999</v>
      </c>
      <c r="BD275" t="s">
        <v>2466</v>
      </c>
      <c r="BE275" t="s">
        <v>2467</v>
      </c>
      <c r="BG275" t="s">
        <v>25</v>
      </c>
    </row>
    <row r="276" spans="2:59" x14ac:dyDescent="0.2">
      <c r="B276" t="s">
        <v>2460</v>
      </c>
      <c r="C276" t="s">
        <v>3355</v>
      </c>
      <c r="D276" t="s">
        <v>3356</v>
      </c>
      <c r="E276" t="s">
        <v>3357</v>
      </c>
      <c r="F276" t="s">
        <v>825</v>
      </c>
      <c r="G276" t="s">
        <v>824</v>
      </c>
      <c r="H276" t="s">
        <v>2464</v>
      </c>
      <c r="L276" s="687">
        <v>47573</v>
      </c>
      <c r="M276" s="687">
        <v>47573</v>
      </c>
      <c r="N276" s="687">
        <v>45483</v>
      </c>
      <c r="O276" s="687">
        <v>46346</v>
      </c>
      <c r="P276" s="687">
        <v>46710</v>
      </c>
      <c r="Q276" s="687">
        <v>46976</v>
      </c>
      <c r="R276" s="687">
        <v>48068</v>
      </c>
      <c r="S276" s="687">
        <v>48304</v>
      </c>
      <c r="T276" s="687"/>
      <c r="U276" s="687"/>
      <c r="V276" s="687"/>
      <c r="W276" s="687">
        <v>45483</v>
      </c>
      <c r="X276" s="687">
        <v>46346</v>
      </c>
      <c r="Y276" s="687">
        <v>46710</v>
      </c>
      <c r="Z276" s="687">
        <v>46976</v>
      </c>
      <c r="AA276" s="687">
        <v>48068</v>
      </c>
      <c r="AB276" s="687">
        <v>48304</v>
      </c>
      <c r="AC276" s="687"/>
      <c r="AD276" s="687"/>
      <c r="AE276" s="687"/>
      <c r="AG276" s="745">
        <v>0</v>
      </c>
      <c r="AH276" s="745">
        <v>4.3058998300000004</v>
      </c>
      <c r="AI276" s="745"/>
      <c r="AL276" s="745">
        <v>0</v>
      </c>
      <c r="AM276" s="745">
        <v>0</v>
      </c>
      <c r="AN276" s="745">
        <v>0</v>
      </c>
      <c r="AO276" s="745">
        <v>0.24854835</v>
      </c>
      <c r="AP276" s="745">
        <v>0.89552908999999992</v>
      </c>
      <c r="AQ276" s="745">
        <v>2.1119825699999999</v>
      </c>
      <c r="AR276" s="745">
        <v>3.0975270299999997</v>
      </c>
      <c r="AS276" s="745">
        <v>4.3058998300000004</v>
      </c>
      <c r="AU276" s="745">
        <v>0</v>
      </c>
      <c r="AV276" s="745">
        <v>0</v>
      </c>
      <c r="AW276" s="745">
        <v>0</v>
      </c>
      <c r="AX276" s="745">
        <v>0.24854835</v>
      </c>
      <c r="AY276" s="745">
        <v>0.89552908999999992</v>
      </c>
      <c r="AZ276" s="745">
        <v>2.1119825699999999</v>
      </c>
      <c r="BA276" s="745">
        <v>3.0975270299999997</v>
      </c>
      <c r="BB276" s="745">
        <v>4.3058998300000004</v>
      </c>
      <c r="BD276" t="s">
        <v>2466</v>
      </c>
      <c r="BE276" t="s">
        <v>2859</v>
      </c>
      <c r="BG276" t="s">
        <v>25</v>
      </c>
    </row>
    <row r="277" spans="2:59" x14ac:dyDescent="0.2">
      <c r="B277" t="s">
        <v>2460</v>
      </c>
      <c r="C277" t="s">
        <v>3355</v>
      </c>
      <c r="D277" t="s">
        <v>3356</v>
      </c>
      <c r="E277" t="s">
        <v>3357</v>
      </c>
      <c r="F277" t="s">
        <v>816</v>
      </c>
      <c r="G277" t="s">
        <v>815</v>
      </c>
      <c r="H277" t="s">
        <v>2464</v>
      </c>
      <c r="L277" s="687">
        <v>47573</v>
      </c>
      <c r="M277" s="687">
        <v>47573</v>
      </c>
      <c r="N277" s="687">
        <v>45483</v>
      </c>
      <c r="O277" s="687">
        <v>46346</v>
      </c>
      <c r="P277" s="687">
        <v>46710</v>
      </c>
      <c r="Q277" s="687">
        <v>46976</v>
      </c>
      <c r="R277" s="687">
        <v>48068</v>
      </c>
      <c r="S277" s="687">
        <v>48304</v>
      </c>
      <c r="T277" s="687"/>
      <c r="U277" s="687"/>
      <c r="V277" s="687"/>
      <c r="W277" s="687">
        <v>45483</v>
      </c>
      <c r="X277" s="687">
        <v>46346</v>
      </c>
      <c r="Y277" s="687">
        <v>46710</v>
      </c>
      <c r="Z277" s="687">
        <v>46976</v>
      </c>
      <c r="AA277" s="687">
        <v>48068</v>
      </c>
      <c r="AB277" s="687">
        <v>48304</v>
      </c>
      <c r="AC277" s="687"/>
      <c r="AD277" s="687"/>
      <c r="AE277" s="687"/>
      <c r="AG277" s="745">
        <v>0</v>
      </c>
      <c r="AH277" s="745">
        <v>8.74228147</v>
      </c>
      <c r="AI277" s="745"/>
      <c r="AL277" s="745">
        <v>0</v>
      </c>
      <c r="AM277" s="745">
        <v>0</v>
      </c>
      <c r="AN277" s="745">
        <v>0</v>
      </c>
      <c r="AO277" s="745">
        <v>0.50462847</v>
      </c>
      <c r="AP277" s="745">
        <v>1.8181954299999998</v>
      </c>
      <c r="AQ277" s="745">
        <v>4.2879645999999996</v>
      </c>
      <c r="AR277" s="745">
        <v>6.2889185099999994</v>
      </c>
      <c r="AS277" s="745">
        <v>8.74228147</v>
      </c>
      <c r="AU277" s="745">
        <v>0</v>
      </c>
      <c r="AV277" s="745">
        <v>0</v>
      </c>
      <c r="AW277" s="745">
        <v>0</v>
      </c>
      <c r="AX277" s="745">
        <v>0.50462847</v>
      </c>
      <c r="AY277" s="745">
        <v>1.8181954299999998</v>
      </c>
      <c r="AZ277" s="745">
        <v>4.2879645999999996</v>
      </c>
      <c r="BA277" s="745">
        <v>6.2889185099999994</v>
      </c>
      <c r="BB277" s="745">
        <v>8.74228147</v>
      </c>
      <c r="BD277" t="s">
        <v>2466</v>
      </c>
      <c r="BE277" t="s">
        <v>2859</v>
      </c>
      <c r="BG277" t="s">
        <v>25</v>
      </c>
    </row>
    <row r="278" spans="2:59" x14ac:dyDescent="0.2">
      <c r="B278" t="s">
        <v>2460</v>
      </c>
      <c r="C278" t="s">
        <v>3358</v>
      </c>
      <c r="D278" t="s">
        <v>3359</v>
      </c>
      <c r="E278" t="s">
        <v>3360</v>
      </c>
      <c r="F278" t="s">
        <v>816</v>
      </c>
      <c r="G278" t="s">
        <v>815</v>
      </c>
      <c r="H278" t="s">
        <v>2464</v>
      </c>
      <c r="L278" s="687">
        <v>47573</v>
      </c>
      <c r="M278" s="687">
        <v>47573</v>
      </c>
      <c r="N278" s="687">
        <v>45616</v>
      </c>
      <c r="O278" s="687">
        <v>46071.036940775877</v>
      </c>
      <c r="P278" s="687">
        <v>46435.036940775877</v>
      </c>
      <c r="Q278" s="687">
        <v>46562.119325401451</v>
      </c>
      <c r="R278" s="687">
        <v>47090</v>
      </c>
      <c r="S278" s="687">
        <v>47208</v>
      </c>
      <c r="T278" s="687"/>
      <c r="U278" s="687"/>
      <c r="V278" s="687"/>
      <c r="W278" s="687">
        <v>45616</v>
      </c>
      <c r="X278" s="687">
        <v>46071.036940775877</v>
      </c>
      <c r="Y278" s="687">
        <v>46435.036940775877</v>
      </c>
      <c r="Z278" s="687">
        <v>46562.119325401451</v>
      </c>
      <c r="AA278" s="687">
        <v>47090</v>
      </c>
      <c r="AB278" s="687">
        <v>47208</v>
      </c>
      <c r="AC278" s="687"/>
      <c r="AD278" s="687"/>
      <c r="AE278" s="687"/>
      <c r="AG278" s="745">
        <v>0</v>
      </c>
      <c r="AH278" s="745">
        <v>3.5817140299999997</v>
      </c>
      <c r="AI278" s="745"/>
      <c r="AL278" s="745">
        <v>0</v>
      </c>
      <c r="AM278" s="745">
        <v>0</v>
      </c>
      <c r="AN278" s="745">
        <v>0.11119854000000001</v>
      </c>
      <c r="AO278" s="745">
        <v>0.86273913999999996</v>
      </c>
      <c r="AP278" s="745">
        <v>2.3139427100000001</v>
      </c>
      <c r="AQ278" s="745">
        <v>3.5817140299999997</v>
      </c>
      <c r="AR278" s="745">
        <v>3.5817140299999997</v>
      </c>
      <c r="AS278" s="745">
        <v>3.5817140299999997</v>
      </c>
      <c r="AU278" s="745">
        <v>0</v>
      </c>
      <c r="AV278" s="745">
        <v>0</v>
      </c>
      <c r="AW278" s="745">
        <v>0.11119854000000001</v>
      </c>
      <c r="AX278" s="745">
        <v>0.86273913999999996</v>
      </c>
      <c r="AY278" s="745">
        <v>2.3139427100000001</v>
      </c>
      <c r="AZ278" s="745">
        <v>3.5817140299999997</v>
      </c>
      <c r="BA278" s="745">
        <v>3.5817140299999997</v>
      </c>
      <c r="BB278" s="745">
        <v>3.5817140299999997</v>
      </c>
      <c r="BD278" t="s">
        <v>2466</v>
      </c>
      <c r="BE278" t="s">
        <v>2467</v>
      </c>
      <c r="BG278" t="s">
        <v>25</v>
      </c>
    </row>
    <row r="279" spans="2:59" x14ac:dyDescent="0.2">
      <c r="B279" t="s">
        <v>2460</v>
      </c>
      <c r="C279" t="s">
        <v>3361</v>
      </c>
      <c r="D279" t="s">
        <v>3362</v>
      </c>
      <c r="E279" t="s">
        <v>3363</v>
      </c>
      <c r="F279" t="s">
        <v>825</v>
      </c>
      <c r="G279" t="s">
        <v>824</v>
      </c>
      <c r="H279" t="s">
        <v>2464</v>
      </c>
      <c r="L279" s="687">
        <v>47573</v>
      </c>
      <c r="M279" s="687">
        <v>47573</v>
      </c>
      <c r="N279" s="687">
        <v>45588</v>
      </c>
      <c r="O279" s="687">
        <v>46253.906003659155</v>
      </c>
      <c r="P279" s="687">
        <v>46507.134202561407</v>
      </c>
      <c r="Q279" s="687">
        <v>46675.953001829577</v>
      </c>
      <c r="R279" s="687">
        <v>47098</v>
      </c>
      <c r="S279" s="687">
        <v>47208</v>
      </c>
      <c r="T279" s="687"/>
      <c r="U279" s="687"/>
      <c r="V279" s="687"/>
      <c r="W279" s="687">
        <v>45588</v>
      </c>
      <c r="X279" s="687">
        <v>46253.906003659155</v>
      </c>
      <c r="Y279" s="687">
        <v>46507.134202561407</v>
      </c>
      <c r="Z279" s="687">
        <v>46675.953001829577</v>
      </c>
      <c r="AA279" s="687">
        <v>47098</v>
      </c>
      <c r="AB279" s="687">
        <v>47208</v>
      </c>
      <c r="AC279" s="687"/>
      <c r="AD279" s="687"/>
      <c r="AE279" s="687"/>
      <c r="AG279" s="745">
        <v>0</v>
      </c>
      <c r="AH279" s="745">
        <v>4.00690043</v>
      </c>
      <c r="AI279" s="745"/>
      <c r="AL279" s="745">
        <v>0</v>
      </c>
      <c r="AM279" s="745">
        <v>0</v>
      </c>
      <c r="AN279" s="745">
        <v>7.2958220000000004E-2</v>
      </c>
      <c r="AO279" s="745">
        <v>0.76439712000000004</v>
      </c>
      <c r="AP279" s="745">
        <v>2.6464505800000002</v>
      </c>
      <c r="AQ279" s="745">
        <v>4.00690043</v>
      </c>
      <c r="AR279" s="745">
        <v>4.00690043</v>
      </c>
      <c r="AS279" s="745">
        <v>4.00690043</v>
      </c>
      <c r="AU279" s="745">
        <v>0</v>
      </c>
      <c r="AV279" s="745">
        <v>0</v>
      </c>
      <c r="AW279" s="745">
        <v>7.2958220000000004E-2</v>
      </c>
      <c r="AX279" s="745">
        <v>0.76439712000000004</v>
      </c>
      <c r="AY279" s="745">
        <v>2.6464505800000002</v>
      </c>
      <c r="AZ279" s="745">
        <v>4.00690043</v>
      </c>
      <c r="BA279" s="745">
        <v>4.00690043</v>
      </c>
      <c r="BB279" s="745">
        <v>4.00690043</v>
      </c>
      <c r="BD279" t="s">
        <v>2466</v>
      </c>
      <c r="BE279" t="s">
        <v>2467</v>
      </c>
      <c r="BG279" t="s">
        <v>25</v>
      </c>
    </row>
    <row r="280" spans="2:59" x14ac:dyDescent="0.2">
      <c r="B280" t="s">
        <v>2460</v>
      </c>
      <c r="C280" t="s">
        <v>3361</v>
      </c>
      <c r="D280" t="s">
        <v>3362</v>
      </c>
      <c r="E280" t="s">
        <v>3363</v>
      </c>
      <c r="F280" t="s">
        <v>816</v>
      </c>
      <c r="G280" t="s">
        <v>815</v>
      </c>
      <c r="H280" t="s">
        <v>2464</v>
      </c>
      <c r="L280" s="687">
        <v>47573</v>
      </c>
      <c r="M280" s="687">
        <v>47573</v>
      </c>
      <c r="N280" s="687">
        <v>45588</v>
      </c>
      <c r="O280" s="687">
        <v>46253.906003659155</v>
      </c>
      <c r="P280" s="687">
        <v>46507.134202561407</v>
      </c>
      <c r="Q280" s="687">
        <v>46675.953001829577</v>
      </c>
      <c r="R280" s="687">
        <v>47098</v>
      </c>
      <c r="S280" s="687">
        <v>47208</v>
      </c>
      <c r="T280" s="687"/>
      <c r="U280" s="687"/>
      <c r="V280" s="687"/>
      <c r="W280" s="687">
        <v>45588</v>
      </c>
      <c r="X280" s="687">
        <v>46253.906003659155</v>
      </c>
      <c r="Y280" s="687">
        <v>46507.134202561407</v>
      </c>
      <c r="Z280" s="687">
        <v>46675.953001829577</v>
      </c>
      <c r="AA280" s="687">
        <v>47098</v>
      </c>
      <c r="AB280" s="687">
        <v>47208</v>
      </c>
      <c r="AC280" s="687"/>
      <c r="AD280" s="687"/>
      <c r="AE280" s="687"/>
      <c r="AG280" s="745">
        <v>0</v>
      </c>
      <c r="AH280" s="745">
        <v>5.3114726599999997</v>
      </c>
      <c r="AI280" s="745"/>
      <c r="AL280" s="745">
        <v>0</v>
      </c>
      <c r="AM280" s="745">
        <v>0</v>
      </c>
      <c r="AN280" s="745">
        <v>9.671208000000002E-2</v>
      </c>
      <c r="AO280" s="745">
        <v>1.0132706</v>
      </c>
      <c r="AP280" s="745">
        <v>3.5080856499999999</v>
      </c>
      <c r="AQ280" s="745">
        <v>5.3114726599999997</v>
      </c>
      <c r="AR280" s="745">
        <v>5.3114726599999997</v>
      </c>
      <c r="AS280" s="745">
        <v>5.3114726599999997</v>
      </c>
      <c r="AU280" s="745">
        <v>0</v>
      </c>
      <c r="AV280" s="745">
        <v>0</v>
      </c>
      <c r="AW280" s="745">
        <v>9.671208000000002E-2</v>
      </c>
      <c r="AX280" s="745">
        <v>1.0132706</v>
      </c>
      <c r="AY280" s="745">
        <v>3.5080856499999999</v>
      </c>
      <c r="AZ280" s="745">
        <v>5.3114726599999997</v>
      </c>
      <c r="BA280" s="745">
        <v>5.3114726599999997</v>
      </c>
      <c r="BB280" s="745">
        <v>5.3114726599999997</v>
      </c>
      <c r="BD280" t="s">
        <v>2466</v>
      </c>
      <c r="BE280" t="s">
        <v>2467</v>
      </c>
      <c r="BG280" t="s">
        <v>25</v>
      </c>
    </row>
    <row r="281" spans="2:59" x14ac:dyDescent="0.2">
      <c r="B281" t="s">
        <v>2460</v>
      </c>
      <c r="C281" t="s">
        <v>3364</v>
      </c>
      <c r="D281" t="s">
        <v>3365</v>
      </c>
      <c r="E281" t="s">
        <v>3366</v>
      </c>
      <c r="F281" t="s">
        <v>816</v>
      </c>
      <c r="G281" t="s">
        <v>815</v>
      </c>
      <c r="H281" t="s">
        <v>2464</v>
      </c>
      <c r="L281" s="687">
        <v>47573</v>
      </c>
      <c r="M281" s="687">
        <v>47573</v>
      </c>
      <c r="N281" s="687">
        <v>45504</v>
      </c>
      <c r="O281" s="687">
        <v>46773.08789333883</v>
      </c>
      <c r="P281" s="687">
        <v>47028.361525337183</v>
      </c>
      <c r="Q281" s="687">
        <v>47198.543946669415</v>
      </c>
      <c r="R281" s="687">
        <v>47624</v>
      </c>
      <c r="S281" s="687">
        <v>47938</v>
      </c>
      <c r="T281" s="687"/>
      <c r="U281" s="687"/>
      <c r="V281" s="687"/>
      <c r="W281" s="687">
        <v>45504</v>
      </c>
      <c r="X281" s="687">
        <v>46773.08789333883</v>
      </c>
      <c r="Y281" s="687">
        <v>47028.361525337183</v>
      </c>
      <c r="Z281" s="687">
        <v>47198.543946669415</v>
      </c>
      <c r="AA281" s="687">
        <v>47624</v>
      </c>
      <c r="AB281" s="687">
        <v>47938</v>
      </c>
      <c r="AC281" s="687"/>
      <c r="AD281" s="687"/>
      <c r="AE281" s="687"/>
      <c r="AG281" s="745">
        <v>0</v>
      </c>
      <c r="AH281" s="745">
        <v>4.0877902800000001</v>
      </c>
      <c r="AI281" s="745"/>
      <c r="AL281" s="745">
        <v>0</v>
      </c>
      <c r="AM281" s="745">
        <v>0</v>
      </c>
      <c r="AN281" s="745">
        <v>0</v>
      </c>
      <c r="AO281" s="745">
        <v>0</v>
      </c>
      <c r="AP281" s="745">
        <v>0.15256088000000001</v>
      </c>
      <c r="AQ281" s="745">
        <v>1.3795977899999998</v>
      </c>
      <c r="AR281" s="745">
        <v>3.7635696999999997</v>
      </c>
      <c r="AS281" s="745">
        <v>4.0877902800000001</v>
      </c>
      <c r="AU281" s="745">
        <v>0</v>
      </c>
      <c r="AV281" s="745">
        <v>0</v>
      </c>
      <c r="AW281" s="745">
        <v>0</v>
      </c>
      <c r="AX281" s="745">
        <v>0</v>
      </c>
      <c r="AY281" s="745">
        <v>0.15256088000000001</v>
      </c>
      <c r="AZ281" s="745">
        <v>1.3795977899999998</v>
      </c>
      <c r="BA281" s="745">
        <v>3.7635696999999997</v>
      </c>
      <c r="BB281" s="745">
        <v>4.0877902800000001</v>
      </c>
      <c r="BD281" t="s">
        <v>2466</v>
      </c>
      <c r="BE281" t="s">
        <v>2467</v>
      </c>
      <c r="BG281" t="s">
        <v>25</v>
      </c>
    </row>
    <row r="282" spans="2:59" x14ac:dyDescent="0.2">
      <c r="B282" t="s">
        <v>2460</v>
      </c>
      <c r="C282" t="s">
        <v>3367</v>
      </c>
      <c r="D282" t="s">
        <v>3368</v>
      </c>
      <c r="E282" t="s">
        <v>3369</v>
      </c>
      <c r="F282" t="s">
        <v>816</v>
      </c>
      <c r="G282" t="s">
        <v>815</v>
      </c>
      <c r="H282" t="s">
        <v>2464</v>
      </c>
      <c r="L282" s="687">
        <v>47573</v>
      </c>
      <c r="M282" s="687">
        <v>47573</v>
      </c>
      <c r="N282" s="687">
        <v>45483</v>
      </c>
      <c r="O282" s="687">
        <v>46801.206010930036</v>
      </c>
      <c r="P282" s="687">
        <v>47037.544207651023</v>
      </c>
      <c r="Q282" s="687">
        <v>47195.103005465018</v>
      </c>
      <c r="R282" s="687">
        <v>47589</v>
      </c>
      <c r="S282" s="687">
        <v>47573</v>
      </c>
      <c r="T282" s="687"/>
      <c r="U282" s="687"/>
      <c r="V282" s="687"/>
      <c r="W282" s="687">
        <v>45483</v>
      </c>
      <c r="X282" s="687">
        <v>46801.206010930036</v>
      </c>
      <c r="Y282" s="687">
        <v>47037.544207651023</v>
      </c>
      <c r="Z282" s="687">
        <v>47195.103005465018</v>
      </c>
      <c r="AA282" s="687">
        <v>47589</v>
      </c>
      <c r="AB282" s="687">
        <v>47573</v>
      </c>
      <c r="AC282" s="687"/>
      <c r="AD282" s="687"/>
      <c r="AE282" s="687"/>
      <c r="AG282" s="745">
        <v>0</v>
      </c>
      <c r="AH282" s="745">
        <v>4.2731422400000003</v>
      </c>
      <c r="AI282" s="745"/>
      <c r="AL282" s="745">
        <v>0</v>
      </c>
      <c r="AM282" s="745">
        <v>0</v>
      </c>
      <c r="AN282" s="745">
        <v>0</v>
      </c>
      <c r="AO282" s="745">
        <v>0</v>
      </c>
      <c r="AP282" s="745">
        <v>0.15331225000000001</v>
      </c>
      <c r="AQ282" s="745">
        <v>1.96305357</v>
      </c>
      <c r="AR282" s="745">
        <v>4.1641053299999999</v>
      </c>
      <c r="AS282" s="745">
        <v>4.2731422400000003</v>
      </c>
      <c r="AU282" s="745">
        <v>0</v>
      </c>
      <c r="AV282" s="745">
        <v>0</v>
      </c>
      <c r="AW282" s="745">
        <v>0</v>
      </c>
      <c r="AX282" s="745">
        <v>0</v>
      </c>
      <c r="AY282" s="745">
        <v>0.15331225000000001</v>
      </c>
      <c r="AZ282" s="745">
        <v>1.96305357</v>
      </c>
      <c r="BA282" s="745">
        <v>4.1641053299999999</v>
      </c>
      <c r="BB282" s="745">
        <v>4.2731422400000003</v>
      </c>
      <c r="BD282" t="s">
        <v>2466</v>
      </c>
      <c r="BE282" t="s">
        <v>2467</v>
      </c>
      <c r="BG282" t="s">
        <v>25</v>
      </c>
    </row>
    <row r="283" spans="2:59" x14ac:dyDescent="0.2">
      <c r="B283" t="s">
        <v>2460</v>
      </c>
      <c r="C283" t="s">
        <v>3370</v>
      </c>
      <c r="D283" t="s">
        <v>3371</v>
      </c>
      <c r="E283" t="s">
        <v>3372</v>
      </c>
      <c r="F283" t="s">
        <v>816</v>
      </c>
      <c r="G283" t="s">
        <v>815</v>
      </c>
      <c r="H283" t="s">
        <v>2464</v>
      </c>
      <c r="L283" s="687">
        <v>47573</v>
      </c>
      <c r="M283" s="687">
        <v>47573</v>
      </c>
      <c r="N283" s="687">
        <v>45616</v>
      </c>
      <c r="O283" s="687">
        <v>46477.177994744095</v>
      </c>
      <c r="P283" s="687">
        <v>46646.271197897637</v>
      </c>
      <c r="Q283" s="687">
        <v>46702.271197897637</v>
      </c>
      <c r="R283" s="687">
        <v>46815</v>
      </c>
      <c r="S283" s="687">
        <v>46843</v>
      </c>
      <c r="T283" s="687"/>
      <c r="U283" s="687"/>
      <c r="V283" s="687"/>
      <c r="W283" s="687">
        <v>45616</v>
      </c>
      <c r="X283" s="687">
        <v>46477.177994744095</v>
      </c>
      <c r="Y283" s="687">
        <v>46646.271197897637</v>
      </c>
      <c r="Z283" s="687">
        <v>46702.271197897637</v>
      </c>
      <c r="AA283" s="687">
        <v>46815</v>
      </c>
      <c r="AB283" s="687">
        <v>46843</v>
      </c>
      <c r="AC283" s="687"/>
      <c r="AD283" s="687"/>
      <c r="AE283" s="687"/>
      <c r="AG283" s="745">
        <v>0</v>
      </c>
      <c r="AH283" s="745">
        <v>3.57292386</v>
      </c>
      <c r="AI283" s="745"/>
      <c r="AL283" s="745">
        <v>0</v>
      </c>
      <c r="AM283" s="745">
        <v>0</v>
      </c>
      <c r="AN283" s="745">
        <v>0.10940998999999998</v>
      </c>
      <c r="AO283" s="745">
        <v>2.39555812</v>
      </c>
      <c r="AP283" s="745">
        <v>3.6149567</v>
      </c>
      <c r="AQ283" s="745">
        <v>3.57292386</v>
      </c>
      <c r="AR283" s="745">
        <v>3.57292386</v>
      </c>
      <c r="AS283" s="745">
        <v>3.57292386</v>
      </c>
      <c r="AU283" s="745">
        <v>0</v>
      </c>
      <c r="AV283" s="745">
        <v>0</v>
      </c>
      <c r="AW283" s="745">
        <v>0.10940998999999998</v>
      </c>
      <c r="AX283" s="745">
        <v>2.39555812</v>
      </c>
      <c r="AY283" s="745">
        <v>3.6149567</v>
      </c>
      <c r="AZ283" s="745">
        <v>3.57292386</v>
      </c>
      <c r="BA283" s="745">
        <v>3.57292386</v>
      </c>
      <c r="BB283" s="745">
        <v>3.57292386</v>
      </c>
      <c r="BD283" t="s">
        <v>2466</v>
      </c>
      <c r="BE283" t="s">
        <v>2467</v>
      </c>
      <c r="BG283" t="s">
        <v>25</v>
      </c>
    </row>
    <row r="284" spans="2:59" x14ac:dyDescent="0.2">
      <c r="B284" t="s">
        <v>2460</v>
      </c>
      <c r="C284" t="s">
        <v>3373</v>
      </c>
      <c r="D284" t="s">
        <v>3374</v>
      </c>
      <c r="E284" t="s">
        <v>3375</v>
      </c>
      <c r="F284" t="s">
        <v>816</v>
      </c>
      <c r="G284" t="s">
        <v>815</v>
      </c>
      <c r="H284" t="s">
        <v>2464</v>
      </c>
      <c r="L284" s="687">
        <v>47573</v>
      </c>
      <c r="M284" s="687">
        <v>47573</v>
      </c>
      <c r="N284" s="687">
        <v>45588</v>
      </c>
      <c r="O284" s="687">
        <v>46008.843322393783</v>
      </c>
      <c r="P284" s="687">
        <v>46325.711038850219</v>
      </c>
      <c r="Q284" s="687">
        <v>46404.92796796433</v>
      </c>
      <c r="R284" s="687">
        <v>46670</v>
      </c>
      <c r="S284" s="687">
        <v>46843</v>
      </c>
      <c r="T284" s="687"/>
      <c r="U284" s="687"/>
      <c r="V284" s="687"/>
      <c r="W284" s="687">
        <v>45588</v>
      </c>
      <c r="X284" s="687">
        <v>46008.843322393783</v>
      </c>
      <c r="Y284" s="687">
        <v>46325.711038850219</v>
      </c>
      <c r="Z284" s="687">
        <v>46404.92796796433</v>
      </c>
      <c r="AA284" s="687">
        <v>46670</v>
      </c>
      <c r="AB284" s="687">
        <v>46843</v>
      </c>
      <c r="AC284" s="687"/>
      <c r="AD284" s="687"/>
      <c r="AE284" s="687"/>
      <c r="AG284" s="745">
        <v>0</v>
      </c>
      <c r="AH284" s="745">
        <v>3.7173774599999998</v>
      </c>
      <c r="AI284" s="745"/>
      <c r="AL284" s="745">
        <v>0</v>
      </c>
      <c r="AM284" s="745">
        <v>0</v>
      </c>
      <c r="AN284" s="745">
        <v>0.31100872999999996</v>
      </c>
      <c r="AO284" s="745">
        <v>1.7435190900000002</v>
      </c>
      <c r="AP284" s="745">
        <v>3.7173774599999998</v>
      </c>
      <c r="AQ284" s="745">
        <v>3.7173774599999998</v>
      </c>
      <c r="AR284" s="745">
        <v>3.7173774599999998</v>
      </c>
      <c r="AS284" s="745">
        <v>3.7173774599999998</v>
      </c>
      <c r="AU284" s="745">
        <v>0</v>
      </c>
      <c r="AV284" s="745">
        <v>0</v>
      </c>
      <c r="AW284" s="745">
        <v>0.31100872999999996</v>
      </c>
      <c r="AX284" s="745">
        <v>1.7435190900000002</v>
      </c>
      <c r="AY284" s="745">
        <v>3.7173774599999998</v>
      </c>
      <c r="AZ284" s="745">
        <v>3.7173774599999998</v>
      </c>
      <c r="BA284" s="745">
        <v>3.7173774599999998</v>
      </c>
      <c r="BB284" s="745">
        <v>3.7173774599999998</v>
      </c>
      <c r="BD284" t="s">
        <v>2466</v>
      </c>
      <c r="BE284" t="s">
        <v>2467</v>
      </c>
      <c r="BG284" t="s">
        <v>25</v>
      </c>
    </row>
    <row r="285" spans="2:59" x14ac:dyDescent="0.2">
      <c r="B285" t="s">
        <v>2460</v>
      </c>
      <c r="C285" t="s">
        <v>3376</v>
      </c>
      <c r="D285" t="s">
        <v>3377</v>
      </c>
      <c r="E285" t="s">
        <v>3378</v>
      </c>
      <c r="F285" t="s">
        <v>816</v>
      </c>
      <c r="G285" t="s">
        <v>815</v>
      </c>
      <c r="H285" t="s">
        <v>2464</v>
      </c>
      <c r="L285" s="687">
        <v>47573</v>
      </c>
      <c r="M285" s="687">
        <v>47573</v>
      </c>
      <c r="N285" s="687">
        <v>45588</v>
      </c>
      <c r="O285" s="687">
        <v>46829.263649663772</v>
      </c>
      <c r="P285" s="687">
        <v>46954.584554764639</v>
      </c>
      <c r="Q285" s="687">
        <v>47038.131824831886</v>
      </c>
      <c r="R285" s="687">
        <v>47247</v>
      </c>
      <c r="S285" s="687">
        <v>47573</v>
      </c>
      <c r="T285" s="687"/>
      <c r="U285" s="687"/>
      <c r="V285" s="687"/>
      <c r="W285" s="687">
        <v>45588</v>
      </c>
      <c r="X285" s="687">
        <v>46829.263649663772</v>
      </c>
      <c r="Y285" s="687">
        <v>46954.584554764639</v>
      </c>
      <c r="Z285" s="687">
        <v>47038.131824831886</v>
      </c>
      <c r="AA285" s="687">
        <v>47247</v>
      </c>
      <c r="AB285" s="687">
        <v>47573</v>
      </c>
      <c r="AC285" s="687"/>
      <c r="AD285" s="687"/>
      <c r="AE285" s="687"/>
      <c r="AG285" s="745">
        <v>0</v>
      </c>
      <c r="AH285" s="745">
        <v>1.0734551399999999</v>
      </c>
      <c r="AI285" s="745"/>
      <c r="AL285" s="745">
        <v>0</v>
      </c>
      <c r="AM285" s="745">
        <v>0</v>
      </c>
      <c r="AN285" s="745">
        <v>0</v>
      </c>
      <c r="AO285" s="745">
        <v>0</v>
      </c>
      <c r="AP285" s="745">
        <v>2.7663100000000003E-2</v>
      </c>
      <c r="AQ285" s="745">
        <v>0.91562252999999993</v>
      </c>
      <c r="AR285" s="745">
        <v>1.0734551399999999</v>
      </c>
      <c r="AS285" s="745">
        <v>1.0734551399999999</v>
      </c>
      <c r="AU285" s="745">
        <v>0</v>
      </c>
      <c r="AV285" s="745">
        <v>0</v>
      </c>
      <c r="AW285" s="745">
        <v>0</v>
      </c>
      <c r="AX285" s="745">
        <v>0</v>
      </c>
      <c r="AY285" s="745">
        <v>2.7663100000000003E-2</v>
      </c>
      <c r="AZ285" s="745">
        <v>0.91562252999999993</v>
      </c>
      <c r="BA285" s="745">
        <v>1.0734551399999999</v>
      </c>
      <c r="BB285" s="745">
        <v>1.0734551399999999</v>
      </c>
      <c r="BD285" t="s">
        <v>2466</v>
      </c>
      <c r="BE285" t="s">
        <v>2467</v>
      </c>
      <c r="BG285" t="s">
        <v>25</v>
      </c>
    </row>
    <row r="286" spans="2:59" x14ac:dyDescent="0.2">
      <c r="B286" t="s">
        <v>2460</v>
      </c>
      <c r="C286" t="s">
        <v>3379</v>
      </c>
      <c r="D286" t="s">
        <v>3380</v>
      </c>
      <c r="E286" t="s">
        <v>3381</v>
      </c>
      <c r="F286" t="s">
        <v>470</v>
      </c>
      <c r="G286" t="s">
        <v>469</v>
      </c>
      <c r="H286" t="s">
        <v>2464</v>
      </c>
      <c r="L286" s="687">
        <v>47573</v>
      </c>
      <c r="M286" s="687">
        <v>47573</v>
      </c>
      <c r="N286" s="687">
        <v>45588</v>
      </c>
      <c r="O286" s="687">
        <v>46774</v>
      </c>
      <c r="P286" s="687">
        <v>47138</v>
      </c>
      <c r="Q286" s="687">
        <v>47404</v>
      </c>
      <c r="R286" s="687">
        <v>48496</v>
      </c>
      <c r="S286" s="687">
        <v>48669</v>
      </c>
      <c r="T286" s="687"/>
      <c r="U286" s="687"/>
      <c r="V286" s="687"/>
      <c r="W286" s="687">
        <v>45588</v>
      </c>
      <c r="X286" s="687">
        <v>46774</v>
      </c>
      <c r="Y286" s="687">
        <v>47138</v>
      </c>
      <c r="Z286" s="687">
        <v>47404</v>
      </c>
      <c r="AA286" s="687">
        <v>48496</v>
      </c>
      <c r="AB286" s="687">
        <v>48669</v>
      </c>
      <c r="AC286" s="687"/>
      <c r="AD286" s="687"/>
      <c r="AE286" s="687"/>
      <c r="AG286" s="745">
        <v>0</v>
      </c>
      <c r="AH286" s="745">
        <v>13.766916779999999</v>
      </c>
      <c r="AI286" s="745"/>
      <c r="AL286" s="745">
        <v>0</v>
      </c>
      <c r="AM286" s="745">
        <v>0</v>
      </c>
      <c r="AN286" s="745">
        <v>0</v>
      </c>
      <c r="AO286" s="745">
        <v>0</v>
      </c>
      <c r="AP286" s="745">
        <v>0.45560161999999998</v>
      </c>
      <c r="AQ286" s="745">
        <v>1.68587215</v>
      </c>
      <c r="AR286" s="745">
        <v>3.74934938</v>
      </c>
      <c r="AS286" s="745">
        <v>13.766916779999999</v>
      </c>
      <c r="AU286" s="745">
        <v>0</v>
      </c>
      <c r="AV286" s="745">
        <v>0</v>
      </c>
      <c r="AW286" s="745">
        <v>0</v>
      </c>
      <c r="AX286" s="745">
        <v>0</v>
      </c>
      <c r="AY286" s="745">
        <v>0.45560161999999998</v>
      </c>
      <c r="AZ286" s="745">
        <v>1.68587215</v>
      </c>
      <c r="BA286" s="745">
        <v>3.74934938</v>
      </c>
      <c r="BB286" s="745">
        <v>13.766916779999999</v>
      </c>
      <c r="BD286" t="s">
        <v>2466</v>
      </c>
      <c r="BE286" t="s">
        <v>2859</v>
      </c>
      <c r="BG286" t="s">
        <v>25</v>
      </c>
    </row>
    <row r="287" spans="2:59" x14ac:dyDescent="0.2">
      <c r="B287" t="s">
        <v>2460</v>
      </c>
      <c r="C287" t="s">
        <v>3379</v>
      </c>
      <c r="D287" t="s">
        <v>3380</v>
      </c>
      <c r="E287" t="s">
        <v>3381</v>
      </c>
      <c r="F287" t="s">
        <v>816</v>
      </c>
      <c r="G287" t="s">
        <v>815</v>
      </c>
      <c r="H287" t="s">
        <v>2464</v>
      </c>
      <c r="L287" s="687">
        <v>47573</v>
      </c>
      <c r="M287" s="687">
        <v>47573</v>
      </c>
      <c r="N287" s="687">
        <v>45588</v>
      </c>
      <c r="O287" s="687">
        <v>46774</v>
      </c>
      <c r="P287" s="687">
        <v>47138</v>
      </c>
      <c r="Q287" s="687">
        <v>47404</v>
      </c>
      <c r="R287" s="687">
        <v>48496</v>
      </c>
      <c r="S287" s="687">
        <v>48669</v>
      </c>
      <c r="T287" s="687"/>
      <c r="U287" s="687"/>
      <c r="V287" s="687"/>
      <c r="W287" s="687">
        <v>45588</v>
      </c>
      <c r="X287" s="687">
        <v>46774</v>
      </c>
      <c r="Y287" s="687">
        <v>47138</v>
      </c>
      <c r="Z287" s="687">
        <v>47404</v>
      </c>
      <c r="AA287" s="687">
        <v>48496</v>
      </c>
      <c r="AB287" s="687">
        <v>48669</v>
      </c>
      <c r="AC287" s="687"/>
      <c r="AD287" s="687"/>
      <c r="AE287" s="687"/>
      <c r="AG287" s="745">
        <v>0</v>
      </c>
      <c r="AH287" s="745">
        <v>3.2292767600000003</v>
      </c>
      <c r="AI287" s="745"/>
      <c r="AL287" s="745">
        <v>0</v>
      </c>
      <c r="AM287" s="745">
        <v>0</v>
      </c>
      <c r="AN287" s="745">
        <v>0</v>
      </c>
      <c r="AO287" s="745">
        <v>0</v>
      </c>
      <c r="AP287" s="745">
        <v>0.10686952</v>
      </c>
      <c r="AQ287" s="745">
        <v>0.39545148999999996</v>
      </c>
      <c r="AR287" s="745">
        <v>0.87947701</v>
      </c>
      <c r="AS287" s="745">
        <v>3.2292767600000003</v>
      </c>
      <c r="AU287" s="745">
        <v>0</v>
      </c>
      <c r="AV287" s="745">
        <v>0</v>
      </c>
      <c r="AW287" s="745">
        <v>0</v>
      </c>
      <c r="AX287" s="745">
        <v>0</v>
      </c>
      <c r="AY287" s="745">
        <v>0.10686952</v>
      </c>
      <c r="AZ287" s="745">
        <v>0.39545148999999996</v>
      </c>
      <c r="BA287" s="745">
        <v>0.87947701</v>
      </c>
      <c r="BB287" s="745">
        <v>3.2292767600000003</v>
      </c>
      <c r="BD287" t="s">
        <v>2466</v>
      </c>
      <c r="BE287" t="s">
        <v>2859</v>
      </c>
      <c r="BG287" t="s">
        <v>25</v>
      </c>
    </row>
    <row r="288" spans="2:59" x14ac:dyDescent="0.2">
      <c r="B288" t="s">
        <v>2460</v>
      </c>
      <c r="C288" t="s">
        <v>3382</v>
      </c>
      <c r="D288" t="s">
        <v>3383</v>
      </c>
      <c r="E288" t="s">
        <v>3384</v>
      </c>
      <c r="F288" t="s">
        <v>825</v>
      </c>
      <c r="G288" t="s">
        <v>824</v>
      </c>
      <c r="H288" t="s">
        <v>2464</v>
      </c>
      <c r="L288" s="687">
        <v>47573</v>
      </c>
      <c r="M288" s="687">
        <v>47573</v>
      </c>
      <c r="N288" s="687">
        <v>45588</v>
      </c>
      <c r="O288" s="687">
        <v>46620</v>
      </c>
      <c r="P288" s="687">
        <v>46984</v>
      </c>
      <c r="Q288" s="687">
        <v>47250</v>
      </c>
      <c r="R288" s="687">
        <v>48342</v>
      </c>
      <c r="S288" s="687">
        <v>48669</v>
      </c>
      <c r="T288" s="687"/>
      <c r="U288" s="687"/>
      <c r="V288" s="687"/>
      <c r="W288" s="687">
        <v>45588</v>
      </c>
      <c r="X288" s="687">
        <v>46620</v>
      </c>
      <c r="Y288" s="687">
        <v>46984</v>
      </c>
      <c r="Z288" s="687">
        <v>47250</v>
      </c>
      <c r="AA288" s="687">
        <v>48342</v>
      </c>
      <c r="AB288" s="687">
        <v>48669</v>
      </c>
      <c r="AC288" s="687"/>
      <c r="AD288" s="687"/>
      <c r="AE288" s="687"/>
      <c r="AG288" s="745">
        <v>0</v>
      </c>
      <c r="AH288" s="745">
        <v>4.0229006699999994</v>
      </c>
      <c r="AI288" s="745"/>
      <c r="AL288" s="745">
        <v>0</v>
      </c>
      <c r="AM288" s="745">
        <v>0</v>
      </c>
      <c r="AN288" s="745">
        <v>0</v>
      </c>
      <c r="AO288" s="745">
        <v>0</v>
      </c>
      <c r="AP288" s="745">
        <v>0.21539649000000002</v>
      </c>
      <c r="AQ288" s="745">
        <v>0.61330927000000002</v>
      </c>
      <c r="AR288" s="745">
        <v>1.7039621299999999</v>
      </c>
      <c r="AS288" s="745">
        <v>4.0229006699999994</v>
      </c>
      <c r="AU288" s="745">
        <v>0</v>
      </c>
      <c r="AV288" s="745">
        <v>0</v>
      </c>
      <c r="AW288" s="745">
        <v>0</v>
      </c>
      <c r="AX288" s="745">
        <v>0</v>
      </c>
      <c r="AY288" s="745">
        <v>0.21539649000000002</v>
      </c>
      <c r="AZ288" s="745">
        <v>0.61330927000000002</v>
      </c>
      <c r="BA288" s="745">
        <v>1.7039621299999999</v>
      </c>
      <c r="BB288" s="745">
        <v>4.0229006699999994</v>
      </c>
      <c r="BD288" t="s">
        <v>2466</v>
      </c>
      <c r="BE288" t="s">
        <v>2859</v>
      </c>
      <c r="BG288" t="s">
        <v>25</v>
      </c>
    </row>
    <row r="289" spans="2:59" x14ac:dyDescent="0.2">
      <c r="B289" t="s">
        <v>2460</v>
      </c>
      <c r="C289" t="s">
        <v>3382</v>
      </c>
      <c r="D289" t="s">
        <v>3383</v>
      </c>
      <c r="E289" t="s">
        <v>3384</v>
      </c>
      <c r="F289" t="s">
        <v>816</v>
      </c>
      <c r="G289" t="s">
        <v>815</v>
      </c>
      <c r="H289" t="s">
        <v>2464</v>
      </c>
      <c r="L289" s="687">
        <v>47573</v>
      </c>
      <c r="M289" s="687">
        <v>47573</v>
      </c>
      <c r="N289" s="687">
        <v>45588</v>
      </c>
      <c r="O289" s="687">
        <v>46620</v>
      </c>
      <c r="P289" s="687">
        <v>46984</v>
      </c>
      <c r="Q289" s="687">
        <v>47250</v>
      </c>
      <c r="R289" s="687">
        <v>48342</v>
      </c>
      <c r="S289" s="687">
        <v>48669</v>
      </c>
      <c r="T289" s="687"/>
      <c r="U289" s="687"/>
      <c r="V289" s="687"/>
      <c r="W289" s="687">
        <v>45588</v>
      </c>
      <c r="X289" s="687">
        <v>46620</v>
      </c>
      <c r="Y289" s="687">
        <v>46984</v>
      </c>
      <c r="Z289" s="687">
        <v>47250</v>
      </c>
      <c r="AA289" s="687">
        <v>48342</v>
      </c>
      <c r="AB289" s="687">
        <v>48669</v>
      </c>
      <c r="AC289" s="687"/>
      <c r="AD289" s="687"/>
      <c r="AE289" s="687"/>
      <c r="AG289" s="745">
        <v>0</v>
      </c>
      <c r="AH289" s="745">
        <v>11.449794220000001</v>
      </c>
      <c r="AI289" s="745"/>
      <c r="AL289" s="745">
        <v>0</v>
      </c>
      <c r="AM289" s="745">
        <v>0</v>
      </c>
      <c r="AN289" s="745">
        <v>0</v>
      </c>
      <c r="AO289" s="745">
        <v>0</v>
      </c>
      <c r="AP289" s="745">
        <v>0.61305157999999993</v>
      </c>
      <c r="AQ289" s="745">
        <v>1.7455725599999998</v>
      </c>
      <c r="AR289" s="745">
        <v>4.8497383899999997</v>
      </c>
      <c r="AS289" s="745">
        <v>11.449794220000001</v>
      </c>
      <c r="AU289" s="745">
        <v>0</v>
      </c>
      <c r="AV289" s="745">
        <v>0</v>
      </c>
      <c r="AW289" s="745">
        <v>0</v>
      </c>
      <c r="AX289" s="745">
        <v>0</v>
      </c>
      <c r="AY289" s="745">
        <v>0.61305157999999993</v>
      </c>
      <c r="AZ289" s="745">
        <v>1.7455725599999998</v>
      </c>
      <c r="BA289" s="745">
        <v>4.8497383899999997</v>
      </c>
      <c r="BB289" s="745">
        <v>11.449794220000001</v>
      </c>
      <c r="BD289" t="s">
        <v>2466</v>
      </c>
      <c r="BE289" t="s">
        <v>2859</v>
      </c>
      <c r="BG289" t="s">
        <v>25</v>
      </c>
    </row>
    <row r="290" spans="2:59" x14ac:dyDescent="0.2">
      <c r="B290" t="s">
        <v>2460</v>
      </c>
      <c r="C290" t="s">
        <v>3385</v>
      </c>
      <c r="D290" t="s">
        <v>3386</v>
      </c>
      <c r="E290" t="s">
        <v>3387</v>
      </c>
      <c r="F290" t="s">
        <v>825</v>
      </c>
      <c r="G290" t="s">
        <v>824</v>
      </c>
      <c r="H290" t="s">
        <v>2464</v>
      </c>
      <c r="L290" s="687">
        <v>47573</v>
      </c>
      <c r="M290" s="687">
        <v>47573</v>
      </c>
      <c r="N290" s="687">
        <v>45483</v>
      </c>
      <c r="O290" s="687">
        <v>45953</v>
      </c>
      <c r="P290" s="687">
        <v>46317</v>
      </c>
      <c r="Q290" s="687">
        <v>46583</v>
      </c>
      <c r="R290" s="687">
        <v>47675</v>
      </c>
      <c r="S290" s="687">
        <v>47938</v>
      </c>
      <c r="T290" s="687"/>
      <c r="U290" s="687"/>
      <c r="V290" s="687"/>
      <c r="W290" s="687">
        <v>45483</v>
      </c>
      <c r="X290" s="687">
        <v>45953</v>
      </c>
      <c r="Y290" s="687">
        <v>46317</v>
      </c>
      <c r="Z290" s="687">
        <v>46583</v>
      </c>
      <c r="AA290" s="687">
        <v>47675</v>
      </c>
      <c r="AB290" s="687">
        <v>47938</v>
      </c>
      <c r="AC290" s="687"/>
      <c r="AD290" s="687"/>
      <c r="AE290" s="687"/>
      <c r="AG290" s="745">
        <v>0</v>
      </c>
      <c r="AH290" s="745">
        <v>11.289331809999998</v>
      </c>
      <c r="AI290" s="745"/>
      <c r="AL290" s="745">
        <v>0</v>
      </c>
      <c r="AM290" s="745">
        <v>0</v>
      </c>
      <c r="AN290" s="745">
        <v>0.75845093000000008</v>
      </c>
      <c r="AO290" s="745">
        <v>4.0601667400000006</v>
      </c>
      <c r="AP290" s="745">
        <v>6.4450964500000003</v>
      </c>
      <c r="AQ290" s="745">
        <v>8.5358464600000001</v>
      </c>
      <c r="AR290" s="745">
        <v>10.626596469999999</v>
      </c>
      <c r="AS290" s="745">
        <v>11.289331809999998</v>
      </c>
      <c r="AU290" s="745">
        <v>0</v>
      </c>
      <c r="AV290" s="745">
        <v>0</v>
      </c>
      <c r="AW290" s="745">
        <v>0.75845093000000008</v>
      </c>
      <c r="AX290" s="745">
        <v>4.0601667400000006</v>
      </c>
      <c r="AY290" s="745">
        <v>6.4450964500000003</v>
      </c>
      <c r="AZ290" s="745">
        <v>8.5358464600000001</v>
      </c>
      <c r="BA290" s="745">
        <v>10.626596469999999</v>
      </c>
      <c r="BB290" s="745">
        <v>11.289331809999998</v>
      </c>
      <c r="BD290" t="s">
        <v>2466</v>
      </c>
      <c r="BE290" t="s">
        <v>2467</v>
      </c>
      <c r="BG290" t="s">
        <v>25</v>
      </c>
    </row>
    <row r="291" spans="2:59" x14ac:dyDescent="0.2">
      <c r="B291" t="s">
        <v>2460</v>
      </c>
      <c r="C291" t="s">
        <v>3385</v>
      </c>
      <c r="D291" t="s">
        <v>3386</v>
      </c>
      <c r="E291" t="s">
        <v>3387</v>
      </c>
      <c r="F291" t="s">
        <v>816</v>
      </c>
      <c r="G291" t="s">
        <v>815</v>
      </c>
      <c r="H291" t="s">
        <v>2464</v>
      </c>
      <c r="L291" s="687">
        <v>47573</v>
      </c>
      <c r="M291" s="687">
        <v>47573</v>
      </c>
      <c r="N291" s="687">
        <v>45483</v>
      </c>
      <c r="O291" s="687">
        <v>45953</v>
      </c>
      <c r="P291" s="687">
        <v>46317</v>
      </c>
      <c r="Q291" s="687">
        <v>46583</v>
      </c>
      <c r="R291" s="687">
        <v>47675</v>
      </c>
      <c r="S291" s="687">
        <v>47938</v>
      </c>
      <c r="T291" s="687"/>
      <c r="U291" s="687"/>
      <c r="V291" s="687"/>
      <c r="W291" s="687">
        <v>45483</v>
      </c>
      <c r="X291" s="687">
        <v>45953</v>
      </c>
      <c r="Y291" s="687">
        <v>46317</v>
      </c>
      <c r="Z291" s="687">
        <v>46583</v>
      </c>
      <c r="AA291" s="687">
        <v>47675</v>
      </c>
      <c r="AB291" s="687">
        <v>47938</v>
      </c>
      <c r="AC291" s="687"/>
      <c r="AD291" s="687"/>
      <c r="AE291" s="687"/>
      <c r="AG291" s="745">
        <v>0</v>
      </c>
      <c r="AH291" s="745">
        <v>14.368240489999998</v>
      </c>
      <c r="AI291" s="745"/>
      <c r="AL291" s="745">
        <v>0</v>
      </c>
      <c r="AM291" s="745">
        <v>0</v>
      </c>
      <c r="AN291" s="745">
        <v>0.96530118999999992</v>
      </c>
      <c r="AO291" s="745">
        <v>5.1674849599999995</v>
      </c>
      <c r="AP291" s="745">
        <v>8.2028500499999986</v>
      </c>
      <c r="AQ291" s="745">
        <v>10.863804599999998</v>
      </c>
      <c r="AR291" s="745">
        <v>13.524759149999998</v>
      </c>
      <c r="AS291" s="745">
        <v>14.368240489999998</v>
      </c>
      <c r="AU291" s="745">
        <v>0</v>
      </c>
      <c r="AV291" s="745">
        <v>0</v>
      </c>
      <c r="AW291" s="745">
        <v>0.96530118999999992</v>
      </c>
      <c r="AX291" s="745">
        <v>5.1674849599999995</v>
      </c>
      <c r="AY291" s="745">
        <v>8.2028500499999986</v>
      </c>
      <c r="AZ291" s="745">
        <v>10.863804599999998</v>
      </c>
      <c r="BA291" s="745">
        <v>13.524759149999998</v>
      </c>
      <c r="BB291" s="745">
        <v>14.368240489999998</v>
      </c>
      <c r="BD291" t="s">
        <v>2466</v>
      </c>
      <c r="BE291" t="s">
        <v>2467</v>
      </c>
      <c r="BG291" t="s">
        <v>25</v>
      </c>
    </row>
    <row r="292" spans="2:59" x14ac:dyDescent="0.2">
      <c r="B292" t="s">
        <v>2460</v>
      </c>
      <c r="C292" t="s">
        <v>3388</v>
      </c>
      <c r="D292" t="s">
        <v>3389</v>
      </c>
      <c r="E292" t="s">
        <v>3390</v>
      </c>
      <c r="F292" t="s">
        <v>816</v>
      </c>
      <c r="G292" t="s">
        <v>815</v>
      </c>
      <c r="H292" t="s">
        <v>2464</v>
      </c>
      <c r="L292" s="687">
        <v>47573</v>
      </c>
      <c r="M292" s="687">
        <v>47573</v>
      </c>
      <c r="N292" s="687">
        <v>45602</v>
      </c>
      <c r="O292" s="687">
        <v>46893</v>
      </c>
      <c r="P292" s="687">
        <v>46949</v>
      </c>
      <c r="Q292" s="687">
        <v>47005</v>
      </c>
      <c r="R292" s="687">
        <v>47096</v>
      </c>
      <c r="S292" s="687">
        <v>47208</v>
      </c>
      <c r="T292" s="687"/>
      <c r="U292" s="687"/>
      <c r="V292" s="687"/>
      <c r="W292" s="687">
        <v>45602</v>
      </c>
      <c r="X292" s="687">
        <v>46893</v>
      </c>
      <c r="Y292" s="687">
        <v>46949</v>
      </c>
      <c r="Z292" s="687">
        <v>47005</v>
      </c>
      <c r="AA292" s="687">
        <v>47096</v>
      </c>
      <c r="AB292" s="687">
        <v>47208</v>
      </c>
      <c r="AC292" s="687"/>
      <c r="AD292" s="687"/>
      <c r="AE292" s="687"/>
      <c r="AG292" s="745">
        <v>0</v>
      </c>
      <c r="AH292" s="745">
        <v>3.3071923399999998</v>
      </c>
      <c r="AI292" s="745"/>
      <c r="AL292" s="745">
        <v>0</v>
      </c>
      <c r="AM292" s="745">
        <v>0</v>
      </c>
      <c r="AN292" s="745">
        <v>0</v>
      </c>
      <c r="AO292" s="745">
        <v>0</v>
      </c>
      <c r="AP292" s="745">
        <v>7.5926579999999994E-2</v>
      </c>
      <c r="AQ292" s="745">
        <v>3.3071923399999998</v>
      </c>
      <c r="AR292" s="745">
        <v>3.3071923399999998</v>
      </c>
      <c r="AS292" s="745">
        <v>3.3071923399999998</v>
      </c>
      <c r="AU292" s="745">
        <v>0</v>
      </c>
      <c r="AV292" s="745">
        <v>0</v>
      </c>
      <c r="AW292" s="745">
        <v>0</v>
      </c>
      <c r="AX292" s="745">
        <v>0</v>
      </c>
      <c r="AY292" s="745">
        <v>7.5926579999999994E-2</v>
      </c>
      <c r="AZ292" s="745">
        <v>3.3071923399999998</v>
      </c>
      <c r="BA292" s="745">
        <v>3.3071923399999998</v>
      </c>
      <c r="BB292" s="745">
        <v>3.3071923399999998</v>
      </c>
      <c r="BD292" t="s">
        <v>2466</v>
      </c>
      <c r="BE292" t="s">
        <v>2467</v>
      </c>
      <c r="BG292" t="s">
        <v>25</v>
      </c>
    </row>
    <row r="293" spans="2:59" x14ac:dyDescent="0.2">
      <c r="B293" t="s">
        <v>2460</v>
      </c>
      <c r="C293" t="s">
        <v>3391</v>
      </c>
      <c r="D293" t="s">
        <v>3392</v>
      </c>
      <c r="E293" t="s">
        <v>3393</v>
      </c>
      <c r="F293" t="s">
        <v>470</v>
      </c>
      <c r="G293" t="s">
        <v>469</v>
      </c>
      <c r="H293" t="s">
        <v>2464</v>
      </c>
      <c r="L293" s="687">
        <v>47573</v>
      </c>
      <c r="M293" s="687">
        <v>47573</v>
      </c>
      <c r="N293" s="687">
        <v>45483</v>
      </c>
      <c r="O293" s="687">
        <v>46043.528636268202</v>
      </c>
      <c r="P293" s="687">
        <v>46407.528636268202</v>
      </c>
      <c r="Q293" s="687">
        <v>46642.806168763003</v>
      </c>
      <c r="R293" s="687">
        <v>47231</v>
      </c>
      <c r="S293" s="687">
        <v>47208</v>
      </c>
      <c r="T293" s="687"/>
      <c r="U293" s="687"/>
      <c r="V293" s="687"/>
      <c r="W293" s="687">
        <v>45483</v>
      </c>
      <c r="X293" s="687">
        <v>46043.528636268202</v>
      </c>
      <c r="Y293" s="687">
        <v>46407.528636268202</v>
      </c>
      <c r="Z293" s="687">
        <v>46642.806168763003</v>
      </c>
      <c r="AA293" s="687">
        <v>47231</v>
      </c>
      <c r="AB293" s="687">
        <v>47208</v>
      </c>
      <c r="AC293" s="687"/>
      <c r="AD293" s="687"/>
      <c r="AE293" s="687"/>
      <c r="AG293" s="745">
        <v>0</v>
      </c>
      <c r="AH293" s="745">
        <v>9.5597985199999993</v>
      </c>
      <c r="AI293" s="745"/>
      <c r="AL293" s="745">
        <v>0</v>
      </c>
      <c r="AM293" s="745">
        <v>0</v>
      </c>
      <c r="AN293" s="745">
        <v>0.36578921000000003</v>
      </c>
      <c r="AO293" s="745">
        <v>3.3929150199999998</v>
      </c>
      <c r="AP293" s="745">
        <v>6.6018021400000002</v>
      </c>
      <c r="AQ293" s="745">
        <v>9.27329428</v>
      </c>
      <c r="AR293" s="745">
        <v>9.5597985199999993</v>
      </c>
      <c r="AS293" s="745">
        <v>9.5597985199999993</v>
      </c>
      <c r="AU293" s="745">
        <v>0</v>
      </c>
      <c r="AV293" s="745">
        <v>0</v>
      </c>
      <c r="AW293" s="745">
        <v>0.36578921000000003</v>
      </c>
      <c r="AX293" s="745">
        <v>3.3929150199999998</v>
      </c>
      <c r="AY293" s="745">
        <v>6.6018021400000002</v>
      </c>
      <c r="AZ293" s="745">
        <v>9.27329428</v>
      </c>
      <c r="BA293" s="745">
        <v>9.5597985199999993</v>
      </c>
      <c r="BB293" s="745">
        <v>9.5597985199999993</v>
      </c>
      <c r="BD293" t="s">
        <v>2466</v>
      </c>
      <c r="BE293" t="s">
        <v>2467</v>
      </c>
      <c r="BG293" t="s">
        <v>25</v>
      </c>
    </row>
    <row r="294" spans="2:59" x14ac:dyDescent="0.2">
      <c r="B294" t="s">
        <v>2460</v>
      </c>
      <c r="C294" t="s">
        <v>3391</v>
      </c>
      <c r="D294" t="s">
        <v>3392</v>
      </c>
      <c r="E294" t="s">
        <v>3393</v>
      </c>
      <c r="F294" t="s">
        <v>816</v>
      </c>
      <c r="G294" t="s">
        <v>815</v>
      </c>
      <c r="H294" t="s">
        <v>2464</v>
      </c>
      <c r="L294" s="687">
        <v>47573</v>
      </c>
      <c r="M294" s="687">
        <v>47573</v>
      </c>
      <c r="N294" s="687">
        <v>45483</v>
      </c>
      <c r="O294" s="687">
        <v>46043.528636268202</v>
      </c>
      <c r="P294" s="687">
        <v>46407.528636268202</v>
      </c>
      <c r="Q294" s="687">
        <v>46642.806168763003</v>
      </c>
      <c r="R294" s="687">
        <v>47231</v>
      </c>
      <c r="S294" s="687">
        <v>47208</v>
      </c>
      <c r="T294" s="687"/>
      <c r="U294" s="687"/>
      <c r="V294" s="687"/>
      <c r="W294" s="687">
        <v>45483</v>
      </c>
      <c r="X294" s="687">
        <v>46043.528636268202</v>
      </c>
      <c r="Y294" s="687">
        <v>46407.528636268202</v>
      </c>
      <c r="Z294" s="687">
        <v>46642.806168763003</v>
      </c>
      <c r="AA294" s="687">
        <v>47231</v>
      </c>
      <c r="AB294" s="687">
        <v>47208</v>
      </c>
      <c r="AC294" s="687"/>
      <c r="AD294" s="687"/>
      <c r="AE294" s="687"/>
      <c r="AG294" s="745">
        <v>0</v>
      </c>
      <c r="AH294" s="745">
        <v>3.1865995100000002</v>
      </c>
      <c r="AI294" s="745"/>
      <c r="AL294" s="745">
        <v>0</v>
      </c>
      <c r="AM294" s="745">
        <v>0</v>
      </c>
      <c r="AN294" s="745">
        <v>0.12192975</v>
      </c>
      <c r="AO294" s="745">
        <v>1.13097168</v>
      </c>
      <c r="AP294" s="745">
        <v>2.2006007300000001</v>
      </c>
      <c r="AQ294" s="745">
        <v>3.09109809</v>
      </c>
      <c r="AR294" s="745">
        <v>3.1865995100000002</v>
      </c>
      <c r="AS294" s="745">
        <v>3.1865995100000002</v>
      </c>
      <c r="AU294" s="745">
        <v>0</v>
      </c>
      <c r="AV294" s="745">
        <v>0</v>
      </c>
      <c r="AW294" s="745">
        <v>0.12192975</v>
      </c>
      <c r="AX294" s="745">
        <v>1.13097168</v>
      </c>
      <c r="AY294" s="745">
        <v>2.2006007300000001</v>
      </c>
      <c r="AZ294" s="745">
        <v>3.09109809</v>
      </c>
      <c r="BA294" s="745">
        <v>3.1865995100000002</v>
      </c>
      <c r="BB294" s="745">
        <v>3.1865995100000002</v>
      </c>
      <c r="BD294" t="s">
        <v>2466</v>
      </c>
      <c r="BE294" t="s">
        <v>2467</v>
      </c>
      <c r="BG294" t="s">
        <v>25</v>
      </c>
    </row>
    <row r="295" spans="2:59" x14ac:dyDescent="0.2">
      <c r="B295" t="s">
        <v>2460</v>
      </c>
      <c r="C295" t="s">
        <v>3394</v>
      </c>
      <c r="D295" t="s">
        <v>3395</v>
      </c>
      <c r="E295" t="s">
        <v>3396</v>
      </c>
      <c r="F295" t="s">
        <v>816</v>
      </c>
      <c r="G295" t="s">
        <v>815</v>
      </c>
      <c r="H295" t="s">
        <v>2464</v>
      </c>
      <c r="L295" s="687">
        <v>47573</v>
      </c>
      <c r="M295" s="687">
        <v>47573</v>
      </c>
      <c r="N295" s="687">
        <v>45504</v>
      </c>
      <c r="O295" s="687">
        <v>46737.763366215106</v>
      </c>
      <c r="P295" s="687">
        <v>46812.477103884441</v>
      </c>
      <c r="Q295" s="687">
        <v>46868.477103884441</v>
      </c>
      <c r="R295" s="687">
        <v>46993</v>
      </c>
      <c r="S295" s="687">
        <v>47208</v>
      </c>
      <c r="T295" s="687"/>
      <c r="U295" s="687"/>
      <c r="V295" s="687"/>
      <c r="W295" s="687">
        <v>45504</v>
      </c>
      <c r="X295" s="687">
        <v>46737.763366215106</v>
      </c>
      <c r="Y295" s="687">
        <v>46812.477103884441</v>
      </c>
      <c r="Z295" s="687">
        <v>46868.477103884441</v>
      </c>
      <c r="AA295" s="687">
        <v>46993</v>
      </c>
      <c r="AB295" s="687">
        <v>47208</v>
      </c>
      <c r="AC295" s="687"/>
      <c r="AD295" s="687"/>
      <c r="AE295" s="687"/>
      <c r="AG295" s="745">
        <v>0</v>
      </c>
      <c r="AH295" s="745">
        <v>1.4684639900000001</v>
      </c>
      <c r="AI295" s="745"/>
      <c r="AL295" s="745">
        <v>0</v>
      </c>
      <c r="AM295" s="745">
        <v>0</v>
      </c>
      <c r="AN295" s="745">
        <v>0</v>
      </c>
      <c r="AO295" s="745">
        <v>2.5401339999999998E-2</v>
      </c>
      <c r="AP295" s="745">
        <v>0.51086662000000005</v>
      </c>
      <c r="AQ295" s="745">
        <v>1.4684639900000001</v>
      </c>
      <c r="AR295" s="745">
        <v>1.4684639900000001</v>
      </c>
      <c r="AS295" s="745">
        <v>1.4684639900000001</v>
      </c>
      <c r="AU295" s="745">
        <v>0</v>
      </c>
      <c r="AV295" s="745">
        <v>0</v>
      </c>
      <c r="AW295" s="745">
        <v>0</v>
      </c>
      <c r="AX295" s="745">
        <v>2.5401339999999998E-2</v>
      </c>
      <c r="AY295" s="745">
        <v>0.51086662000000005</v>
      </c>
      <c r="AZ295" s="745">
        <v>1.4684639900000001</v>
      </c>
      <c r="BA295" s="745">
        <v>1.4684639900000001</v>
      </c>
      <c r="BB295" s="745">
        <v>1.4684639900000001</v>
      </c>
      <c r="BD295" t="s">
        <v>2466</v>
      </c>
      <c r="BE295" t="s">
        <v>2467</v>
      </c>
      <c r="BG295" t="s">
        <v>25</v>
      </c>
    </row>
    <row r="296" spans="2:59" x14ac:dyDescent="0.2">
      <c r="B296" t="s">
        <v>2460</v>
      </c>
      <c r="C296" t="s">
        <v>3397</v>
      </c>
      <c r="D296" t="s">
        <v>3398</v>
      </c>
      <c r="E296" t="s">
        <v>3399</v>
      </c>
      <c r="F296" t="s">
        <v>816</v>
      </c>
      <c r="G296" t="s">
        <v>815</v>
      </c>
      <c r="H296" t="s">
        <v>2464</v>
      </c>
      <c r="L296" s="687">
        <v>47573</v>
      </c>
      <c r="M296" s="687">
        <v>47573</v>
      </c>
      <c r="N296" s="687">
        <v>45588</v>
      </c>
      <c r="O296" s="687">
        <v>46527.693350761452</v>
      </c>
      <c r="P296" s="687">
        <v>46891.693350761452</v>
      </c>
      <c r="Q296" s="687">
        <v>46992.260312554004</v>
      </c>
      <c r="R296" s="687">
        <v>47410</v>
      </c>
      <c r="S296" s="687">
        <v>47573</v>
      </c>
      <c r="T296" s="687"/>
      <c r="U296" s="687"/>
      <c r="V296" s="687"/>
      <c r="W296" s="687">
        <v>45588</v>
      </c>
      <c r="X296" s="687">
        <v>46527.693350761452</v>
      </c>
      <c r="Y296" s="687">
        <v>46891.693350761452</v>
      </c>
      <c r="Z296" s="687">
        <v>46992.260312554004</v>
      </c>
      <c r="AA296" s="687">
        <v>47410</v>
      </c>
      <c r="AB296" s="687">
        <v>47573</v>
      </c>
      <c r="AC296" s="687"/>
      <c r="AD296" s="687"/>
      <c r="AE296" s="687"/>
      <c r="AG296" s="745">
        <v>0</v>
      </c>
      <c r="AH296" s="745">
        <v>3.6322866299999998</v>
      </c>
      <c r="AI296" s="745"/>
      <c r="AL296" s="745">
        <v>0</v>
      </c>
      <c r="AM296" s="745">
        <v>0</v>
      </c>
      <c r="AN296" s="745">
        <v>0</v>
      </c>
      <c r="AO296" s="745">
        <v>7.619534E-2</v>
      </c>
      <c r="AP296" s="745">
        <v>1.5267776999999998</v>
      </c>
      <c r="AQ296" s="745">
        <v>2.83489777</v>
      </c>
      <c r="AR296" s="745">
        <v>3.6322866299999998</v>
      </c>
      <c r="AS296" s="745">
        <v>3.6322866299999998</v>
      </c>
      <c r="AU296" s="745">
        <v>0</v>
      </c>
      <c r="AV296" s="745">
        <v>0</v>
      </c>
      <c r="AW296" s="745">
        <v>0</v>
      </c>
      <c r="AX296" s="745">
        <v>7.619534E-2</v>
      </c>
      <c r="AY296" s="745">
        <v>1.5267776999999998</v>
      </c>
      <c r="AZ296" s="745">
        <v>2.83489777</v>
      </c>
      <c r="BA296" s="745">
        <v>3.6322866299999998</v>
      </c>
      <c r="BB296" s="745">
        <v>3.6322866299999998</v>
      </c>
      <c r="BD296" t="s">
        <v>2466</v>
      </c>
      <c r="BE296" t="s">
        <v>2467</v>
      </c>
      <c r="BG296" t="s">
        <v>25</v>
      </c>
    </row>
    <row r="297" spans="2:59" x14ac:dyDescent="0.2">
      <c r="B297" t="s">
        <v>2460</v>
      </c>
      <c r="C297" t="s">
        <v>3400</v>
      </c>
      <c r="D297" t="s">
        <v>3401</v>
      </c>
      <c r="E297" t="s">
        <v>3402</v>
      </c>
      <c r="F297" t="s">
        <v>816</v>
      </c>
      <c r="G297" t="s">
        <v>815</v>
      </c>
      <c r="H297" t="s">
        <v>2464</v>
      </c>
      <c r="L297" s="687">
        <v>47573</v>
      </c>
      <c r="M297" s="687">
        <v>47573</v>
      </c>
      <c r="N297" s="687">
        <v>45567</v>
      </c>
      <c r="O297" s="687">
        <v>46842.152468431275</v>
      </c>
      <c r="P297" s="687">
        <v>46921</v>
      </c>
      <c r="Q297" s="687">
        <v>46977</v>
      </c>
      <c r="R297" s="687">
        <v>47068</v>
      </c>
      <c r="S297" s="687">
        <v>47208</v>
      </c>
      <c r="T297" s="687"/>
      <c r="U297" s="687"/>
      <c r="V297" s="687"/>
      <c r="W297" s="687">
        <v>45567</v>
      </c>
      <c r="X297" s="687">
        <v>46842.152468431275</v>
      </c>
      <c r="Y297" s="687">
        <v>46921</v>
      </c>
      <c r="Z297" s="687">
        <v>46977</v>
      </c>
      <c r="AA297" s="687">
        <v>47068</v>
      </c>
      <c r="AB297" s="687">
        <v>47208</v>
      </c>
      <c r="AC297" s="687"/>
      <c r="AD297" s="687"/>
      <c r="AE297" s="687"/>
      <c r="AG297" s="745">
        <v>0</v>
      </c>
      <c r="AH297" s="745">
        <v>3.5697477400000004</v>
      </c>
      <c r="AI297" s="745"/>
      <c r="AL297" s="745">
        <v>0</v>
      </c>
      <c r="AM297" s="745">
        <v>0</v>
      </c>
      <c r="AN297" s="745">
        <v>0</v>
      </c>
      <c r="AO297" s="745">
        <v>0</v>
      </c>
      <c r="AP297" s="745">
        <v>8.8603769999999998E-2</v>
      </c>
      <c r="AQ297" s="745">
        <v>3.5697477400000004</v>
      </c>
      <c r="AR297" s="745">
        <v>3.5697477400000004</v>
      </c>
      <c r="AS297" s="745">
        <v>3.5697477400000004</v>
      </c>
      <c r="AU297" s="745">
        <v>0</v>
      </c>
      <c r="AV297" s="745">
        <v>0</v>
      </c>
      <c r="AW297" s="745">
        <v>0</v>
      </c>
      <c r="AX297" s="745">
        <v>0</v>
      </c>
      <c r="AY297" s="745">
        <v>8.8603769999999998E-2</v>
      </c>
      <c r="AZ297" s="745">
        <v>3.5697477400000004</v>
      </c>
      <c r="BA297" s="745">
        <v>3.5697477400000004</v>
      </c>
      <c r="BB297" s="745">
        <v>3.5697477400000004</v>
      </c>
      <c r="BD297" t="s">
        <v>2466</v>
      </c>
      <c r="BE297" t="s">
        <v>2467</v>
      </c>
      <c r="BG297" t="s">
        <v>25</v>
      </c>
    </row>
    <row r="298" spans="2:59" x14ac:dyDescent="0.2">
      <c r="B298" t="s">
        <v>2460</v>
      </c>
      <c r="C298" t="s">
        <v>3403</v>
      </c>
      <c r="D298" t="s">
        <v>3404</v>
      </c>
      <c r="E298" t="s">
        <v>3405</v>
      </c>
      <c r="F298" t="s">
        <v>816</v>
      </c>
      <c r="G298" t="s">
        <v>815</v>
      </c>
      <c r="H298" t="s">
        <v>2464</v>
      </c>
      <c r="L298" s="687">
        <v>47573</v>
      </c>
      <c r="M298" s="687">
        <v>47573</v>
      </c>
      <c r="N298" s="687">
        <v>45616</v>
      </c>
      <c r="O298" s="687">
        <v>46112.152444116495</v>
      </c>
      <c r="P298" s="687">
        <v>46171</v>
      </c>
      <c r="Q298" s="687">
        <v>46227</v>
      </c>
      <c r="R298" s="687">
        <v>46318</v>
      </c>
      <c r="S298" s="687">
        <v>46477</v>
      </c>
      <c r="T298" s="687"/>
      <c r="U298" s="687"/>
      <c r="V298" s="687"/>
      <c r="W298" s="687">
        <v>45616</v>
      </c>
      <c r="X298" s="687">
        <v>46112.152444116495</v>
      </c>
      <c r="Y298" s="687">
        <v>46171</v>
      </c>
      <c r="Z298" s="687">
        <v>46227</v>
      </c>
      <c r="AA298" s="687">
        <v>46318</v>
      </c>
      <c r="AB298" s="687">
        <v>46477</v>
      </c>
      <c r="AC298" s="687"/>
      <c r="AD298" s="687"/>
      <c r="AE298" s="687"/>
      <c r="AG298" s="745">
        <v>0</v>
      </c>
      <c r="AH298" s="745">
        <v>3.7136659999999999</v>
      </c>
      <c r="AI298" s="745"/>
      <c r="AL298" s="745">
        <v>0</v>
      </c>
      <c r="AM298" s="745">
        <v>0</v>
      </c>
      <c r="AN298" s="745">
        <v>9.5471639999999983E-2</v>
      </c>
      <c r="AO298" s="745">
        <v>3.7136659999999999</v>
      </c>
      <c r="AP298" s="745">
        <v>3.7136659999999999</v>
      </c>
      <c r="AQ298" s="745">
        <v>3.7136659999999999</v>
      </c>
      <c r="AR298" s="745">
        <v>3.7136659999999999</v>
      </c>
      <c r="AS298" s="745">
        <v>3.7136659999999999</v>
      </c>
      <c r="AU298" s="745">
        <v>0</v>
      </c>
      <c r="AV298" s="745">
        <v>0</v>
      </c>
      <c r="AW298" s="745">
        <v>9.5471639999999983E-2</v>
      </c>
      <c r="AX298" s="745">
        <v>3.7136659999999999</v>
      </c>
      <c r="AY298" s="745">
        <v>3.7136659999999999</v>
      </c>
      <c r="AZ298" s="745">
        <v>3.7136659999999999</v>
      </c>
      <c r="BA298" s="745">
        <v>3.7136659999999999</v>
      </c>
      <c r="BB298" s="745">
        <v>3.7136659999999999</v>
      </c>
      <c r="BD298" t="s">
        <v>2466</v>
      </c>
      <c r="BE298" t="s">
        <v>2467</v>
      </c>
      <c r="BG298" t="s">
        <v>25</v>
      </c>
    </row>
    <row r="299" spans="2:59" x14ac:dyDescent="0.2">
      <c r="B299" t="s">
        <v>2460</v>
      </c>
      <c r="C299" t="s">
        <v>3406</v>
      </c>
      <c r="D299" t="s">
        <v>3407</v>
      </c>
      <c r="E299" t="s">
        <v>3408</v>
      </c>
      <c r="F299" t="s">
        <v>816</v>
      </c>
      <c r="G299" t="s">
        <v>815</v>
      </c>
      <c r="H299" t="s">
        <v>2464</v>
      </c>
      <c r="L299" s="687">
        <v>47573</v>
      </c>
      <c r="M299" s="687">
        <v>47573</v>
      </c>
      <c r="N299" s="687">
        <v>45483</v>
      </c>
      <c r="O299" s="687">
        <v>46408.985493982196</v>
      </c>
      <c r="P299" s="687">
        <v>46541.589845787537</v>
      </c>
      <c r="Q299" s="687">
        <v>46629.992746991098</v>
      </c>
      <c r="R299" s="687">
        <v>46851</v>
      </c>
      <c r="S299" s="687">
        <v>46843</v>
      </c>
      <c r="T299" s="687"/>
      <c r="U299" s="687"/>
      <c r="V299" s="687"/>
      <c r="W299" s="687">
        <v>45483</v>
      </c>
      <c r="X299" s="687">
        <v>46408.985493982196</v>
      </c>
      <c r="Y299" s="687">
        <v>46541.589845787537</v>
      </c>
      <c r="Z299" s="687">
        <v>46629.992746991098</v>
      </c>
      <c r="AA299" s="687">
        <v>46851</v>
      </c>
      <c r="AB299" s="687">
        <v>46843</v>
      </c>
      <c r="AC299" s="687"/>
      <c r="AD299" s="687"/>
      <c r="AE299" s="687"/>
      <c r="AG299" s="745">
        <v>0</v>
      </c>
      <c r="AH299" s="745">
        <v>3.2897869200000001</v>
      </c>
      <c r="AI299" s="745"/>
      <c r="AL299" s="745">
        <v>0</v>
      </c>
      <c r="AM299" s="745">
        <v>0</v>
      </c>
      <c r="AN299" s="745">
        <v>0</v>
      </c>
      <c r="AO299" s="745">
        <v>0.21088222999999998</v>
      </c>
      <c r="AP299" s="745">
        <v>3.2388435200000001</v>
      </c>
      <c r="AQ299" s="745">
        <v>3.2897869200000001</v>
      </c>
      <c r="AR299" s="745">
        <v>3.2897869200000001</v>
      </c>
      <c r="AS299" s="745">
        <v>3.2897869200000001</v>
      </c>
      <c r="AU299" s="745">
        <v>0</v>
      </c>
      <c r="AV299" s="745">
        <v>0</v>
      </c>
      <c r="AW299" s="745">
        <v>0</v>
      </c>
      <c r="AX299" s="745">
        <v>0.21088222999999998</v>
      </c>
      <c r="AY299" s="745">
        <v>3.2388435200000001</v>
      </c>
      <c r="AZ299" s="745">
        <v>3.2897869200000001</v>
      </c>
      <c r="BA299" s="745">
        <v>3.2897869200000001</v>
      </c>
      <c r="BB299" s="745">
        <v>3.2897869200000001</v>
      </c>
      <c r="BD299" t="s">
        <v>2466</v>
      </c>
      <c r="BE299" t="s">
        <v>2467</v>
      </c>
      <c r="BG299" t="s">
        <v>25</v>
      </c>
    </row>
    <row r="300" spans="2:59" x14ac:dyDescent="0.2">
      <c r="B300" t="s">
        <v>2460</v>
      </c>
      <c r="C300" t="s">
        <v>3409</v>
      </c>
      <c r="D300" t="s">
        <v>3410</v>
      </c>
      <c r="E300" t="s">
        <v>3411</v>
      </c>
      <c r="F300" t="s">
        <v>816</v>
      </c>
      <c r="G300" t="s">
        <v>815</v>
      </c>
      <c r="H300" t="s">
        <v>2464</v>
      </c>
      <c r="L300" s="687">
        <v>47573</v>
      </c>
      <c r="M300" s="687">
        <v>47573</v>
      </c>
      <c r="N300" s="687">
        <v>45602</v>
      </c>
      <c r="O300" s="687">
        <v>46647.508191961519</v>
      </c>
      <c r="P300" s="687">
        <v>47011.508191961519</v>
      </c>
      <c r="Q300" s="687">
        <v>47277.508191961519</v>
      </c>
      <c r="R300" s="687">
        <v>48281</v>
      </c>
      <c r="S300" s="687">
        <v>48304</v>
      </c>
      <c r="T300" s="687"/>
      <c r="U300" s="687"/>
      <c r="V300" s="687"/>
      <c r="W300" s="687">
        <v>45602</v>
      </c>
      <c r="X300" s="687">
        <v>46647.508191961519</v>
      </c>
      <c r="Y300" s="687">
        <v>47011.508191961519</v>
      </c>
      <c r="Z300" s="687">
        <v>47277.508191961519</v>
      </c>
      <c r="AA300" s="687">
        <v>48281</v>
      </c>
      <c r="AB300" s="687">
        <v>48304</v>
      </c>
      <c r="AC300" s="687"/>
      <c r="AD300" s="687"/>
      <c r="AE300" s="687"/>
      <c r="AG300" s="745">
        <v>0</v>
      </c>
      <c r="AH300" s="745">
        <v>1.9383968500000002</v>
      </c>
      <c r="AI300" s="745"/>
      <c r="AL300" s="745">
        <v>0</v>
      </c>
      <c r="AM300" s="745">
        <v>0</v>
      </c>
      <c r="AN300" s="745">
        <v>0</v>
      </c>
      <c r="AO300" s="745">
        <v>3.3326210000000009E-2</v>
      </c>
      <c r="AP300" s="745">
        <v>0.27355432000000002</v>
      </c>
      <c r="AQ300" s="745">
        <v>0.43567282000000002</v>
      </c>
      <c r="AR300" s="745">
        <v>0.86375588999999997</v>
      </c>
      <c r="AS300" s="745">
        <v>1.9383968500000002</v>
      </c>
      <c r="AU300" s="745">
        <v>0</v>
      </c>
      <c r="AV300" s="745">
        <v>0</v>
      </c>
      <c r="AW300" s="745">
        <v>0</v>
      </c>
      <c r="AX300" s="745">
        <v>3.3326210000000009E-2</v>
      </c>
      <c r="AY300" s="745">
        <v>0.27355432000000002</v>
      </c>
      <c r="AZ300" s="745">
        <v>0.43567282000000002</v>
      </c>
      <c r="BA300" s="745">
        <v>0.86375588999999997</v>
      </c>
      <c r="BB300" s="745">
        <v>1.9383968500000002</v>
      </c>
      <c r="BD300" t="s">
        <v>2466</v>
      </c>
      <c r="BE300" t="s">
        <v>2859</v>
      </c>
      <c r="BG300" t="s">
        <v>25</v>
      </c>
    </row>
    <row r="301" spans="2:59" x14ac:dyDescent="0.2">
      <c r="B301" t="s">
        <v>2460</v>
      </c>
      <c r="C301" t="s">
        <v>3412</v>
      </c>
      <c r="D301" t="s">
        <v>3413</v>
      </c>
      <c r="E301" t="s">
        <v>3414</v>
      </c>
      <c r="F301" t="s">
        <v>816</v>
      </c>
      <c r="G301" t="s">
        <v>815</v>
      </c>
      <c r="H301" t="s">
        <v>2464</v>
      </c>
      <c r="L301" s="687">
        <v>47573</v>
      </c>
      <c r="M301" s="687">
        <v>47573</v>
      </c>
      <c r="N301" s="687">
        <v>45469</v>
      </c>
      <c r="O301" s="687">
        <v>46372.300984650414</v>
      </c>
      <c r="P301" s="687">
        <v>46653.31068925529</v>
      </c>
      <c r="Q301" s="687">
        <v>46840.650492325207</v>
      </c>
      <c r="R301" s="687">
        <v>47309</v>
      </c>
      <c r="S301" s="687">
        <v>47573</v>
      </c>
      <c r="T301" s="687"/>
      <c r="U301" s="687"/>
      <c r="V301" s="687"/>
      <c r="W301" s="687">
        <v>45469</v>
      </c>
      <c r="X301" s="687">
        <v>46372.300984650414</v>
      </c>
      <c r="Y301" s="687">
        <v>46653.31068925529</v>
      </c>
      <c r="Z301" s="687">
        <v>46840.650492325207</v>
      </c>
      <c r="AA301" s="687">
        <v>47309</v>
      </c>
      <c r="AB301" s="687">
        <v>47573</v>
      </c>
      <c r="AC301" s="687"/>
      <c r="AD301" s="687"/>
      <c r="AE301" s="687"/>
      <c r="AG301" s="745">
        <v>0</v>
      </c>
      <c r="AH301" s="745">
        <v>6.55737886</v>
      </c>
      <c r="AI301" s="745"/>
      <c r="AL301" s="745">
        <v>0</v>
      </c>
      <c r="AM301" s="745">
        <v>0</v>
      </c>
      <c r="AN301" s="745">
        <v>0.11295558999999999</v>
      </c>
      <c r="AO301" s="745">
        <v>2.0526415899999999</v>
      </c>
      <c r="AP301" s="745">
        <v>3.49549793</v>
      </c>
      <c r="AQ301" s="745">
        <v>5.8750228</v>
      </c>
      <c r="AR301" s="745">
        <v>6.55737886</v>
      </c>
      <c r="AS301" s="745">
        <v>6.55737886</v>
      </c>
      <c r="AU301" s="745">
        <v>0</v>
      </c>
      <c r="AV301" s="745">
        <v>0</v>
      </c>
      <c r="AW301" s="745">
        <v>0.11295558999999999</v>
      </c>
      <c r="AX301" s="745">
        <v>2.0526415899999999</v>
      </c>
      <c r="AY301" s="745">
        <v>3.49549793</v>
      </c>
      <c r="AZ301" s="745">
        <v>5.8750228</v>
      </c>
      <c r="BA301" s="745">
        <v>6.55737886</v>
      </c>
      <c r="BB301" s="745">
        <v>6.55737886</v>
      </c>
      <c r="BD301" t="s">
        <v>2466</v>
      </c>
      <c r="BE301" t="s">
        <v>2467</v>
      </c>
      <c r="BG301" t="s">
        <v>25</v>
      </c>
    </row>
    <row r="302" spans="2:59" x14ac:dyDescent="0.2">
      <c r="B302" t="s">
        <v>2460</v>
      </c>
      <c r="C302" t="s">
        <v>3415</v>
      </c>
      <c r="D302" t="s">
        <v>3416</v>
      </c>
      <c r="E302" t="s">
        <v>3417</v>
      </c>
      <c r="F302" t="s">
        <v>816</v>
      </c>
      <c r="G302" t="s">
        <v>815</v>
      </c>
      <c r="H302" t="s">
        <v>2464</v>
      </c>
      <c r="L302" s="687">
        <v>47573</v>
      </c>
      <c r="M302" s="687">
        <v>47573</v>
      </c>
      <c r="N302" s="687">
        <v>45616</v>
      </c>
      <c r="O302" s="687">
        <v>46099.442199620258</v>
      </c>
      <c r="P302" s="687">
        <v>46463.442199620258</v>
      </c>
      <c r="Q302" s="687">
        <v>46563.475802679015</v>
      </c>
      <c r="R302" s="687">
        <v>46979</v>
      </c>
      <c r="S302" s="687">
        <v>47208</v>
      </c>
      <c r="T302" s="687"/>
      <c r="U302" s="687"/>
      <c r="V302" s="687"/>
      <c r="W302" s="687">
        <v>45616</v>
      </c>
      <c r="X302" s="687">
        <v>46099.442199620258</v>
      </c>
      <c r="Y302" s="687">
        <v>46463.442199620258</v>
      </c>
      <c r="Z302" s="687">
        <v>46563.475802679015</v>
      </c>
      <c r="AA302" s="687">
        <v>46979</v>
      </c>
      <c r="AB302" s="687">
        <v>47208</v>
      </c>
      <c r="AC302" s="687"/>
      <c r="AD302" s="687"/>
      <c r="AE302" s="687"/>
      <c r="AG302" s="745">
        <v>0</v>
      </c>
      <c r="AH302" s="745">
        <v>3.5817140300000001</v>
      </c>
      <c r="AI302" s="745"/>
      <c r="AL302" s="745">
        <v>0</v>
      </c>
      <c r="AM302" s="745">
        <v>0</v>
      </c>
      <c r="AN302" s="745">
        <v>8.6481940000000007E-2</v>
      </c>
      <c r="AO302" s="745">
        <v>1.8292230299999999</v>
      </c>
      <c r="AP302" s="745">
        <v>2.9368762400000001</v>
      </c>
      <c r="AQ302" s="745">
        <v>3.5817140300000001</v>
      </c>
      <c r="AR302" s="745">
        <v>3.5817140300000001</v>
      </c>
      <c r="AS302" s="745">
        <v>3.5817140300000001</v>
      </c>
      <c r="AU302" s="745">
        <v>0</v>
      </c>
      <c r="AV302" s="745">
        <v>0</v>
      </c>
      <c r="AW302" s="745">
        <v>8.6481940000000007E-2</v>
      </c>
      <c r="AX302" s="745">
        <v>1.8292230299999999</v>
      </c>
      <c r="AY302" s="745">
        <v>2.9368762400000001</v>
      </c>
      <c r="AZ302" s="745">
        <v>3.5817140300000001</v>
      </c>
      <c r="BA302" s="745">
        <v>3.5817140300000001</v>
      </c>
      <c r="BB302" s="745">
        <v>3.5817140300000001</v>
      </c>
      <c r="BD302" t="s">
        <v>2466</v>
      </c>
      <c r="BE302" t="s">
        <v>2467</v>
      </c>
      <c r="BG302" t="s">
        <v>25</v>
      </c>
    </row>
    <row r="303" spans="2:59" x14ac:dyDescent="0.2">
      <c r="B303" t="s">
        <v>2460</v>
      </c>
      <c r="C303" t="s">
        <v>3418</v>
      </c>
      <c r="D303" t="s">
        <v>3419</v>
      </c>
      <c r="E303" t="s">
        <v>3420</v>
      </c>
      <c r="F303" t="s">
        <v>816</v>
      </c>
      <c r="G303" t="s">
        <v>815</v>
      </c>
      <c r="H303" t="s">
        <v>2464</v>
      </c>
      <c r="L303" s="687">
        <v>47573</v>
      </c>
      <c r="M303" s="687">
        <v>47573</v>
      </c>
      <c r="N303" s="687">
        <v>45490</v>
      </c>
      <c r="O303" s="687">
        <v>46225.313143635569</v>
      </c>
      <c r="P303" s="687">
        <v>46589.313143635569</v>
      </c>
      <c r="Q303" s="687">
        <v>46855.313143635569</v>
      </c>
      <c r="R303" s="687">
        <v>47798</v>
      </c>
      <c r="S303" s="687">
        <v>47938</v>
      </c>
      <c r="T303" s="687"/>
      <c r="U303" s="687"/>
      <c r="V303" s="687"/>
      <c r="W303" s="687">
        <v>45490</v>
      </c>
      <c r="X303" s="687">
        <v>46225.313143635569</v>
      </c>
      <c r="Y303" s="687">
        <v>46589.313143635569</v>
      </c>
      <c r="Z303" s="687">
        <v>46855.313143635569</v>
      </c>
      <c r="AA303" s="687">
        <v>47798</v>
      </c>
      <c r="AB303" s="687">
        <v>47938</v>
      </c>
      <c r="AC303" s="687"/>
      <c r="AD303" s="687"/>
      <c r="AE303" s="687"/>
      <c r="AG303" s="745">
        <v>0</v>
      </c>
      <c r="AH303" s="745">
        <v>14.342410769999999</v>
      </c>
      <c r="AI303" s="745"/>
      <c r="AL303" s="745">
        <v>0</v>
      </c>
      <c r="AM303" s="745">
        <v>0</v>
      </c>
      <c r="AN303" s="745">
        <v>0.60042598999999997</v>
      </c>
      <c r="AO303" s="745">
        <v>1.8879112800000002</v>
      </c>
      <c r="AP303" s="745">
        <v>5.4113193700000002</v>
      </c>
      <c r="AQ303" s="745">
        <v>9.0256352</v>
      </c>
      <c r="AR303" s="745">
        <v>12.777209409999999</v>
      </c>
      <c r="AS303" s="745">
        <v>14.342410769999999</v>
      </c>
      <c r="AU303" s="745">
        <v>0</v>
      </c>
      <c r="AV303" s="745">
        <v>0</v>
      </c>
      <c r="AW303" s="745">
        <v>0.60042598999999997</v>
      </c>
      <c r="AX303" s="745">
        <v>1.8879112800000002</v>
      </c>
      <c r="AY303" s="745">
        <v>5.4113193700000002</v>
      </c>
      <c r="AZ303" s="745">
        <v>9.0256352</v>
      </c>
      <c r="BA303" s="745">
        <v>12.777209409999999</v>
      </c>
      <c r="BB303" s="745">
        <v>14.342410769999999</v>
      </c>
      <c r="BD303" t="s">
        <v>2466</v>
      </c>
      <c r="BE303" t="s">
        <v>2467</v>
      </c>
      <c r="BG303" t="s">
        <v>25</v>
      </c>
    </row>
    <row r="304" spans="2:59" x14ac:dyDescent="0.2">
      <c r="B304" t="s">
        <v>2460</v>
      </c>
      <c r="C304" t="s">
        <v>3421</v>
      </c>
      <c r="D304" t="s">
        <v>3422</v>
      </c>
      <c r="E304" t="s">
        <v>3423</v>
      </c>
      <c r="F304" t="s">
        <v>816</v>
      </c>
      <c r="G304" t="s">
        <v>815</v>
      </c>
      <c r="H304" t="s">
        <v>2464</v>
      </c>
      <c r="L304" s="687">
        <v>47573</v>
      </c>
      <c r="M304" s="687">
        <v>47573</v>
      </c>
      <c r="N304" s="687">
        <v>45567</v>
      </c>
      <c r="O304" s="687">
        <v>46477.224824654535</v>
      </c>
      <c r="P304" s="687">
        <v>46727.889929861813</v>
      </c>
      <c r="Q304" s="687">
        <v>46783.889929861813</v>
      </c>
      <c r="R304" s="687">
        <v>46951</v>
      </c>
      <c r="S304" s="687">
        <v>47208</v>
      </c>
      <c r="T304" s="687"/>
      <c r="U304" s="687"/>
      <c r="V304" s="687"/>
      <c r="W304" s="687">
        <v>45567</v>
      </c>
      <c r="X304" s="687">
        <v>46477.224824654535</v>
      </c>
      <c r="Y304" s="687">
        <v>46727.889929861813</v>
      </c>
      <c r="Z304" s="687">
        <v>46783.889929861813</v>
      </c>
      <c r="AA304" s="687">
        <v>46951</v>
      </c>
      <c r="AB304" s="687">
        <v>47208</v>
      </c>
      <c r="AC304" s="687"/>
      <c r="AD304" s="687"/>
      <c r="AE304" s="687"/>
      <c r="AG304" s="745">
        <v>0</v>
      </c>
      <c r="AH304" s="745">
        <v>3.8733875899999997</v>
      </c>
      <c r="AI304" s="745"/>
      <c r="AL304" s="745">
        <v>0</v>
      </c>
      <c r="AM304" s="745">
        <v>0</v>
      </c>
      <c r="AN304" s="745">
        <v>9.3243960000000001E-2</v>
      </c>
      <c r="AO304" s="745">
        <v>2.0623009199999998</v>
      </c>
      <c r="AP304" s="745">
        <v>3.4252170699999995</v>
      </c>
      <c r="AQ304" s="745">
        <v>3.8733875899999997</v>
      </c>
      <c r="AR304" s="745">
        <v>3.8733875899999997</v>
      </c>
      <c r="AS304" s="745">
        <v>3.8733875899999997</v>
      </c>
      <c r="AU304" s="745">
        <v>0</v>
      </c>
      <c r="AV304" s="745">
        <v>0</v>
      </c>
      <c r="AW304" s="745">
        <v>9.3243960000000001E-2</v>
      </c>
      <c r="AX304" s="745">
        <v>2.0623009199999998</v>
      </c>
      <c r="AY304" s="745">
        <v>3.4252170699999995</v>
      </c>
      <c r="AZ304" s="745">
        <v>3.8733875899999997</v>
      </c>
      <c r="BA304" s="745">
        <v>3.8733875899999997</v>
      </c>
      <c r="BB304" s="745">
        <v>3.8733875899999997</v>
      </c>
      <c r="BD304" t="s">
        <v>2466</v>
      </c>
      <c r="BE304" t="s">
        <v>2467</v>
      </c>
      <c r="BG304" t="s">
        <v>25</v>
      </c>
    </row>
    <row r="305" spans="2:59" x14ac:dyDescent="0.2">
      <c r="B305" t="s">
        <v>2460</v>
      </c>
      <c r="C305" t="s">
        <v>3424</v>
      </c>
      <c r="D305" t="s">
        <v>3425</v>
      </c>
      <c r="E305" t="s">
        <v>3426</v>
      </c>
      <c r="F305" t="s">
        <v>816</v>
      </c>
      <c r="G305" t="s">
        <v>815</v>
      </c>
      <c r="H305" t="s">
        <v>2464</v>
      </c>
      <c r="L305" s="687">
        <v>47573</v>
      </c>
      <c r="M305" s="687">
        <v>47573</v>
      </c>
      <c r="N305" s="687">
        <v>45602</v>
      </c>
      <c r="O305" s="687">
        <v>46112.763550312069</v>
      </c>
      <c r="P305" s="687">
        <v>46200</v>
      </c>
      <c r="Q305" s="687">
        <v>46256</v>
      </c>
      <c r="R305" s="687">
        <v>46347</v>
      </c>
      <c r="S305" s="687">
        <v>46477</v>
      </c>
      <c r="T305" s="687"/>
      <c r="U305" s="687"/>
      <c r="V305" s="687"/>
      <c r="W305" s="687">
        <v>45602</v>
      </c>
      <c r="X305" s="687">
        <v>46112.763550312069</v>
      </c>
      <c r="Y305" s="687">
        <v>46200</v>
      </c>
      <c r="Z305" s="687">
        <v>46256</v>
      </c>
      <c r="AA305" s="687">
        <v>46347</v>
      </c>
      <c r="AB305" s="687">
        <v>46477</v>
      </c>
      <c r="AC305" s="687"/>
      <c r="AD305" s="687"/>
      <c r="AE305" s="687"/>
      <c r="AG305" s="745">
        <v>0</v>
      </c>
      <c r="AH305" s="745">
        <v>1.69489179</v>
      </c>
      <c r="AI305" s="745"/>
      <c r="AL305" s="745">
        <v>0</v>
      </c>
      <c r="AM305" s="745">
        <v>0</v>
      </c>
      <c r="AN305" s="745">
        <v>4.1272520000000007E-2</v>
      </c>
      <c r="AO305" s="745">
        <v>1.69489179</v>
      </c>
      <c r="AP305" s="745">
        <v>1.69489179</v>
      </c>
      <c r="AQ305" s="745">
        <v>1.69489179</v>
      </c>
      <c r="AR305" s="745">
        <v>1.69489179</v>
      </c>
      <c r="AS305" s="745">
        <v>1.69489179</v>
      </c>
      <c r="AU305" s="745">
        <v>0</v>
      </c>
      <c r="AV305" s="745">
        <v>0</v>
      </c>
      <c r="AW305" s="745">
        <v>4.1272520000000007E-2</v>
      </c>
      <c r="AX305" s="745">
        <v>1.69489179</v>
      </c>
      <c r="AY305" s="745">
        <v>1.69489179</v>
      </c>
      <c r="AZ305" s="745">
        <v>1.69489179</v>
      </c>
      <c r="BA305" s="745">
        <v>1.69489179</v>
      </c>
      <c r="BB305" s="745">
        <v>1.69489179</v>
      </c>
      <c r="BD305" t="s">
        <v>2466</v>
      </c>
      <c r="BE305" t="s">
        <v>2467</v>
      </c>
      <c r="BG305" t="s">
        <v>25</v>
      </c>
    </row>
    <row r="306" spans="2:59" x14ac:dyDescent="0.2">
      <c r="B306" t="s">
        <v>2460</v>
      </c>
      <c r="C306" t="s">
        <v>3427</v>
      </c>
      <c r="D306" t="s">
        <v>3428</v>
      </c>
      <c r="E306" t="s">
        <v>3429</v>
      </c>
      <c r="F306" t="s">
        <v>816</v>
      </c>
      <c r="G306" t="s">
        <v>815</v>
      </c>
      <c r="H306" t="s">
        <v>2464</v>
      </c>
      <c r="L306" s="687">
        <v>47573</v>
      </c>
      <c r="M306" s="687">
        <v>47573</v>
      </c>
      <c r="N306" s="687">
        <v>45616</v>
      </c>
      <c r="O306" s="687">
        <v>46477.060462603818</v>
      </c>
      <c r="P306" s="687">
        <v>46727.824185041529</v>
      </c>
      <c r="Q306" s="687">
        <v>46783.824185041529</v>
      </c>
      <c r="R306" s="687">
        <v>46951</v>
      </c>
      <c r="S306" s="687">
        <v>47208</v>
      </c>
      <c r="T306" s="687"/>
      <c r="U306" s="687"/>
      <c r="V306" s="687"/>
      <c r="W306" s="687">
        <v>45616</v>
      </c>
      <c r="X306" s="687">
        <v>46477.060462603818</v>
      </c>
      <c r="Y306" s="687">
        <v>46727.824185041529</v>
      </c>
      <c r="Z306" s="687">
        <v>46783.824185041529</v>
      </c>
      <c r="AA306" s="687">
        <v>46951</v>
      </c>
      <c r="AB306" s="687">
        <v>47208</v>
      </c>
      <c r="AC306" s="687"/>
      <c r="AD306" s="687"/>
      <c r="AE306" s="687"/>
      <c r="AG306" s="745">
        <v>0</v>
      </c>
      <c r="AH306" s="745">
        <v>3.5817139899999999</v>
      </c>
      <c r="AI306" s="745"/>
      <c r="AL306" s="745">
        <v>0</v>
      </c>
      <c r="AM306" s="745">
        <v>0</v>
      </c>
      <c r="AN306" s="745">
        <v>8.6258050000000017E-2</v>
      </c>
      <c r="AO306" s="745">
        <v>1.85087782</v>
      </c>
      <c r="AP306" s="745">
        <v>3.0004900800000001</v>
      </c>
      <c r="AQ306" s="745">
        <v>3.5817139899999999</v>
      </c>
      <c r="AR306" s="745">
        <v>3.5817139899999999</v>
      </c>
      <c r="AS306" s="745">
        <v>3.5817139899999999</v>
      </c>
      <c r="AU306" s="745">
        <v>0</v>
      </c>
      <c r="AV306" s="745">
        <v>0</v>
      </c>
      <c r="AW306" s="745">
        <v>8.6258050000000017E-2</v>
      </c>
      <c r="AX306" s="745">
        <v>1.85087782</v>
      </c>
      <c r="AY306" s="745">
        <v>3.0004900800000001</v>
      </c>
      <c r="AZ306" s="745">
        <v>3.5817139899999999</v>
      </c>
      <c r="BA306" s="745">
        <v>3.5817139899999999</v>
      </c>
      <c r="BB306" s="745">
        <v>3.5817139899999999</v>
      </c>
      <c r="BD306" t="s">
        <v>2466</v>
      </c>
      <c r="BE306" t="s">
        <v>2467</v>
      </c>
      <c r="BG306" t="s">
        <v>25</v>
      </c>
    </row>
    <row r="307" spans="2:59" x14ac:dyDescent="0.2">
      <c r="B307" t="s">
        <v>2460</v>
      </c>
      <c r="C307" t="s">
        <v>3430</v>
      </c>
      <c r="D307" t="s">
        <v>3431</v>
      </c>
      <c r="E307" t="s">
        <v>3432</v>
      </c>
      <c r="F307" t="s">
        <v>816</v>
      </c>
      <c r="G307" t="s">
        <v>815</v>
      </c>
      <c r="H307" t="s">
        <v>2464</v>
      </c>
      <c r="L307" s="687">
        <v>47573</v>
      </c>
      <c r="M307" s="687">
        <v>47573</v>
      </c>
      <c r="N307" s="687">
        <v>45602</v>
      </c>
      <c r="O307" s="687">
        <v>46646.076719149765</v>
      </c>
      <c r="P307" s="687">
        <v>47010.076719149765</v>
      </c>
      <c r="Q307" s="687">
        <v>47103.778251255033</v>
      </c>
      <c r="R307" s="687">
        <v>47493</v>
      </c>
      <c r="S307" s="687">
        <v>47573</v>
      </c>
      <c r="T307" s="687"/>
      <c r="U307" s="687"/>
      <c r="V307" s="687"/>
      <c r="W307" s="687">
        <v>45602</v>
      </c>
      <c r="X307" s="687">
        <v>46646.076719149765</v>
      </c>
      <c r="Y307" s="687">
        <v>47010.076719149765</v>
      </c>
      <c r="Z307" s="687">
        <v>47103.778251255033</v>
      </c>
      <c r="AA307" s="687">
        <v>47493</v>
      </c>
      <c r="AB307" s="687">
        <v>47573</v>
      </c>
      <c r="AC307" s="687"/>
      <c r="AD307" s="687"/>
      <c r="AE307" s="687"/>
      <c r="AG307" s="745">
        <v>0</v>
      </c>
      <c r="AH307" s="745">
        <v>3.6920311000000003</v>
      </c>
      <c r="AI307" s="745"/>
      <c r="AL307" s="745">
        <v>0</v>
      </c>
      <c r="AM307" s="745">
        <v>0</v>
      </c>
      <c r="AN307" s="745">
        <v>0</v>
      </c>
      <c r="AO307" s="745">
        <v>6.2865660000000004E-2</v>
      </c>
      <c r="AP307" s="745">
        <v>0.77365061000000013</v>
      </c>
      <c r="AQ307" s="745">
        <v>2.6377727300000005</v>
      </c>
      <c r="AR307" s="745">
        <v>3.6920311000000003</v>
      </c>
      <c r="AS307" s="745">
        <v>3.6920311000000003</v>
      </c>
      <c r="AU307" s="745">
        <v>0</v>
      </c>
      <c r="AV307" s="745">
        <v>0</v>
      </c>
      <c r="AW307" s="745">
        <v>0</v>
      </c>
      <c r="AX307" s="745">
        <v>6.2865660000000004E-2</v>
      </c>
      <c r="AY307" s="745">
        <v>0.77365061000000013</v>
      </c>
      <c r="AZ307" s="745">
        <v>2.6377727300000005</v>
      </c>
      <c r="BA307" s="745">
        <v>3.6920311000000003</v>
      </c>
      <c r="BB307" s="745">
        <v>3.6920311000000003</v>
      </c>
      <c r="BD307" t="s">
        <v>2466</v>
      </c>
      <c r="BE307" t="s">
        <v>2467</v>
      </c>
      <c r="BG307" t="s">
        <v>25</v>
      </c>
    </row>
    <row r="308" spans="2:59" x14ac:dyDescent="0.2">
      <c r="B308" t="s">
        <v>2460</v>
      </c>
      <c r="C308" t="s">
        <v>3433</v>
      </c>
      <c r="D308" t="s">
        <v>3434</v>
      </c>
      <c r="E308" t="s">
        <v>3435</v>
      </c>
      <c r="F308" t="s">
        <v>816</v>
      </c>
      <c r="G308" t="s">
        <v>815</v>
      </c>
      <c r="H308" t="s">
        <v>2464</v>
      </c>
      <c r="L308" s="687">
        <v>47573</v>
      </c>
      <c r="M308" s="687">
        <v>47573</v>
      </c>
      <c r="N308" s="687">
        <v>45567</v>
      </c>
      <c r="O308" s="687">
        <v>46162.577400943497</v>
      </c>
      <c r="P308" s="687">
        <v>46526.577400943497</v>
      </c>
      <c r="Q308" s="687">
        <v>46631.241487327592</v>
      </c>
      <c r="R308" s="687">
        <v>47066</v>
      </c>
      <c r="S308" s="687">
        <v>47208</v>
      </c>
      <c r="T308" s="687"/>
      <c r="U308" s="687"/>
      <c r="V308" s="687"/>
      <c r="W308" s="687">
        <v>45567</v>
      </c>
      <c r="X308" s="687">
        <v>46162.577400943497</v>
      </c>
      <c r="Y308" s="687">
        <v>46526.577400943497</v>
      </c>
      <c r="Z308" s="687">
        <v>46631.241487327592</v>
      </c>
      <c r="AA308" s="687">
        <v>47066</v>
      </c>
      <c r="AB308" s="687">
        <v>47208</v>
      </c>
      <c r="AC308" s="687"/>
      <c r="AD308" s="687"/>
      <c r="AE308" s="687"/>
      <c r="AG308" s="745">
        <v>0</v>
      </c>
      <c r="AH308" s="745">
        <v>3.51810081</v>
      </c>
      <c r="AI308" s="745"/>
      <c r="AL308" s="745">
        <v>0</v>
      </c>
      <c r="AM308" s="745">
        <v>0</v>
      </c>
      <c r="AN308" s="745">
        <v>7.3855440000000008E-2</v>
      </c>
      <c r="AO308" s="745">
        <v>1.4722091499999999</v>
      </c>
      <c r="AP308" s="745">
        <v>2.6662951399999999</v>
      </c>
      <c r="AQ308" s="745">
        <v>3.51810081</v>
      </c>
      <c r="AR308" s="745">
        <v>3.51810081</v>
      </c>
      <c r="AS308" s="745">
        <v>3.51810081</v>
      </c>
      <c r="AU308" s="745">
        <v>0</v>
      </c>
      <c r="AV308" s="745">
        <v>0</v>
      </c>
      <c r="AW308" s="745">
        <v>7.3855440000000008E-2</v>
      </c>
      <c r="AX308" s="745">
        <v>1.4722091499999999</v>
      </c>
      <c r="AY308" s="745">
        <v>2.6662951399999999</v>
      </c>
      <c r="AZ308" s="745">
        <v>3.51810081</v>
      </c>
      <c r="BA308" s="745">
        <v>3.51810081</v>
      </c>
      <c r="BB308" s="745">
        <v>3.51810081</v>
      </c>
      <c r="BD308" t="s">
        <v>2466</v>
      </c>
      <c r="BE308" t="s">
        <v>2467</v>
      </c>
      <c r="BG308" t="s">
        <v>25</v>
      </c>
    </row>
    <row r="309" spans="2:59" x14ac:dyDescent="0.2">
      <c r="B309" t="s">
        <v>2460</v>
      </c>
      <c r="C309" t="s">
        <v>3436</v>
      </c>
      <c r="D309" t="s">
        <v>3437</v>
      </c>
      <c r="E309" t="s">
        <v>3438</v>
      </c>
      <c r="F309" t="s">
        <v>816</v>
      </c>
      <c r="G309" t="s">
        <v>815</v>
      </c>
      <c r="H309" t="s">
        <v>2464</v>
      </c>
      <c r="L309" s="687">
        <v>47573</v>
      </c>
      <c r="M309" s="687">
        <v>47573</v>
      </c>
      <c r="N309" s="687">
        <v>45462</v>
      </c>
      <c r="O309" s="687">
        <v>46197.118959042025</v>
      </c>
      <c r="P309" s="687">
        <v>46361.483271329416</v>
      </c>
      <c r="Q309" s="687">
        <v>46471.059479521013</v>
      </c>
      <c r="R309" s="687">
        <v>46745</v>
      </c>
      <c r="S309" s="687">
        <v>46843</v>
      </c>
      <c r="T309" s="687"/>
      <c r="U309" s="687"/>
      <c r="V309" s="687"/>
      <c r="W309" s="687">
        <v>45462</v>
      </c>
      <c r="X309" s="687">
        <v>46197.118959042025</v>
      </c>
      <c r="Y309" s="687">
        <v>46361.483271329416</v>
      </c>
      <c r="Z309" s="687">
        <v>46471.059479521013</v>
      </c>
      <c r="AA309" s="687">
        <v>46745</v>
      </c>
      <c r="AB309" s="687">
        <v>46843</v>
      </c>
      <c r="AC309" s="687"/>
      <c r="AD309" s="687"/>
      <c r="AE309" s="687"/>
      <c r="AG309" s="745">
        <v>0</v>
      </c>
      <c r="AH309" s="745">
        <v>2.4661139199999997</v>
      </c>
      <c r="AI309" s="745"/>
      <c r="AL309" s="745">
        <v>0</v>
      </c>
      <c r="AM309" s="745">
        <v>0</v>
      </c>
      <c r="AN309" s="745">
        <v>4.9954199999999997E-2</v>
      </c>
      <c r="AO309" s="745">
        <v>0.71292011999999982</v>
      </c>
      <c r="AP309" s="745">
        <v>2.4661139199999997</v>
      </c>
      <c r="AQ309" s="745">
        <v>2.4661139199999997</v>
      </c>
      <c r="AR309" s="745">
        <v>2.4661139199999997</v>
      </c>
      <c r="AS309" s="745">
        <v>2.4661139199999997</v>
      </c>
      <c r="AU309" s="745">
        <v>0</v>
      </c>
      <c r="AV309" s="745">
        <v>0</v>
      </c>
      <c r="AW309" s="745">
        <v>4.9954199999999997E-2</v>
      </c>
      <c r="AX309" s="745">
        <v>0.71292011999999982</v>
      </c>
      <c r="AY309" s="745">
        <v>2.4661139199999997</v>
      </c>
      <c r="AZ309" s="745">
        <v>2.4661139199999997</v>
      </c>
      <c r="BA309" s="745">
        <v>2.4661139199999997</v>
      </c>
      <c r="BB309" s="745">
        <v>2.4661139199999997</v>
      </c>
      <c r="BD309" t="s">
        <v>2466</v>
      </c>
      <c r="BE309" t="s">
        <v>2467</v>
      </c>
      <c r="BG309" t="s">
        <v>25</v>
      </c>
    </row>
    <row r="310" spans="2:59" x14ac:dyDescent="0.2">
      <c r="B310" t="s">
        <v>2460</v>
      </c>
      <c r="C310" t="s">
        <v>3439</v>
      </c>
      <c r="D310" t="s">
        <v>3440</v>
      </c>
      <c r="E310" t="s">
        <v>3441</v>
      </c>
      <c r="F310" t="s">
        <v>816</v>
      </c>
      <c r="G310" t="s">
        <v>815</v>
      </c>
      <c r="H310" t="s">
        <v>2464</v>
      </c>
      <c r="L310" s="687">
        <v>47573</v>
      </c>
      <c r="M310" s="687">
        <v>47573</v>
      </c>
      <c r="N310" s="687">
        <v>45567</v>
      </c>
      <c r="O310" s="687">
        <v>46099.590122213252</v>
      </c>
      <c r="P310" s="687">
        <v>46351.54205703285</v>
      </c>
      <c r="Q310" s="687">
        <v>46414.530040737751</v>
      </c>
      <c r="R310" s="687">
        <v>46572</v>
      </c>
      <c r="S310" s="687">
        <v>46843</v>
      </c>
      <c r="T310" s="687"/>
      <c r="U310" s="687"/>
      <c r="V310" s="687"/>
      <c r="W310" s="687">
        <v>45567</v>
      </c>
      <c r="X310" s="687">
        <v>46099.590122213252</v>
      </c>
      <c r="Y310" s="687">
        <v>46351.54205703285</v>
      </c>
      <c r="Z310" s="687">
        <v>46414.530040737751</v>
      </c>
      <c r="AA310" s="687">
        <v>46572</v>
      </c>
      <c r="AB310" s="687">
        <v>46843</v>
      </c>
      <c r="AC310" s="687"/>
      <c r="AD310" s="687"/>
      <c r="AE310" s="687"/>
      <c r="AG310" s="745">
        <v>0</v>
      </c>
      <c r="AH310" s="745">
        <v>3.54998418</v>
      </c>
      <c r="AI310" s="745"/>
      <c r="AL310" s="745">
        <v>0</v>
      </c>
      <c r="AM310" s="745">
        <v>0</v>
      </c>
      <c r="AN310" s="745">
        <v>0.11366865</v>
      </c>
      <c r="AO310" s="745">
        <v>2.56196242</v>
      </c>
      <c r="AP310" s="745">
        <v>3.54998418</v>
      </c>
      <c r="AQ310" s="745">
        <v>3.54998418</v>
      </c>
      <c r="AR310" s="745">
        <v>3.54998418</v>
      </c>
      <c r="AS310" s="745">
        <v>3.54998418</v>
      </c>
      <c r="AU310" s="745">
        <v>0</v>
      </c>
      <c r="AV310" s="745">
        <v>0</v>
      </c>
      <c r="AW310" s="745">
        <v>0.11366865</v>
      </c>
      <c r="AX310" s="745">
        <v>2.56196242</v>
      </c>
      <c r="AY310" s="745">
        <v>3.54998418</v>
      </c>
      <c r="AZ310" s="745">
        <v>3.54998418</v>
      </c>
      <c r="BA310" s="745">
        <v>3.54998418</v>
      </c>
      <c r="BB310" s="745">
        <v>3.54998418</v>
      </c>
      <c r="BD310" t="s">
        <v>2466</v>
      </c>
      <c r="BE310" t="s">
        <v>2467</v>
      </c>
      <c r="BG310" t="s">
        <v>25</v>
      </c>
    </row>
    <row r="311" spans="2:59" x14ac:dyDescent="0.2">
      <c r="B311" t="s">
        <v>2460</v>
      </c>
      <c r="C311" t="s">
        <v>3442</v>
      </c>
      <c r="D311" t="s">
        <v>3443</v>
      </c>
      <c r="E311" t="s">
        <v>3444</v>
      </c>
      <c r="F311" t="s">
        <v>816</v>
      </c>
      <c r="G311" t="s">
        <v>815</v>
      </c>
      <c r="H311" t="s">
        <v>2464</v>
      </c>
      <c r="L311" s="687">
        <v>47573</v>
      </c>
      <c r="M311" s="687">
        <v>47573</v>
      </c>
      <c r="N311" s="687">
        <v>45602</v>
      </c>
      <c r="O311" s="687">
        <v>46646.225919618824</v>
      </c>
      <c r="P311" s="687">
        <v>47010.225919618824</v>
      </c>
      <c r="Q311" s="687">
        <v>47107.197009842035</v>
      </c>
      <c r="R311" s="687">
        <v>47510</v>
      </c>
      <c r="S311" s="687">
        <v>47573</v>
      </c>
      <c r="T311" s="687"/>
      <c r="U311" s="687"/>
      <c r="V311" s="687"/>
      <c r="W311" s="687">
        <v>45602</v>
      </c>
      <c r="X311" s="687">
        <v>46646.225919618824</v>
      </c>
      <c r="Y311" s="687">
        <v>47010.225919618824</v>
      </c>
      <c r="Z311" s="687">
        <v>47107.197009842035</v>
      </c>
      <c r="AA311" s="687">
        <v>47510</v>
      </c>
      <c r="AB311" s="687">
        <v>47573</v>
      </c>
      <c r="AC311" s="687"/>
      <c r="AD311" s="687"/>
      <c r="AE311" s="687"/>
      <c r="AG311" s="745">
        <v>0</v>
      </c>
      <c r="AH311" s="745">
        <v>3.8910308000000002</v>
      </c>
      <c r="AI311" s="745"/>
      <c r="AL311" s="745">
        <v>0</v>
      </c>
      <c r="AM311" s="745">
        <v>0</v>
      </c>
      <c r="AN311" s="745">
        <v>0</v>
      </c>
      <c r="AO311" s="745">
        <v>6.6255040000000015E-2</v>
      </c>
      <c r="AP311" s="745">
        <v>0.81627494</v>
      </c>
      <c r="AQ311" s="745">
        <v>2.7598758999999999</v>
      </c>
      <c r="AR311" s="745">
        <v>3.8910308000000002</v>
      </c>
      <c r="AS311" s="745">
        <v>3.8910308000000002</v>
      </c>
      <c r="AU311" s="745">
        <v>0</v>
      </c>
      <c r="AV311" s="745">
        <v>0</v>
      </c>
      <c r="AW311" s="745">
        <v>0</v>
      </c>
      <c r="AX311" s="745">
        <v>6.6255040000000015E-2</v>
      </c>
      <c r="AY311" s="745">
        <v>0.81627494</v>
      </c>
      <c r="AZ311" s="745">
        <v>2.7598758999999999</v>
      </c>
      <c r="BA311" s="745">
        <v>3.8910308000000002</v>
      </c>
      <c r="BB311" s="745">
        <v>3.8910308000000002</v>
      </c>
      <c r="BD311" t="s">
        <v>2466</v>
      </c>
      <c r="BE311" t="s">
        <v>2467</v>
      </c>
      <c r="BG311" t="s">
        <v>25</v>
      </c>
    </row>
    <row r="312" spans="2:59" x14ac:dyDescent="0.2">
      <c r="B312" t="s">
        <v>2460</v>
      </c>
      <c r="C312" t="s">
        <v>3445</v>
      </c>
      <c r="D312" t="s">
        <v>3446</v>
      </c>
      <c r="E312" t="s">
        <v>3447</v>
      </c>
      <c r="F312" t="s">
        <v>816</v>
      </c>
      <c r="G312" t="s">
        <v>815</v>
      </c>
      <c r="H312" t="s">
        <v>2464</v>
      </c>
      <c r="L312" s="687">
        <v>47573</v>
      </c>
      <c r="M312" s="687">
        <v>47573</v>
      </c>
      <c r="N312" s="687">
        <v>45469</v>
      </c>
      <c r="O312" s="687">
        <v>46773.954031490168</v>
      </c>
      <c r="P312" s="687">
        <v>47061.967822043116</v>
      </c>
      <c r="Q312" s="687">
        <v>47253.977015745084</v>
      </c>
      <c r="R312" s="687">
        <v>47734</v>
      </c>
      <c r="S312" s="687">
        <v>47938</v>
      </c>
      <c r="T312" s="687"/>
      <c r="U312" s="687"/>
      <c r="V312" s="687"/>
      <c r="W312" s="687">
        <v>45469</v>
      </c>
      <c r="X312" s="687">
        <v>46773.954031490168</v>
      </c>
      <c r="Y312" s="687">
        <v>47061.967822043116</v>
      </c>
      <c r="Z312" s="687">
        <v>47253.977015745084</v>
      </c>
      <c r="AA312" s="687">
        <v>47734</v>
      </c>
      <c r="AB312" s="687">
        <v>47938</v>
      </c>
      <c r="AC312" s="687"/>
      <c r="AD312" s="687"/>
      <c r="AE312" s="687"/>
      <c r="AG312" s="745">
        <v>0</v>
      </c>
      <c r="AH312" s="745">
        <v>5.0252195999999998</v>
      </c>
      <c r="AI312" s="745"/>
      <c r="AL312" s="745">
        <v>0</v>
      </c>
      <c r="AM312" s="745">
        <v>0</v>
      </c>
      <c r="AN312" s="745">
        <v>0</v>
      </c>
      <c r="AO312" s="745">
        <v>0</v>
      </c>
      <c r="AP312" s="745">
        <v>0.19350713</v>
      </c>
      <c r="AQ312" s="745">
        <v>1.4774337099999999</v>
      </c>
      <c r="AR312" s="745">
        <v>3.7519614899999993</v>
      </c>
      <c r="AS312" s="745">
        <v>5.0252195999999998</v>
      </c>
      <c r="AU312" s="745">
        <v>0</v>
      </c>
      <c r="AV312" s="745">
        <v>0</v>
      </c>
      <c r="AW312" s="745">
        <v>0</v>
      </c>
      <c r="AX312" s="745">
        <v>0</v>
      </c>
      <c r="AY312" s="745">
        <v>0.19350713</v>
      </c>
      <c r="AZ312" s="745">
        <v>1.4774337099999999</v>
      </c>
      <c r="BA312" s="745">
        <v>3.7519614899999993</v>
      </c>
      <c r="BB312" s="745">
        <v>5.0252195999999998</v>
      </c>
      <c r="BD312" t="s">
        <v>2466</v>
      </c>
      <c r="BE312" t="s">
        <v>2467</v>
      </c>
      <c r="BG312" t="s">
        <v>25</v>
      </c>
    </row>
    <row r="313" spans="2:59" x14ac:dyDescent="0.2">
      <c r="B313" t="s">
        <v>2460</v>
      </c>
      <c r="C313" t="s">
        <v>3448</v>
      </c>
      <c r="D313" t="s">
        <v>3449</v>
      </c>
      <c r="E313" t="s">
        <v>3450</v>
      </c>
      <c r="F313" t="s">
        <v>816</v>
      </c>
      <c r="G313" t="s">
        <v>815</v>
      </c>
      <c r="H313" t="s">
        <v>2464</v>
      </c>
      <c r="L313" s="687">
        <v>47573</v>
      </c>
      <c r="M313" s="687">
        <v>47573</v>
      </c>
      <c r="N313" s="687">
        <v>45469</v>
      </c>
      <c r="O313" s="687">
        <v>46043.028196421939</v>
      </c>
      <c r="P313" s="687">
        <v>46304.346491663571</v>
      </c>
      <c r="Q313" s="687">
        <v>46369.676065473977</v>
      </c>
      <c r="R313" s="687">
        <v>46533</v>
      </c>
      <c r="S313" s="687">
        <v>46843</v>
      </c>
      <c r="T313" s="687"/>
      <c r="U313" s="687"/>
      <c r="V313" s="687"/>
      <c r="W313" s="687">
        <v>45469</v>
      </c>
      <c r="X313" s="687">
        <v>46043.028196421939</v>
      </c>
      <c r="Y313" s="687">
        <v>46304.346491663571</v>
      </c>
      <c r="Z313" s="687">
        <v>46369.676065473977</v>
      </c>
      <c r="AA313" s="687">
        <v>46533</v>
      </c>
      <c r="AB313" s="687">
        <v>46843</v>
      </c>
      <c r="AC313" s="687"/>
      <c r="AD313" s="687"/>
      <c r="AE313" s="687"/>
      <c r="AG313" s="745">
        <v>0</v>
      </c>
      <c r="AH313" s="745">
        <v>6.9278871599999992</v>
      </c>
      <c r="AI313" s="745"/>
      <c r="AL313" s="745">
        <v>0</v>
      </c>
      <c r="AM313" s="745">
        <v>0</v>
      </c>
      <c r="AN313" s="745">
        <v>0.41036412</v>
      </c>
      <c r="AO313" s="745">
        <v>5.5552484999999994</v>
      </c>
      <c r="AP313" s="745">
        <v>6.9278871599999992</v>
      </c>
      <c r="AQ313" s="745">
        <v>6.9278871599999992</v>
      </c>
      <c r="AR313" s="745">
        <v>6.9278871599999992</v>
      </c>
      <c r="AS313" s="745">
        <v>6.9278871599999992</v>
      </c>
      <c r="AU313" s="745">
        <v>0</v>
      </c>
      <c r="AV313" s="745">
        <v>0</v>
      </c>
      <c r="AW313" s="745">
        <v>0.41036412</v>
      </c>
      <c r="AX313" s="745">
        <v>5.5552484999999994</v>
      </c>
      <c r="AY313" s="745">
        <v>6.9278871599999992</v>
      </c>
      <c r="AZ313" s="745">
        <v>6.9278871599999992</v>
      </c>
      <c r="BA313" s="745">
        <v>6.9278871599999992</v>
      </c>
      <c r="BB313" s="745">
        <v>6.9278871599999992</v>
      </c>
      <c r="BD313" t="s">
        <v>2466</v>
      </c>
      <c r="BE313" t="s">
        <v>2467</v>
      </c>
      <c r="BG313" t="s">
        <v>25</v>
      </c>
    </row>
    <row r="314" spans="2:59" x14ac:dyDescent="0.2">
      <c r="B314" t="s">
        <v>2460</v>
      </c>
      <c r="C314" t="s">
        <v>3451</v>
      </c>
      <c r="D314" t="s">
        <v>3452</v>
      </c>
      <c r="E314" t="s">
        <v>3453</v>
      </c>
      <c r="F314" t="s">
        <v>816</v>
      </c>
      <c r="G314" t="s">
        <v>815</v>
      </c>
      <c r="H314" t="s">
        <v>2464</v>
      </c>
      <c r="L314" s="687">
        <v>47573</v>
      </c>
      <c r="M314" s="687">
        <v>47573</v>
      </c>
      <c r="N314" s="687">
        <v>45476</v>
      </c>
      <c r="O314" s="687">
        <v>46842.763550312069</v>
      </c>
      <c r="P314" s="687">
        <v>46930</v>
      </c>
      <c r="Q314" s="687">
        <v>46986</v>
      </c>
      <c r="R314" s="687">
        <v>47077</v>
      </c>
      <c r="S314" s="687">
        <v>47208</v>
      </c>
      <c r="T314" s="687"/>
      <c r="U314" s="687"/>
      <c r="V314" s="687"/>
      <c r="W314" s="687">
        <v>45476</v>
      </c>
      <c r="X314" s="687">
        <v>46842.763550312069</v>
      </c>
      <c r="Y314" s="687">
        <v>46930</v>
      </c>
      <c r="Z314" s="687">
        <v>46986</v>
      </c>
      <c r="AA314" s="687">
        <v>47077</v>
      </c>
      <c r="AB314" s="687">
        <v>47208</v>
      </c>
      <c r="AC314" s="687"/>
      <c r="AD314" s="687"/>
      <c r="AE314" s="687"/>
      <c r="AG314" s="745">
        <v>0</v>
      </c>
      <c r="AH314" s="745">
        <v>4.2376810600000008</v>
      </c>
      <c r="AI314" s="745"/>
      <c r="AL314" s="745">
        <v>0</v>
      </c>
      <c r="AM314" s="745">
        <v>0</v>
      </c>
      <c r="AN314" s="745">
        <v>0</v>
      </c>
      <c r="AO314" s="745">
        <v>0</v>
      </c>
      <c r="AP314" s="745">
        <v>0.29240132000000002</v>
      </c>
      <c r="AQ314" s="745">
        <v>4.2376810600000008</v>
      </c>
      <c r="AR314" s="745">
        <v>4.2376810600000008</v>
      </c>
      <c r="AS314" s="745">
        <v>4.2376810600000008</v>
      </c>
      <c r="AU314" s="745">
        <v>0</v>
      </c>
      <c r="AV314" s="745">
        <v>0</v>
      </c>
      <c r="AW314" s="745">
        <v>0</v>
      </c>
      <c r="AX314" s="745">
        <v>0</v>
      </c>
      <c r="AY314" s="745">
        <v>0.29240132000000002</v>
      </c>
      <c r="AZ314" s="745">
        <v>4.2376810600000008</v>
      </c>
      <c r="BA314" s="745">
        <v>4.2376810600000008</v>
      </c>
      <c r="BB314" s="745">
        <v>4.2376810600000008</v>
      </c>
      <c r="BD314" t="s">
        <v>2466</v>
      </c>
      <c r="BE314" t="s">
        <v>2467</v>
      </c>
      <c r="BG314" t="s">
        <v>25</v>
      </c>
    </row>
    <row r="315" spans="2:59" x14ac:dyDescent="0.2">
      <c r="B315" t="s">
        <v>2460</v>
      </c>
      <c r="C315" t="s">
        <v>3454</v>
      </c>
      <c r="D315" t="s">
        <v>3455</v>
      </c>
      <c r="E315" t="s">
        <v>3456</v>
      </c>
      <c r="F315" t="s">
        <v>816</v>
      </c>
      <c r="G315" t="s">
        <v>815</v>
      </c>
      <c r="H315" t="s">
        <v>2464</v>
      </c>
      <c r="L315" s="687">
        <v>47573</v>
      </c>
      <c r="M315" s="687">
        <v>47573</v>
      </c>
      <c r="N315" s="687">
        <v>45616</v>
      </c>
      <c r="O315" s="687">
        <v>46829.713254631883</v>
      </c>
      <c r="P315" s="687">
        <v>47153.832247803701</v>
      </c>
      <c r="Q315" s="687">
        <v>47234.861996096653</v>
      </c>
      <c r="R315" s="687">
        <v>47506</v>
      </c>
      <c r="S315" s="687">
        <v>47573</v>
      </c>
      <c r="T315" s="687"/>
      <c r="U315" s="687"/>
      <c r="V315" s="687"/>
      <c r="W315" s="687">
        <v>45616</v>
      </c>
      <c r="X315" s="687">
        <v>46829.713254631883</v>
      </c>
      <c r="Y315" s="687">
        <v>47153.832247803701</v>
      </c>
      <c r="Z315" s="687">
        <v>47234.861996096653</v>
      </c>
      <c r="AA315" s="687">
        <v>47506</v>
      </c>
      <c r="AB315" s="687">
        <v>47573</v>
      </c>
      <c r="AC315" s="687"/>
      <c r="AD315" s="687"/>
      <c r="AE315" s="687"/>
      <c r="AG315" s="745">
        <v>0</v>
      </c>
      <c r="AH315" s="745">
        <v>3.7172155999999998</v>
      </c>
      <c r="AI315" s="745"/>
      <c r="AL315" s="745">
        <v>0</v>
      </c>
      <c r="AM315" s="745">
        <v>0</v>
      </c>
      <c r="AN315" s="745">
        <v>0</v>
      </c>
      <c r="AO315" s="745">
        <v>0</v>
      </c>
      <c r="AP315" s="745">
        <v>9.6151659999999986E-2</v>
      </c>
      <c r="AQ315" s="745">
        <v>1.3968964700000002</v>
      </c>
      <c r="AR315" s="745">
        <v>3.7172155999999998</v>
      </c>
      <c r="AS315" s="745">
        <v>3.7172155999999998</v>
      </c>
      <c r="AU315" s="745">
        <v>0</v>
      </c>
      <c r="AV315" s="745">
        <v>0</v>
      </c>
      <c r="AW315" s="745">
        <v>0</v>
      </c>
      <c r="AX315" s="745">
        <v>0</v>
      </c>
      <c r="AY315" s="745">
        <v>9.6151659999999986E-2</v>
      </c>
      <c r="AZ315" s="745">
        <v>1.3968964700000002</v>
      </c>
      <c r="BA315" s="745">
        <v>3.7172155999999998</v>
      </c>
      <c r="BB315" s="745">
        <v>3.7172155999999998</v>
      </c>
      <c r="BD315" t="s">
        <v>2466</v>
      </c>
      <c r="BE315" t="s">
        <v>2467</v>
      </c>
      <c r="BG315" t="s">
        <v>25</v>
      </c>
    </row>
    <row r="316" spans="2:59" x14ac:dyDescent="0.2">
      <c r="B316" t="s">
        <v>2460</v>
      </c>
      <c r="C316" t="s">
        <v>3457</v>
      </c>
      <c r="D316" t="s">
        <v>3458</v>
      </c>
      <c r="E316" t="s">
        <v>3459</v>
      </c>
      <c r="F316" t="s">
        <v>816</v>
      </c>
      <c r="G316" t="s">
        <v>815</v>
      </c>
      <c r="H316" t="s">
        <v>2464</v>
      </c>
      <c r="L316" s="687">
        <v>47573</v>
      </c>
      <c r="M316" s="687">
        <v>47573</v>
      </c>
      <c r="N316" s="687">
        <v>45602</v>
      </c>
      <c r="O316" s="687">
        <v>46801.574037380538</v>
      </c>
      <c r="P316" s="687">
        <v>47027.031641585258</v>
      </c>
      <c r="Q316" s="687">
        <v>47083.396042636436</v>
      </c>
      <c r="R316" s="687">
        <v>47272</v>
      </c>
      <c r="S316" s="687">
        <v>47573</v>
      </c>
      <c r="T316" s="687"/>
      <c r="U316" s="687"/>
      <c r="V316" s="687"/>
      <c r="W316" s="687">
        <v>45602</v>
      </c>
      <c r="X316" s="687">
        <v>46801.574037380538</v>
      </c>
      <c r="Y316" s="687">
        <v>47027.031641585258</v>
      </c>
      <c r="Z316" s="687">
        <v>47083.396042636436</v>
      </c>
      <c r="AA316" s="687">
        <v>47272</v>
      </c>
      <c r="AB316" s="687">
        <v>47573</v>
      </c>
      <c r="AC316" s="687"/>
      <c r="AD316" s="687"/>
      <c r="AE316" s="687"/>
      <c r="AG316" s="745">
        <v>0</v>
      </c>
      <c r="AH316" s="745">
        <v>3.3007335999999996</v>
      </c>
      <c r="AI316" s="745"/>
      <c r="AL316" s="745">
        <v>0</v>
      </c>
      <c r="AM316" s="745">
        <v>0</v>
      </c>
      <c r="AN316" s="745">
        <v>0</v>
      </c>
      <c r="AO316" s="745">
        <v>0</v>
      </c>
      <c r="AP316" s="745">
        <v>0.17139475000000001</v>
      </c>
      <c r="AQ316" s="745">
        <v>2.6257790499999998</v>
      </c>
      <c r="AR316" s="745">
        <v>3.3007335999999996</v>
      </c>
      <c r="AS316" s="745">
        <v>3.3007335999999996</v>
      </c>
      <c r="AU316" s="745">
        <v>0</v>
      </c>
      <c r="AV316" s="745">
        <v>0</v>
      </c>
      <c r="AW316" s="745">
        <v>0</v>
      </c>
      <c r="AX316" s="745">
        <v>0</v>
      </c>
      <c r="AY316" s="745">
        <v>0.17139475000000001</v>
      </c>
      <c r="AZ316" s="745">
        <v>2.6257790499999998</v>
      </c>
      <c r="BA316" s="745">
        <v>3.3007335999999996</v>
      </c>
      <c r="BB316" s="745">
        <v>3.3007335999999996</v>
      </c>
      <c r="BD316" t="s">
        <v>2466</v>
      </c>
      <c r="BE316" t="s">
        <v>2467</v>
      </c>
      <c r="BG316" t="s">
        <v>25</v>
      </c>
    </row>
    <row r="317" spans="2:59" x14ac:dyDescent="0.2">
      <c r="B317" t="s">
        <v>2460</v>
      </c>
      <c r="C317" t="s">
        <v>3460</v>
      </c>
      <c r="D317" t="s">
        <v>3461</v>
      </c>
      <c r="E317" t="s">
        <v>3462</v>
      </c>
      <c r="F317" t="s">
        <v>816</v>
      </c>
      <c r="G317" t="s">
        <v>815</v>
      </c>
      <c r="H317" t="s">
        <v>2464</v>
      </c>
      <c r="L317" s="687">
        <v>47573</v>
      </c>
      <c r="M317" s="687">
        <v>47573</v>
      </c>
      <c r="N317" s="687">
        <v>45660</v>
      </c>
      <c r="O317" s="687">
        <v>46802</v>
      </c>
      <c r="P317" s="687">
        <v>47166</v>
      </c>
      <c r="Q317" s="687">
        <v>47432</v>
      </c>
      <c r="R317" s="687">
        <v>48524</v>
      </c>
      <c r="S317" s="687">
        <v>48669</v>
      </c>
      <c r="T317" s="687"/>
      <c r="U317" s="687"/>
      <c r="V317" s="687"/>
      <c r="W317" s="687">
        <v>45660</v>
      </c>
      <c r="X317" s="687">
        <v>46802</v>
      </c>
      <c r="Y317" s="687">
        <v>47166</v>
      </c>
      <c r="Z317" s="687">
        <v>47432</v>
      </c>
      <c r="AA317" s="687">
        <v>48524</v>
      </c>
      <c r="AB317" s="687">
        <v>48669</v>
      </c>
      <c r="AC317" s="687"/>
      <c r="AD317" s="687"/>
      <c r="AE317" s="687"/>
      <c r="AG317" s="745">
        <v>0</v>
      </c>
      <c r="AH317" s="745">
        <v>11.50025621</v>
      </c>
      <c r="AI317" s="745"/>
      <c r="AL317" s="745">
        <v>0</v>
      </c>
      <c r="AM317" s="745">
        <v>0</v>
      </c>
      <c r="AN317" s="745">
        <v>0</v>
      </c>
      <c r="AO317" s="745">
        <v>0</v>
      </c>
      <c r="AP317" s="745">
        <v>0.36513633000000001</v>
      </c>
      <c r="AQ317" s="745">
        <v>1.4918117899999999</v>
      </c>
      <c r="AR317" s="745">
        <v>3.0773322300000001</v>
      </c>
      <c r="AS317" s="745">
        <v>11.50025621</v>
      </c>
      <c r="AU317" s="745">
        <v>0</v>
      </c>
      <c r="AV317" s="745">
        <v>0</v>
      </c>
      <c r="AW317" s="745">
        <v>0</v>
      </c>
      <c r="AX317" s="745">
        <v>0</v>
      </c>
      <c r="AY317" s="745">
        <v>0.36513633000000001</v>
      </c>
      <c r="AZ317" s="745">
        <v>1.4918117899999999</v>
      </c>
      <c r="BA317" s="745">
        <v>3.0773322300000001</v>
      </c>
      <c r="BB317" s="745">
        <v>11.50025621</v>
      </c>
      <c r="BD317" t="s">
        <v>2466</v>
      </c>
      <c r="BE317" t="s">
        <v>2859</v>
      </c>
      <c r="BG317" t="s">
        <v>25</v>
      </c>
    </row>
    <row r="318" spans="2:59" x14ac:dyDescent="0.2">
      <c r="B318" t="s">
        <v>2460</v>
      </c>
      <c r="C318" t="s">
        <v>3463</v>
      </c>
      <c r="D318" t="s">
        <v>3464</v>
      </c>
      <c r="E318" t="s">
        <v>3465</v>
      </c>
      <c r="F318" t="s">
        <v>816</v>
      </c>
      <c r="G318" t="s">
        <v>815</v>
      </c>
      <c r="H318" t="s">
        <v>2464</v>
      </c>
      <c r="L318" s="687">
        <v>47573</v>
      </c>
      <c r="M318" s="687">
        <v>47573</v>
      </c>
      <c r="N318" s="687">
        <v>45483</v>
      </c>
      <c r="O318" s="687">
        <v>46646.5002064578</v>
      </c>
      <c r="P318" s="687">
        <v>46862.950144520459</v>
      </c>
      <c r="Q318" s="687">
        <v>47007.2501032289</v>
      </c>
      <c r="R318" s="687">
        <v>47368</v>
      </c>
      <c r="S318" s="687">
        <v>47573</v>
      </c>
      <c r="T318" s="687"/>
      <c r="U318" s="687"/>
      <c r="V318" s="687"/>
      <c r="W318" s="687">
        <v>45483</v>
      </c>
      <c r="X318" s="687">
        <v>46646.5002064578</v>
      </c>
      <c r="Y318" s="687">
        <v>46862.950144520459</v>
      </c>
      <c r="Z318" s="687">
        <v>47007.2501032289</v>
      </c>
      <c r="AA318" s="687">
        <v>47368</v>
      </c>
      <c r="AB318" s="687">
        <v>47573</v>
      </c>
      <c r="AC318" s="687"/>
      <c r="AD318" s="687"/>
      <c r="AE318" s="687"/>
      <c r="AG318" s="745">
        <v>0</v>
      </c>
      <c r="AH318" s="745">
        <v>4.1653949499999996</v>
      </c>
      <c r="AI318" s="745"/>
      <c r="AL318" s="745">
        <v>0</v>
      </c>
      <c r="AM318" s="745">
        <v>0</v>
      </c>
      <c r="AN318" s="745">
        <v>0</v>
      </c>
      <c r="AO318" s="745">
        <v>7.8939730000000013E-2</v>
      </c>
      <c r="AP318" s="745">
        <v>1.2653512400000002</v>
      </c>
      <c r="AQ318" s="745">
        <v>3.4795784599999999</v>
      </c>
      <c r="AR318" s="745">
        <v>4.1653949499999996</v>
      </c>
      <c r="AS318" s="745">
        <v>4.1653949499999996</v>
      </c>
      <c r="AU318" s="745">
        <v>0</v>
      </c>
      <c r="AV318" s="745">
        <v>0</v>
      </c>
      <c r="AW318" s="745">
        <v>0</v>
      </c>
      <c r="AX318" s="745">
        <v>7.8939730000000013E-2</v>
      </c>
      <c r="AY318" s="745">
        <v>1.2653512400000002</v>
      </c>
      <c r="AZ318" s="745">
        <v>3.4795784599999999</v>
      </c>
      <c r="BA318" s="745">
        <v>4.1653949499999996</v>
      </c>
      <c r="BB318" s="745">
        <v>4.1653949499999996</v>
      </c>
      <c r="BD318" t="s">
        <v>2466</v>
      </c>
      <c r="BE318" t="s">
        <v>2467</v>
      </c>
      <c r="BG318" t="s">
        <v>25</v>
      </c>
    </row>
    <row r="319" spans="2:59" x14ac:dyDescent="0.2">
      <c r="B319" t="s">
        <v>2460</v>
      </c>
      <c r="C319" t="s">
        <v>3466</v>
      </c>
      <c r="D319" t="s">
        <v>3467</v>
      </c>
      <c r="E319" t="s">
        <v>3468</v>
      </c>
      <c r="F319" t="s">
        <v>816</v>
      </c>
      <c r="G319" t="s">
        <v>815</v>
      </c>
      <c r="H319" t="s">
        <v>2464</v>
      </c>
      <c r="L319" s="687">
        <v>47573</v>
      </c>
      <c r="M319" s="687">
        <v>47573</v>
      </c>
      <c r="N319" s="687">
        <v>45602</v>
      </c>
      <c r="O319" s="687">
        <v>46801.395265817446</v>
      </c>
      <c r="P319" s="687">
        <v>46999.276686072211</v>
      </c>
      <c r="Q319" s="687">
        <v>47131.197632908719</v>
      </c>
      <c r="R319" s="687">
        <v>47461</v>
      </c>
      <c r="S319" s="687">
        <v>47573</v>
      </c>
      <c r="T319" s="687"/>
      <c r="U319" s="687"/>
      <c r="V319" s="687"/>
      <c r="W319" s="687">
        <v>45602</v>
      </c>
      <c r="X319" s="687">
        <v>46801.395265817446</v>
      </c>
      <c r="Y319" s="687">
        <v>46999.276686072211</v>
      </c>
      <c r="Z319" s="687">
        <v>47131.197632908719</v>
      </c>
      <c r="AA319" s="687">
        <v>47461</v>
      </c>
      <c r="AB319" s="687">
        <v>47573</v>
      </c>
      <c r="AC319" s="687"/>
      <c r="AD319" s="687"/>
      <c r="AE319" s="687"/>
      <c r="AG319" s="745">
        <v>0</v>
      </c>
      <c r="AH319" s="745">
        <v>3.3260816100000001</v>
      </c>
      <c r="AI319" s="745"/>
      <c r="AL319" s="745">
        <v>0</v>
      </c>
      <c r="AM319" s="745">
        <v>0</v>
      </c>
      <c r="AN319" s="745">
        <v>0</v>
      </c>
      <c r="AO319" s="745">
        <v>0</v>
      </c>
      <c r="AP319" s="745">
        <v>0.11838738</v>
      </c>
      <c r="AQ319" s="745">
        <v>1.3339378199999998</v>
      </c>
      <c r="AR319" s="745">
        <v>3.3260816100000001</v>
      </c>
      <c r="AS319" s="745">
        <v>3.3260816100000001</v>
      </c>
      <c r="AU319" s="745">
        <v>0</v>
      </c>
      <c r="AV319" s="745">
        <v>0</v>
      </c>
      <c r="AW319" s="745">
        <v>0</v>
      </c>
      <c r="AX319" s="745">
        <v>0</v>
      </c>
      <c r="AY319" s="745">
        <v>0.11838738</v>
      </c>
      <c r="AZ319" s="745">
        <v>1.3339378199999998</v>
      </c>
      <c r="BA319" s="745">
        <v>3.3260816100000001</v>
      </c>
      <c r="BB319" s="745">
        <v>3.3260816100000001</v>
      </c>
      <c r="BD319" t="s">
        <v>2466</v>
      </c>
      <c r="BE319" t="s">
        <v>2467</v>
      </c>
      <c r="BG319" t="s">
        <v>25</v>
      </c>
    </row>
    <row r="320" spans="2:59" x14ac:dyDescent="0.2">
      <c r="B320" t="s">
        <v>2460</v>
      </c>
      <c r="C320" t="s">
        <v>3469</v>
      </c>
      <c r="D320" t="s">
        <v>3470</v>
      </c>
      <c r="E320" t="s">
        <v>3471</v>
      </c>
      <c r="F320" t="s">
        <v>816</v>
      </c>
      <c r="G320" t="s">
        <v>815</v>
      </c>
      <c r="H320" t="s">
        <v>2464</v>
      </c>
      <c r="L320" s="687">
        <v>47573</v>
      </c>
      <c r="M320" s="687">
        <v>47573</v>
      </c>
      <c r="N320" s="687">
        <v>45567</v>
      </c>
      <c r="O320" s="687">
        <v>46477.255013602626</v>
      </c>
      <c r="P320" s="687">
        <v>46727.90200544105</v>
      </c>
      <c r="Q320" s="687">
        <v>46783.90200544105</v>
      </c>
      <c r="R320" s="687">
        <v>46951</v>
      </c>
      <c r="S320" s="687">
        <v>47208</v>
      </c>
      <c r="T320" s="687"/>
      <c r="U320" s="687"/>
      <c r="V320" s="687"/>
      <c r="W320" s="687">
        <v>45567</v>
      </c>
      <c r="X320" s="687">
        <v>46477.255013602626</v>
      </c>
      <c r="Y320" s="687">
        <v>46727.90200544105</v>
      </c>
      <c r="Z320" s="687">
        <v>46783.90200544105</v>
      </c>
      <c r="AA320" s="687">
        <v>46951</v>
      </c>
      <c r="AB320" s="687">
        <v>47208</v>
      </c>
      <c r="AC320" s="687"/>
      <c r="AD320" s="687"/>
      <c r="AE320" s="687"/>
      <c r="AG320" s="745">
        <v>0</v>
      </c>
      <c r="AH320" s="745">
        <v>3.6617845300000003</v>
      </c>
      <c r="AI320" s="745"/>
      <c r="AL320" s="745">
        <v>0</v>
      </c>
      <c r="AM320" s="745">
        <v>0</v>
      </c>
      <c r="AN320" s="745">
        <v>0.15829907999999998</v>
      </c>
      <c r="AO320" s="745">
        <v>1.99182832</v>
      </c>
      <c r="AP320" s="745">
        <v>3.2285052200000002</v>
      </c>
      <c r="AQ320" s="745">
        <v>3.6617845300000003</v>
      </c>
      <c r="AR320" s="745">
        <v>3.6617845300000003</v>
      </c>
      <c r="AS320" s="745">
        <v>3.6617845300000003</v>
      </c>
      <c r="AU320" s="745">
        <v>0</v>
      </c>
      <c r="AV320" s="745">
        <v>0</v>
      </c>
      <c r="AW320" s="745">
        <v>0.15829907999999998</v>
      </c>
      <c r="AX320" s="745">
        <v>1.99182832</v>
      </c>
      <c r="AY320" s="745">
        <v>3.2285052200000002</v>
      </c>
      <c r="AZ320" s="745">
        <v>3.6617845300000003</v>
      </c>
      <c r="BA320" s="745">
        <v>3.6617845300000003</v>
      </c>
      <c r="BB320" s="745">
        <v>3.6617845300000003</v>
      </c>
      <c r="BD320" t="s">
        <v>2466</v>
      </c>
      <c r="BE320" t="s">
        <v>2467</v>
      </c>
      <c r="BG320" t="s">
        <v>25</v>
      </c>
    </row>
    <row r="321" spans="2:59" x14ac:dyDescent="0.2">
      <c r="B321" t="s">
        <v>2460</v>
      </c>
      <c r="C321" t="s">
        <v>3472</v>
      </c>
      <c r="D321" t="s">
        <v>3473</v>
      </c>
      <c r="E321" t="s">
        <v>3474</v>
      </c>
      <c r="F321" t="s">
        <v>816</v>
      </c>
      <c r="G321" t="s">
        <v>815</v>
      </c>
      <c r="H321" t="s">
        <v>2464</v>
      </c>
      <c r="L321" s="687">
        <v>47573</v>
      </c>
      <c r="M321" s="687">
        <v>47573</v>
      </c>
      <c r="N321" s="687">
        <v>45567</v>
      </c>
      <c r="O321" s="687">
        <v>46477.174509741053</v>
      </c>
      <c r="P321" s="687">
        <v>46727.869803896421</v>
      </c>
      <c r="Q321" s="687">
        <v>46783.869803896421</v>
      </c>
      <c r="R321" s="687">
        <v>46951</v>
      </c>
      <c r="S321" s="687">
        <v>47208</v>
      </c>
      <c r="T321" s="687"/>
      <c r="U321" s="687"/>
      <c r="V321" s="687"/>
      <c r="W321" s="687">
        <v>45567</v>
      </c>
      <c r="X321" s="687">
        <v>46477.174509741053</v>
      </c>
      <c r="Y321" s="687">
        <v>46727.869803896421</v>
      </c>
      <c r="Z321" s="687">
        <v>46783.869803896421</v>
      </c>
      <c r="AA321" s="687">
        <v>46951</v>
      </c>
      <c r="AB321" s="687">
        <v>47208</v>
      </c>
      <c r="AC321" s="687"/>
      <c r="AD321" s="687"/>
      <c r="AE321" s="687"/>
      <c r="AG321" s="745">
        <v>0</v>
      </c>
      <c r="AH321" s="745">
        <v>3.6617845199999994</v>
      </c>
      <c r="AI321" s="745"/>
      <c r="AL321" s="745">
        <v>0</v>
      </c>
      <c r="AM321" s="745">
        <v>0</v>
      </c>
      <c r="AN321" s="745">
        <v>0.15830955999999999</v>
      </c>
      <c r="AO321" s="745">
        <v>1.9908554399999998</v>
      </c>
      <c r="AP321" s="745">
        <v>3.2262061499999994</v>
      </c>
      <c r="AQ321" s="745">
        <v>3.6617845199999994</v>
      </c>
      <c r="AR321" s="745">
        <v>3.6617845199999994</v>
      </c>
      <c r="AS321" s="745">
        <v>3.6617845199999994</v>
      </c>
      <c r="AU321" s="745">
        <v>0</v>
      </c>
      <c r="AV321" s="745">
        <v>0</v>
      </c>
      <c r="AW321" s="745">
        <v>0.15830955999999999</v>
      </c>
      <c r="AX321" s="745">
        <v>1.9908554399999998</v>
      </c>
      <c r="AY321" s="745">
        <v>3.2262061499999994</v>
      </c>
      <c r="AZ321" s="745">
        <v>3.6617845199999994</v>
      </c>
      <c r="BA321" s="745">
        <v>3.6617845199999994</v>
      </c>
      <c r="BB321" s="745">
        <v>3.6617845199999994</v>
      </c>
      <c r="BD321" t="s">
        <v>2466</v>
      </c>
      <c r="BE321" t="s">
        <v>2467</v>
      </c>
      <c r="BG321" t="s">
        <v>25</v>
      </c>
    </row>
    <row r="322" spans="2:59" x14ac:dyDescent="0.2">
      <c r="B322" t="s">
        <v>2460</v>
      </c>
      <c r="C322" t="s">
        <v>3475</v>
      </c>
      <c r="D322" t="s">
        <v>3476</v>
      </c>
      <c r="E322" t="s">
        <v>3477</v>
      </c>
      <c r="F322" t="s">
        <v>816</v>
      </c>
      <c r="G322" t="s">
        <v>815</v>
      </c>
      <c r="H322" t="s">
        <v>2464</v>
      </c>
      <c r="L322" s="687">
        <v>47573</v>
      </c>
      <c r="M322" s="687">
        <v>47573</v>
      </c>
      <c r="N322" s="687">
        <v>45567</v>
      </c>
      <c r="O322" s="687">
        <v>46477.265076585332</v>
      </c>
      <c r="P322" s="687">
        <v>46727.906030634134</v>
      </c>
      <c r="Q322" s="687">
        <v>46783.906030634134</v>
      </c>
      <c r="R322" s="687">
        <v>46951</v>
      </c>
      <c r="S322" s="687">
        <v>47208</v>
      </c>
      <c r="T322" s="687"/>
      <c r="U322" s="687"/>
      <c r="V322" s="687"/>
      <c r="W322" s="687">
        <v>45567</v>
      </c>
      <c r="X322" s="687">
        <v>46477.265076585332</v>
      </c>
      <c r="Y322" s="687">
        <v>46727.906030634134</v>
      </c>
      <c r="Z322" s="687">
        <v>46783.906030634134</v>
      </c>
      <c r="AA322" s="687">
        <v>46951</v>
      </c>
      <c r="AB322" s="687">
        <v>47208</v>
      </c>
      <c r="AC322" s="687"/>
      <c r="AD322" s="687"/>
      <c r="AE322" s="687"/>
      <c r="AG322" s="745">
        <v>0</v>
      </c>
      <c r="AH322" s="745">
        <v>3.6617845300000003</v>
      </c>
      <c r="AI322" s="745"/>
      <c r="AL322" s="745">
        <v>0</v>
      </c>
      <c r="AM322" s="745">
        <v>0</v>
      </c>
      <c r="AN322" s="745">
        <v>0.15829907999999998</v>
      </c>
      <c r="AO322" s="745">
        <v>1.99182832</v>
      </c>
      <c r="AP322" s="745">
        <v>3.2285052200000002</v>
      </c>
      <c r="AQ322" s="745">
        <v>3.6617845300000003</v>
      </c>
      <c r="AR322" s="745">
        <v>3.6617845300000003</v>
      </c>
      <c r="AS322" s="745">
        <v>3.6617845300000003</v>
      </c>
      <c r="AU322" s="745">
        <v>0</v>
      </c>
      <c r="AV322" s="745">
        <v>0</v>
      </c>
      <c r="AW322" s="745">
        <v>0.15829907999999998</v>
      </c>
      <c r="AX322" s="745">
        <v>1.99182832</v>
      </c>
      <c r="AY322" s="745">
        <v>3.2285052200000002</v>
      </c>
      <c r="AZ322" s="745">
        <v>3.6617845300000003</v>
      </c>
      <c r="BA322" s="745">
        <v>3.6617845300000003</v>
      </c>
      <c r="BB322" s="745">
        <v>3.6617845300000003</v>
      </c>
      <c r="BD322" t="s">
        <v>2466</v>
      </c>
      <c r="BE322" t="s">
        <v>2467</v>
      </c>
      <c r="BG322" t="s">
        <v>25</v>
      </c>
    </row>
    <row r="323" spans="2:59" x14ac:dyDescent="0.2">
      <c r="B323" t="s">
        <v>2460</v>
      </c>
      <c r="C323" t="s">
        <v>3478</v>
      </c>
      <c r="D323" t="s">
        <v>3479</v>
      </c>
      <c r="E323" t="s">
        <v>3480</v>
      </c>
      <c r="F323" t="s">
        <v>816</v>
      </c>
      <c r="G323" t="s">
        <v>815</v>
      </c>
      <c r="H323" t="s">
        <v>2464</v>
      </c>
      <c r="L323" s="687">
        <v>47573</v>
      </c>
      <c r="M323" s="687">
        <v>47573</v>
      </c>
      <c r="N323" s="687">
        <v>45567</v>
      </c>
      <c r="O323" s="687">
        <v>46477.013502017893</v>
      </c>
      <c r="P323" s="687">
        <v>46727.805400807156</v>
      </c>
      <c r="Q323" s="687">
        <v>46783.805400807156</v>
      </c>
      <c r="R323" s="687">
        <v>46951</v>
      </c>
      <c r="S323" s="687">
        <v>47208</v>
      </c>
      <c r="T323" s="687"/>
      <c r="U323" s="687"/>
      <c r="V323" s="687"/>
      <c r="W323" s="687">
        <v>45567</v>
      </c>
      <c r="X323" s="687">
        <v>46477.013502017893</v>
      </c>
      <c r="Y323" s="687">
        <v>46727.805400807156</v>
      </c>
      <c r="Z323" s="687">
        <v>46783.805400807156</v>
      </c>
      <c r="AA323" s="687">
        <v>46951</v>
      </c>
      <c r="AB323" s="687">
        <v>47208</v>
      </c>
      <c r="AC323" s="687"/>
      <c r="AD323" s="687"/>
      <c r="AE323" s="687"/>
      <c r="AG323" s="745">
        <v>0</v>
      </c>
      <c r="AH323" s="745">
        <v>3.6617845299999998</v>
      </c>
      <c r="AI323" s="745"/>
      <c r="AL323" s="745">
        <v>0</v>
      </c>
      <c r="AM323" s="745">
        <v>0</v>
      </c>
      <c r="AN323" s="745">
        <v>0.15851309999999999</v>
      </c>
      <c r="AO323" s="745">
        <v>1.98454843</v>
      </c>
      <c r="AP323" s="745">
        <v>3.21024946</v>
      </c>
      <c r="AQ323" s="745">
        <v>3.6617845299999998</v>
      </c>
      <c r="AR323" s="745">
        <v>3.6617845299999998</v>
      </c>
      <c r="AS323" s="745">
        <v>3.6617845299999998</v>
      </c>
      <c r="AU323" s="745">
        <v>0</v>
      </c>
      <c r="AV323" s="745">
        <v>0</v>
      </c>
      <c r="AW323" s="745">
        <v>0.15851309999999999</v>
      </c>
      <c r="AX323" s="745">
        <v>1.98454843</v>
      </c>
      <c r="AY323" s="745">
        <v>3.21024946</v>
      </c>
      <c r="AZ323" s="745">
        <v>3.6617845299999998</v>
      </c>
      <c r="BA323" s="745">
        <v>3.6617845299999998</v>
      </c>
      <c r="BB323" s="745">
        <v>3.6617845299999998</v>
      </c>
      <c r="BD323" t="s">
        <v>2466</v>
      </c>
      <c r="BE323" t="s">
        <v>2467</v>
      </c>
      <c r="BG323" t="s">
        <v>25</v>
      </c>
    </row>
    <row r="324" spans="2:59" x14ac:dyDescent="0.2">
      <c r="B324" t="s">
        <v>2460</v>
      </c>
      <c r="C324" t="s">
        <v>3481</v>
      </c>
      <c r="D324" t="s">
        <v>3482</v>
      </c>
      <c r="E324" t="s">
        <v>3483</v>
      </c>
      <c r="F324" t="s">
        <v>816</v>
      </c>
      <c r="G324" t="s">
        <v>815</v>
      </c>
      <c r="H324" t="s">
        <v>2464</v>
      </c>
      <c r="L324" s="687">
        <v>47573</v>
      </c>
      <c r="M324" s="687">
        <v>47573</v>
      </c>
      <c r="N324" s="687">
        <v>45567</v>
      </c>
      <c r="O324" s="687">
        <v>46477.013502017893</v>
      </c>
      <c r="P324" s="687">
        <v>46727.805400807156</v>
      </c>
      <c r="Q324" s="687">
        <v>46783.805400807156</v>
      </c>
      <c r="R324" s="687">
        <v>46951</v>
      </c>
      <c r="S324" s="687">
        <v>47208</v>
      </c>
      <c r="T324" s="687"/>
      <c r="U324" s="687"/>
      <c r="V324" s="687"/>
      <c r="W324" s="687">
        <v>45567</v>
      </c>
      <c r="X324" s="687">
        <v>46477.013502017893</v>
      </c>
      <c r="Y324" s="687">
        <v>46727.805400807156</v>
      </c>
      <c r="Z324" s="687">
        <v>46783.805400807156</v>
      </c>
      <c r="AA324" s="687">
        <v>46951</v>
      </c>
      <c r="AB324" s="687">
        <v>47208</v>
      </c>
      <c r="AC324" s="687"/>
      <c r="AD324" s="687"/>
      <c r="AE324" s="687"/>
      <c r="AG324" s="745">
        <v>0</v>
      </c>
      <c r="AH324" s="745">
        <v>3.6617845299999998</v>
      </c>
      <c r="AI324" s="745"/>
      <c r="AL324" s="745">
        <v>0</v>
      </c>
      <c r="AM324" s="745">
        <v>0</v>
      </c>
      <c r="AN324" s="745">
        <v>0.15851309999999999</v>
      </c>
      <c r="AO324" s="745">
        <v>1.98454843</v>
      </c>
      <c r="AP324" s="745">
        <v>3.21024946</v>
      </c>
      <c r="AQ324" s="745">
        <v>3.6617845299999998</v>
      </c>
      <c r="AR324" s="745">
        <v>3.6617845299999998</v>
      </c>
      <c r="AS324" s="745">
        <v>3.6617845299999998</v>
      </c>
      <c r="AU324" s="745">
        <v>0</v>
      </c>
      <c r="AV324" s="745">
        <v>0</v>
      </c>
      <c r="AW324" s="745">
        <v>0.15851309999999999</v>
      </c>
      <c r="AX324" s="745">
        <v>1.98454843</v>
      </c>
      <c r="AY324" s="745">
        <v>3.21024946</v>
      </c>
      <c r="AZ324" s="745">
        <v>3.6617845299999998</v>
      </c>
      <c r="BA324" s="745">
        <v>3.6617845299999998</v>
      </c>
      <c r="BB324" s="745">
        <v>3.6617845299999998</v>
      </c>
      <c r="BD324" t="s">
        <v>2466</v>
      </c>
      <c r="BE324" t="s">
        <v>2467</v>
      </c>
      <c r="BG324" t="s">
        <v>25</v>
      </c>
    </row>
    <row r="325" spans="2:59" x14ac:dyDescent="0.2">
      <c r="B325" t="s">
        <v>2460</v>
      </c>
      <c r="C325" t="s">
        <v>3484</v>
      </c>
      <c r="D325" t="s">
        <v>3485</v>
      </c>
      <c r="E325" t="s">
        <v>3486</v>
      </c>
      <c r="F325" t="s">
        <v>816</v>
      </c>
      <c r="G325" t="s">
        <v>815</v>
      </c>
      <c r="H325" t="s">
        <v>2464</v>
      </c>
      <c r="L325" s="687">
        <v>47573</v>
      </c>
      <c r="M325" s="687">
        <v>47573</v>
      </c>
      <c r="N325" s="687">
        <v>45567</v>
      </c>
      <c r="O325" s="687">
        <v>46477.268430912896</v>
      </c>
      <c r="P325" s="687">
        <v>46727.90737236516</v>
      </c>
      <c r="Q325" s="687">
        <v>46783.90737236516</v>
      </c>
      <c r="R325" s="687">
        <v>46951</v>
      </c>
      <c r="S325" s="687">
        <v>47208</v>
      </c>
      <c r="T325" s="687"/>
      <c r="U325" s="687"/>
      <c r="V325" s="687"/>
      <c r="W325" s="687">
        <v>45567</v>
      </c>
      <c r="X325" s="687">
        <v>46477.268430912896</v>
      </c>
      <c r="Y325" s="687">
        <v>46727.90737236516</v>
      </c>
      <c r="Z325" s="687">
        <v>46783.90737236516</v>
      </c>
      <c r="AA325" s="687">
        <v>46951</v>
      </c>
      <c r="AB325" s="687">
        <v>47208</v>
      </c>
      <c r="AC325" s="687"/>
      <c r="AD325" s="687"/>
      <c r="AE325" s="687"/>
      <c r="AG325" s="745">
        <v>0</v>
      </c>
      <c r="AH325" s="745">
        <v>3.6617845200000003</v>
      </c>
      <c r="AI325" s="745"/>
      <c r="AL325" s="745">
        <v>0</v>
      </c>
      <c r="AM325" s="745">
        <v>0</v>
      </c>
      <c r="AN325" s="745">
        <v>0.15830024000000001</v>
      </c>
      <c r="AO325" s="745">
        <v>1.9917199300000001</v>
      </c>
      <c r="AP325" s="745">
        <v>3.2282491200000001</v>
      </c>
      <c r="AQ325" s="745">
        <v>3.6617845200000003</v>
      </c>
      <c r="AR325" s="745">
        <v>3.6617845200000003</v>
      </c>
      <c r="AS325" s="745">
        <v>3.6617845200000003</v>
      </c>
      <c r="AU325" s="745">
        <v>0</v>
      </c>
      <c r="AV325" s="745">
        <v>0</v>
      </c>
      <c r="AW325" s="745">
        <v>0.15830024000000001</v>
      </c>
      <c r="AX325" s="745">
        <v>1.9917199300000001</v>
      </c>
      <c r="AY325" s="745">
        <v>3.2282491200000001</v>
      </c>
      <c r="AZ325" s="745">
        <v>3.6617845200000003</v>
      </c>
      <c r="BA325" s="745">
        <v>3.6617845200000003</v>
      </c>
      <c r="BB325" s="745">
        <v>3.6617845200000003</v>
      </c>
      <c r="BD325" t="s">
        <v>2466</v>
      </c>
      <c r="BE325" t="s">
        <v>2467</v>
      </c>
      <c r="BG325" t="s">
        <v>25</v>
      </c>
    </row>
    <row r="326" spans="2:59" x14ac:dyDescent="0.2">
      <c r="B326" t="s">
        <v>2460</v>
      </c>
      <c r="C326" t="s">
        <v>3487</v>
      </c>
      <c r="D326" t="s">
        <v>3488</v>
      </c>
      <c r="E326" t="s">
        <v>3489</v>
      </c>
      <c r="F326" t="s">
        <v>816</v>
      </c>
      <c r="G326" t="s">
        <v>815</v>
      </c>
      <c r="H326" t="s">
        <v>2464</v>
      </c>
      <c r="L326" s="687">
        <v>47573</v>
      </c>
      <c r="M326" s="687">
        <v>47573</v>
      </c>
      <c r="N326" s="687">
        <v>45567</v>
      </c>
      <c r="O326" s="687">
        <v>46477.238241964806</v>
      </c>
      <c r="P326" s="687">
        <v>46727.895296785922</v>
      </c>
      <c r="Q326" s="687">
        <v>46783.895296785922</v>
      </c>
      <c r="R326" s="687">
        <v>46951</v>
      </c>
      <c r="S326" s="687">
        <v>47208</v>
      </c>
      <c r="T326" s="687"/>
      <c r="U326" s="687"/>
      <c r="V326" s="687"/>
      <c r="W326" s="687">
        <v>45567</v>
      </c>
      <c r="X326" s="687">
        <v>46477.238241964806</v>
      </c>
      <c r="Y326" s="687">
        <v>46727.895296785922</v>
      </c>
      <c r="Z326" s="687">
        <v>46783.895296785922</v>
      </c>
      <c r="AA326" s="687">
        <v>46951</v>
      </c>
      <c r="AB326" s="687">
        <v>47208</v>
      </c>
      <c r="AC326" s="687"/>
      <c r="AD326" s="687"/>
      <c r="AE326" s="687"/>
      <c r="AG326" s="745">
        <v>0</v>
      </c>
      <c r="AH326" s="745">
        <v>3.6617845399999998</v>
      </c>
      <c r="AI326" s="745"/>
      <c r="AL326" s="745">
        <v>0</v>
      </c>
      <c r="AM326" s="745">
        <v>0</v>
      </c>
      <c r="AN326" s="745">
        <v>0.15833147</v>
      </c>
      <c r="AO326" s="745">
        <v>1.98881961</v>
      </c>
      <c r="AP326" s="745">
        <v>3.2213943499999997</v>
      </c>
      <c r="AQ326" s="745">
        <v>3.6617845399999998</v>
      </c>
      <c r="AR326" s="745">
        <v>3.6617845399999998</v>
      </c>
      <c r="AS326" s="745">
        <v>3.6617845399999998</v>
      </c>
      <c r="AU326" s="745">
        <v>0</v>
      </c>
      <c r="AV326" s="745">
        <v>0</v>
      </c>
      <c r="AW326" s="745">
        <v>0.15833147</v>
      </c>
      <c r="AX326" s="745">
        <v>1.98881961</v>
      </c>
      <c r="AY326" s="745">
        <v>3.2213943499999997</v>
      </c>
      <c r="AZ326" s="745">
        <v>3.6617845399999998</v>
      </c>
      <c r="BA326" s="745">
        <v>3.6617845399999998</v>
      </c>
      <c r="BB326" s="745">
        <v>3.6617845399999998</v>
      </c>
      <c r="BD326" t="s">
        <v>2466</v>
      </c>
      <c r="BE326" t="s">
        <v>2467</v>
      </c>
      <c r="BG326" t="s">
        <v>25</v>
      </c>
    </row>
    <row r="327" spans="2:59" x14ac:dyDescent="0.2">
      <c r="B327" t="s">
        <v>2460</v>
      </c>
      <c r="C327" t="s">
        <v>3490</v>
      </c>
      <c r="D327" t="s">
        <v>3491</v>
      </c>
      <c r="E327" t="s">
        <v>3492</v>
      </c>
      <c r="F327" t="s">
        <v>816</v>
      </c>
      <c r="G327" t="s">
        <v>815</v>
      </c>
      <c r="H327" t="s">
        <v>2464</v>
      </c>
      <c r="L327" s="687">
        <v>47573</v>
      </c>
      <c r="M327" s="687">
        <v>47573</v>
      </c>
      <c r="N327" s="687">
        <v>45567</v>
      </c>
      <c r="O327" s="687">
        <v>46477.268430912896</v>
      </c>
      <c r="P327" s="687">
        <v>46727.90737236516</v>
      </c>
      <c r="Q327" s="687">
        <v>46783.90737236516</v>
      </c>
      <c r="R327" s="687">
        <v>46951</v>
      </c>
      <c r="S327" s="687">
        <v>47208</v>
      </c>
      <c r="T327" s="687"/>
      <c r="U327" s="687"/>
      <c r="V327" s="687"/>
      <c r="W327" s="687">
        <v>45567</v>
      </c>
      <c r="X327" s="687">
        <v>46477.268430912896</v>
      </c>
      <c r="Y327" s="687">
        <v>46727.90737236516</v>
      </c>
      <c r="Z327" s="687">
        <v>46783.90737236516</v>
      </c>
      <c r="AA327" s="687">
        <v>46951</v>
      </c>
      <c r="AB327" s="687">
        <v>47208</v>
      </c>
      <c r="AC327" s="687"/>
      <c r="AD327" s="687"/>
      <c r="AE327" s="687"/>
      <c r="AG327" s="745">
        <v>0</v>
      </c>
      <c r="AH327" s="745">
        <v>3.5342452200000003</v>
      </c>
      <c r="AI327" s="745"/>
      <c r="AL327" s="745">
        <v>0</v>
      </c>
      <c r="AM327" s="745">
        <v>0</v>
      </c>
      <c r="AN327" s="745">
        <v>0.15279007</v>
      </c>
      <c r="AO327" s="745">
        <v>1.9220353100000003</v>
      </c>
      <c r="AP327" s="745">
        <v>3.1150692100000001</v>
      </c>
      <c r="AQ327" s="745">
        <v>3.5342452200000003</v>
      </c>
      <c r="AR327" s="745">
        <v>3.5342452200000003</v>
      </c>
      <c r="AS327" s="745">
        <v>3.5342452200000003</v>
      </c>
      <c r="AU327" s="745">
        <v>0</v>
      </c>
      <c r="AV327" s="745">
        <v>0</v>
      </c>
      <c r="AW327" s="745">
        <v>0.15279007</v>
      </c>
      <c r="AX327" s="745">
        <v>1.9220353100000003</v>
      </c>
      <c r="AY327" s="745">
        <v>3.1150692100000001</v>
      </c>
      <c r="AZ327" s="745">
        <v>3.5342452200000003</v>
      </c>
      <c r="BA327" s="745">
        <v>3.5342452200000003</v>
      </c>
      <c r="BB327" s="745">
        <v>3.5342452200000003</v>
      </c>
      <c r="BD327" t="s">
        <v>2466</v>
      </c>
      <c r="BE327" t="s">
        <v>2467</v>
      </c>
      <c r="BG327" t="s">
        <v>25</v>
      </c>
    </row>
    <row r="328" spans="2:59" x14ac:dyDescent="0.2">
      <c r="B328" t="s">
        <v>2460</v>
      </c>
      <c r="C328" t="s">
        <v>3493</v>
      </c>
      <c r="D328" t="s">
        <v>3494</v>
      </c>
      <c r="E328" t="s">
        <v>3495</v>
      </c>
      <c r="F328" t="s">
        <v>816</v>
      </c>
      <c r="G328" t="s">
        <v>815</v>
      </c>
      <c r="H328" t="s">
        <v>2464</v>
      </c>
      <c r="L328" s="687">
        <v>47573</v>
      </c>
      <c r="M328" s="687">
        <v>47573</v>
      </c>
      <c r="N328" s="687">
        <v>45504</v>
      </c>
      <c r="O328" s="687">
        <v>46281.543720791582</v>
      </c>
      <c r="P328" s="687">
        <v>46564.453736369403</v>
      </c>
      <c r="Q328" s="687">
        <v>46635.181240263861</v>
      </c>
      <c r="R328" s="687">
        <v>46812</v>
      </c>
      <c r="S328" s="687">
        <v>46843</v>
      </c>
      <c r="T328" s="687"/>
      <c r="U328" s="687"/>
      <c r="V328" s="687"/>
      <c r="W328" s="687">
        <v>45504</v>
      </c>
      <c r="X328" s="687">
        <v>46281.543720791582</v>
      </c>
      <c r="Y328" s="687">
        <v>46564.453736369403</v>
      </c>
      <c r="Z328" s="687">
        <v>46635.181240263861</v>
      </c>
      <c r="AA328" s="687">
        <v>46812</v>
      </c>
      <c r="AB328" s="687">
        <v>46843</v>
      </c>
      <c r="AC328" s="687"/>
      <c r="AD328" s="687"/>
      <c r="AE328" s="687"/>
      <c r="AG328" s="745">
        <v>0</v>
      </c>
      <c r="AH328" s="745">
        <v>1.5052850299999996</v>
      </c>
      <c r="AI328" s="745"/>
      <c r="AL328" s="745">
        <v>0</v>
      </c>
      <c r="AM328" s="745">
        <v>0</v>
      </c>
      <c r="AN328" s="745">
        <v>2.6315520000000002E-2</v>
      </c>
      <c r="AO328" s="745">
        <v>0.38243346999999994</v>
      </c>
      <c r="AP328" s="745">
        <v>1.5052850299999996</v>
      </c>
      <c r="AQ328" s="745">
        <v>1.5052850299999996</v>
      </c>
      <c r="AR328" s="745">
        <v>1.5052850299999996</v>
      </c>
      <c r="AS328" s="745">
        <v>1.5052850299999996</v>
      </c>
      <c r="AU328" s="745">
        <v>0</v>
      </c>
      <c r="AV328" s="745">
        <v>0</v>
      </c>
      <c r="AW328" s="745">
        <v>2.6315520000000002E-2</v>
      </c>
      <c r="AX328" s="745">
        <v>0.38243346999999994</v>
      </c>
      <c r="AY328" s="745">
        <v>1.5052850299999996</v>
      </c>
      <c r="AZ328" s="745">
        <v>1.5052850299999996</v>
      </c>
      <c r="BA328" s="745">
        <v>1.5052850299999996</v>
      </c>
      <c r="BB328" s="745">
        <v>1.5052850299999996</v>
      </c>
      <c r="BD328" t="s">
        <v>2466</v>
      </c>
      <c r="BE328" t="s">
        <v>2467</v>
      </c>
      <c r="BG328" t="s">
        <v>25</v>
      </c>
    </row>
    <row r="329" spans="2:59" x14ac:dyDescent="0.2">
      <c r="B329" t="s">
        <v>2460</v>
      </c>
      <c r="C329" t="s">
        <v>3496</v>
      </c>
      <c r="D329" t="s">
        <v>3497</v>
      </c>
      <c r="E329" t="s">
        <v>3498</v>
      </c>
      <c r="F329" t="s">
        <v>816</v>
      </c>
      <c r="G329" t="s">
        <v>815</v>
      </c>
      <c r="H329" t="s">
        <v>2464</v>
      </c>
      <c r="L329" s="687">
        <v>47573</v>
      </c>
      <c r="M329" s="687">
        <v>47573</v>
      </c>
      <c r="N329" s="687">
        <v>45748</v>
      </c>
      <c r="O329" s="687">
        <v>46646.929462308333</v>
      </c>
      <c r="P329" s="687">
        <v>47010.929462308333</v>
      </c>
      <c r="Q329" s="687">
        <v>47102.913297979852</v>
      </c>
      <c r="R329" s="687">
        <v>47485</v>
      </c>
      <c r="S329" s="687">
        <v>47573</v>
      </c>
      <c r="T329" s="687"/>
      <c r="U329" s="687"/>
      <c r="V329" s="687"/>
      <c r="W329" s="687">
        <v>45748</v>
      </c>
      <c r="X329" s="687">
        <v>46646.929462308333</v>
      </c>
      <c r="Y329" s="687">
        <v>47010.929462308333</v>
      </c>
      <c r="Z329" s="687">
        <v>47102.913297979852</v>
      </c>
      <c r="AA329" s="687">
        <v>47485</v>
      </c>
      <c r="AB329" s="687">
        <v>47573</v>
      </c>
      <c r="AC329" s="687"/>
      <c r="AD329" s="687"/>
      <c r="AE329" s="687"/>
      <c r="AG329" s="745">
        <v>0</v>
      </c>
      <c r="AH329" s="745">
        <v>3.5985031799999998</v>
      </c>
      <c r="AI329" s="745"/>
      <c r="AL329" s="745">
        <v>0</v>
      </c>
      <c r="AM329" s="745">
        <v>0</v>
      </c>
      <c r="AN329" s="745">
        <v>0</v>
      </c>
      <c r="AO329" s="745">
        <v>6.0614389999999997E-2</v>
      </c>
      <c r="AP329" s="745">
        <v>0.68831098999999996</v>
      </c>
      <c r="AQ329" s="745">
        <v>2.5575740699999998</v>
      </c>
      <c r="AR329" s="745">
        <v>3.5985031799999998</v>
      </c>
      <c r="AS329" s="745">
        <v>3.5985031799999998</v>
      </c>
      <c r="AU329" s="745">
        <v>0</v>
      </c>
      <c r="AV329" s="745">
        <v>0</v>
      </c>
      <c r="AW329" s="745">
        <v>0</v>
      </c>
      <c r="AX329" s="745">
        <v>6.0614389999999997E-2</v>
      </c>
      <c r="AY329" s="745">
        <v>0.68831098999999996</v>
      </c>
      <c r="AZ329" s="745">
        <v>2.5575740699999998</v>
      </c>
      <c r="BA329" s="745">
        <v>3.5985031799999998</v>
      </c>
      <c r="BB329" s="745">
        <v>3.5985031799999998</v>
      </c>
      <c r="BD329" t="s">
        <v>2466</v>
      </c>
      <c r="BE329" t="s">
        <v>2467</v>
      </c>
      <c r="BG329" t="s">
        <v>25</v>
      </c>
    </row>
    <row r="330" spans="2:59" x14ac:dyDescent="0.2">
      <c r="B330" t="s">
        <v>2460</v>
      </c>
      <c r="C330" t="s">
        <v>3499</v>
      </c>
      <c r="D330" t="s">
        <v>3500</v>
      </c>
      <c r="E330" t="s">
        <v>2463</v>
      </c>
      <c r="F330" t="s">
        <v>845</v>
      </c>
      <c r="G330" t="s">
        <v>844</v>
      </c>
      <c r="H330" t="s">
        <v>2464</v>
      </c>
      <c r="L330" s="687" t="s">
        <v>2463</v>
      </c>
      <c r="M330" s="687" t="s">
        <v>2463</v>
      </c>
      <c r="N330" s="687">
        <v>45616</v>
      </c>
      <c r="O330" s="687">
        <v>47546</v>
      </c>
      <c r="P330" s="687">
        <v>47888</v>
      </c>
      <c r="Q330" s="687">
        <v>48086</v>
      </c>
      <c r="R330" s="687">
        <v>48562</v>
      </c>
      <c r="S330" s="687">
        <v>49034</v>
      </c>
      <c r="T330" s="687"/>
      <c r="U330" s="687"/>
      <c r="V330" s="687"/>
      <c r="W330" s="687">
        <v>45616</v>
      </c>
      <c r="X330" s="687">
        <v>47546</v>
      </c>
      <c r="Y330" s="687">
        <v>47888</v>
      </c>
      <c r="Z330" s="687">
        <v>48086</v>
      </c>
      <c r="AA330" s="687">
        <v>48562</v>
      </c>
      <c r="AB330" s="687">
        <v>49034</v>
      </c>
      <c r="AC330" s="687"/>
      <c r="AD330" s="687"/>
      <c r="AE330" s="687"/>
      <c r="AG330" s="745">
        <v>0</v>
      </c>
      <c r="AH330" s="745">
        <v>25.891758549999999</v>
      </c>
      <c r="AI330" s="745"/>
      <c r="AL330" s="745">
        <v>0</v>
      </c>
      <c r="AM330" s="745">
        <v>0</v>
      </c>
      <c r="AN330" s="745">
        <v>0</v>
      </c>
      <c r="AO330" s="745">
        <v>0</v>
      </c>
      <c r="AP330" s="745">
        <v>0</v>
      </c>
      <c r="AQ330" s="745">
        <v>0</v>
      </c>
      <c r="AR330" s="745">
        <v>0.45597779000000005</v>
      </c>
      <c r="AS330" s="745">
        <v>25.891758549999999</v>
      </c>
      <c r="AU330" s="745">
        <v>0</v>
      </c>
      <c r="AV330" s="745">
        <v>0</v>
      </c>
      <c r="AW330" s="745">
        <v>0</v>
      </c>
      <c r="AX330" s="745">
        <v>0</v>
      </c>
      <c r="AY330" s="745">
        <v>0</v>
      </c>
      <c r="AZ330" s="745">
        <v>0</v>
      </c>
      <c r="BA330" s="745">
        <v>0.45597779000000005</v>
      </c>
      <c r="BB330" s="745">
        <v>25.891758549999999</v>
      </c>
      <c r="BD330" t="s">
        <v>2466</v>
      </c>
      <c r="BE330" t="s">
        <v>2467</v>
      </c>
      <c r="BG330" t="s">
        <v>25</v>
      </c>
    </row>
    <row r="331" spans="2:59" x14ac:dyDescent="0.2">
      <c r="B331" t="s">
        <v>2460</v>
      </c>
      <c r="C331" t="s">
        <v>3501</v>
      </c>
      <c r="D331" t="s">
        <v>3502</v>
      </c>
      <c r="E331" t="s">
        <v>3503</v>
      </c>
      <c r="F331" t="s">
        <v>825</v>
      </c>
      <c r="G331" t="s">
        <v>824</v>
      </c>
      <c r="H331" t="s">
        <v>2464</v>
      </c>
      <c r="L331" s="687">
        <v>47573</v>
      </c>
      <c r="M331" s="687">
        <v>47573</v>
      </c>
      <c r="N331" s="687">
        <v>45476</v>
      </c>
      <c r="O331" s="687">
        <v>46618.386815109123</v>
      </c>
      <c r="P331" s="687">
        <v>46818.070770576385</v>
      </c>
      <c r="Q331" s="687">
        <v>46951.193407554558</v>
      </c>
      <c r="R331" s="687">
        <v>47284</v>
      </c>
      <c r="S331" s="687">
        <v>47573</v>
      </c>
      <c r="T331" s="687"/>
      <c r="U331" s="687"/>
      <c r="V331" s="687"/>
      <c r="W331" s="687">
        <v>45476</v>
      </c>
      <c r="X331" s="687">
        <v>46618.386815109123</v>
      </c>
      <c r="Y331" s="687">
        <v>46818.070770576385</v>
      </c>
      <c r="Z331" s="687">
        <v>46951.193407554558</v>
      </c>
      <c r="AA331" s="687">
        <v>47284</v>
      </c>
      <c r="AB331" s="687">
        <v>47573</v>
      </c>
      <c r="AC331" s="687"/>
      <c r="AD331" s="687"/>
      <c r="AE331" s="687"/>
      <c r="AG331" s="745">
        <v>0</v>
      </c>
      <c r="AH331" s="745">
        <v>3.4285323700000001</v>
      </c>
      <c r="AI331" s="745"/>
      <c r="AL331" s="745">
        <v>0</v>
      </c>
      <c r="AM331" s="745">
        <v>0</v>
      </c>
      <c r="AN331" s="745">
        <v>0</v>
      </c>
      <c r="AO331" s="745">
        <v>6.5295709999999993E-2</v>
      </c>
      <c r="AP331" s="745">
        <v>1.09591474</v>
      </c>
      <c r="AQ331" s="745">
        <v>3.02600742</v>
      </c>
      <c r="AR331" s="745">
        <v>3.4285323700000001</v>
      </c>
      <c r="AS331" s="745">
        <v>3.4285323700000001</v>
      </c>
      <c r="AU331" s="745">
        <v>0</v>
      </c>
      <c r="AV331" s="745">
        <v>0</v>
      </c>
      <c r="AW331" s="745">
        <v>0</v>
      </c>
      <c r="AX331" s="745">
        <v>6.5295709999999993E-2</v>
      </c>
      <c r="AY331" s="745">
        <v>1.09591474</v>
      </c>
      <c r="AZ331" s="745">
        <v>3.02600742</v>
      </c>
      <c r="BA331" s="745">
        <v>3.4285323700000001</v>
      </c>
      <c r="BB331" s="745">
        <v>3.4285323700000001</v>
      </c>
      <c r="BD331" t="s">
        <v>2466</v>
      </c>
      <c r="BE331" t="s">
        <v>2467</v>
      </c>
      <c r="BG331" t="s">
        <v>25</v>
      </c>
    </row>
    <row r="332" spans="2:59" x14ac:dyDescent="0.2">
      <c r="B332" t="s">
        <v>2460</v>
      </c>
      <c r="C332" t="s">
        <v>3501</v>
      </c>
      <c r="D332" t="s">
        <v>3502</v>
      </c>
      <c r="E332" t="s">
        <v>3503</v>
      </c>
      <c r="F332" t="s">
        <v>816</v>
      </c>
      <c r="G332" t="s">
        <v>815</v>
      </c>
      <c r="H332" t="s">
        <v>2464</v>
      </c>
      <c r="L332" s="687">
        <v>47573</v>
      </c>
      <c r="M332" s="687">
        <v>47573</v>
      </c>
      <c r="N332" s="687">
        <v>45476</v>
      </c>
      <c r="O332" s="687">
        <v>46618.386815109123</v>
      </c>
      <c r="P332" s="687">
        <v>46818.070770576385</v>
      </c>
      <c r="Q332" s="687">
        <v>46951.193407554558</v>
      </c>
      <c r="R332" s="687">
        <v>47284</v>
      </c>
      <c r="S332" s="687">
        <v>47573</v>
      </c>
      <c r="T332" s="687"/>
      <c r="U332" s="687"/>
      <c r="V332" s="687"/>
      <c r="W332" s="687">
        <v>45476</v>
      </c>
      <c r="X332" s="687">
        <v>46618.386815109123</v>
      </c>
      <c r="Y332" s="687">
        <v>46818.070770576385</v>
      </c>
      <c r="Z332" s="687">
        <v>46951.193407554558</v>
      </c>
      <c r="AA332" s="687">
        <v>47284</v>
      </c>
      <c r="AB332" s="687">
        <v>47573</v>
      </c>
      <c r="AC332" s="687"/>
      <c r="AD332" s="687"/>
      <c r="AE332" s="687"/>
      <c r="AG332" s="745">
        <v>0</v>
      </c>
      <c r="AH332" s="745">
        <v>3.1647991200000001</v>
      </c>
      <c r="AI332" s="745"/>
      <c r="AL332" s="745">
        <v>0</v>
      </c>
      <c r="AM332" s="745">
        <v>0</v>
      </c>
      <c r="AN332" s="745">
        <v>0</v>
      </c>
      <c r="AO332" s="745">
        <v>6.0272970000000002E-2</v>
      </c>
      <c r="AP332" s="745">
        <v>1.0116136199999999</v>
      </c>
      <c r="AQ332" s="745">
        <v>2.7932376200000002</v>
      </c>
      <c r="AR332" s="745">
        <v>3.1647991200000001</v>
      </c>
      <c r="AS332" s="745">
        <v>3.1647991200000001</v>
      </c>
      <c r="AU332" s="745">
        <v>0</v>
      </c>
      <c r="AV332" s="745">
        <v>0</v>
      </c>
      <c r="AW332" s="745">
        <v>0</v>
      </c>
      <c r="AX332" s="745">
        <v>6.0272970000000002E-2</v>
      </c>
      <c r="AY332" s="745">
        <v>1.0116136199999999</v>
      </c>
      <c r="AZ332" s="745">
        <v>2.7932376200000002</v>
      </c>
      <c r="BA332" s="745">
        <v>3.1647991200000001</v>
      </c>
      <c r="BB332" s="745">
        <v>3.1647991200000001</v>
      </c>
      <c r="BD332" t="s">
        <v>2466</v>
      </c>
      <c r="BE332" t="s">
        <v>2467</v>
      </c>
      <c r="BG332" t="s">
        <v>25</v>
      </c>
    </row>
    <row r="333" spans="2:59" x14ac:dyDescent="0.2">
      <c r="B333" t="s">
        <v>2460</v>
      </c>
      <c r="C333" t="s">
        <v>3504</v>
      </c>
      <c r="D333" t="s">
        <v>3505</v>
      </c>
      <c r="E333" t="s">
        <v>3506</v>
      </c>
      <c r="F333" t="s">
        <v>816</v>
      </c>
      <c r="G333" t="s">
        <v>815</v>
      </c>
      <c r="H333" t="s">
        <v>2464</v>
      </c>
      <c r="L333" s="687">
        <v>47573</v>
      </c>
      <c r="M333" s="687">
        <v>47573</v>
      </c>
      <c r="N333" s="687">
        <v>45602</v>
      </c>
      <c r="O333" s="687">
        <v>46562.136809562762</v>
      </c>
      <c r="P333" s="687">
        <v>46926.136809562762</v>
      </c>
      <c r="Q333" s="687">
        <v>47025.065488304317</v>
      </c>
      <c r="R333" s="687">
        <v>47436</v>
      </c>
      <c r="S333" s="687">
        <v>47573</v>
      </c>
      <c r="T333" s="687"/>
      <c r="U333" s="687"/>
      <c r="V333" s="687"/>
      <c r="W333" s="687">
        <v>45602</v>
      </c>
      <c r="X333" s="687">
        <v>46562.136809562762</v>
      </c>
      <c r="Y333" s="687">
        <v>46926.136809562762</v>
      </c>
      <c r="Z333" s="687">
        <v>47025.065488304317</v>
      </c>
      <c r="AA333" s="687">
        <v>47436</v>
      </c>
      <c r="AB333" s="687">
        <v>47573</v>
      </c>
      <c r="AC333" s="687"/>
      <c r="AD333" s="687"/>
      <c r="AE333" s="687"/>
      <c r="AG333" s="745">
        <v>0</v>
      </c>
      <c r="AH333" s="745">
        <v>3.2966601400000002</v>
      </c>
      <c r="AI333" s="745"/>
      <c r="AL333" s="745">
        <v>0</v>
      </c>
      <c r="AM333" s="745">
        <v>0</v>
      </c>
      <c r="AN333" s="745">
        <v>0</v>
      </c>
      <c r="AO333" s="745">
        <v>6.71543E-2</v>
      </c>
      <c r="AP333" s="745">
        <v>0.86881255000000002</v>
      </c>
      <c r="AQ333" s="745">
        <v>2.5824082100000001</v>
      </c>
      <c r="AR333" s="745">
        <v>3.2966601400000002</v>
      </c>
      <c r="AS333" s="745">
        <v>3.2966601400000002</v>
      </c>
      <c r="AU333" s="745">
        <v>0</v>
      </c>
      <c r="AV333" s="745">
        <v>0</v>
      </c>
      <c r="AW333" s="745">
        <v>0</v>
      </c>
      <c r="AX333" s="745">
        <v>6.71543E-2</v>
      </c>
      <c r="AY333" s="745">
        <v>0.86881255000000002</v>
      </c>
      <c r="AZ333" s="745">
        <v>2.5824082100000001</v>
      </c>
      <c r="BA333" s="745">
        <v>3.2966601400000002</v>
      </c>
      <c r="BB333" s="745">
        <v>3.2966601400000002</v>
      </c>
      <c r="BD333" t="s">
        <v>2466</v>
      </c>
      <c r="BE333" t="s">
        <v>2467</v>
      </c>
      <c r="BG333" t="s">
        <v>25</v>
      </c>
    </row>
    <row r="334" spans="2:59" x14ac:dyDescent="0.2">
      <c r="B334" t="s">
        <v>2460</v>
      </c>
      <c r="C334" t="s">
        <v>3507</v>
      </c>
      <c r="D334" t="s">
        <v>3508</v>
      </c>
      <c r="E334" t="s">
        <v>3509</v>
      </c>
      <c r="F334" t="s">
        <v>816</v>
      </c>
      <c r="G334" t="s">
        <v>815</v>
      </c>
      <c r="H334" t="s">
        <v>2464</v>
      </c>
      <c r="L334" s="687">
        <v>47573</v>
      </c>
      <c r="M334" s="687">
        <v>47573</v>
      </c>
      <c r="N334" s="687">
        <v>45602</v>
      </c>
      <c r="O334" s="687">
        <v>46646.739382140055</v>
      </c>
      <c r="P334" s="687">
        <v>47009.542341204906</v>
      </c>
      <c r="Q334" s="687">
        <v>47100.243080971115</v>
      </c>
      <c r="R334" s="687">
        <v>47477</v>
      </c>
      <c r="S334" s="687">
        <v>47573</v>
      </c>
      <c r="T334" s="687"/>
      <c r="U334" s="687"/>
      <c r="V334" s="687"/>
      <c r="W334" s="687">
        <v>45602</v>
      </c>
      <c r="X334" s="687">
        <v>46646.739382140055</v>
      </c>
      <c r="Y334" s="687">
        <v>47009.542341204906</v>
      </c>
      <c r="Z334" s="687">
        <v>47100.243080971115</v>
      </c>
      <c r="AA334" s="687">
        <v>47477</v>
      </c>
      <c r="AB334" s="687">
        <v>47573</v>
      </c>
      <c r="AC334" s="687"/>
      <c r="AD334" s="687"/>
      <c r="AE334" s="687"/>
      <c r="AG334" s="745">
        <v>0</v>
      </c>
      <c r="AH334" s="745">
        <v>4.4763092600000007</v>
      </c>
      <c r="AI334" s="745"/>
      <c r="AL334" s="745">
        <v>0</v>
      </c>
      <c r="AM334" s="745">
        <v>0</v>
      </c>
      <c r="AN334" s="745">
        <v>0</v>
      </c>
      <c r="AO334" s="745">
        <v>7.6980389999999996E-2</v>
      </c>
      <c r="AP334" s="745">
        <v>1.0126502499999999</v>
      </c>
      <c r="AQ334" s="745">
        <v>3.2470152800000003</v>
      </c>
      <c r="AR334" s="745">
        <v>4.4763092600000007</v>
      </c>
      <c r="AS334" s="745">
        <v>4.4763092600000007</v>
      </c>
      <c r="AU334" s="745">
        <v>0</v>
      </c>
      <c r="AV334" s="745">
        <v>0</v>
      </c>
      <c r="AW334" s="745">
        <v>0</v>
      </c>
      <c r="AX334" s="745">
        <v>7.6980389999999996E-2</v>
      </c>
      <c r="AY334" s="745">
        <v>1.0126502499999999</v>
      </c>
      <c r="AZ334" s="745">
        <v>3.2470152800000003</v>
      </c>
      <c r="BA334" s="745">
        <v>4.4763092600000007</v>
      </c>
      <c r="BB334" s="745">
        <v>4.4763092600000007</v>
      </c>
      <c r="BD334" t="s">
        <v>2466</v>
      </c>
      <c r="BE334" t="s">
        <v>2467</v>
      </c>
      <c r="BG334" t="s">
        <v>25</v>
      </c>
    </row>
    <row r="335" spans="2:59" x14ac:dyDescent="0.2">
      <c r="B335" t="s">
        <v>2460</v>
      </c>
      <c r="C335" t="s">
        <v>3510</v>
      </c>
      <c r="D335" t="s">
        <v>3511</v>
      </c>
      <c r="E335" t="s">
        <v>3512</v>
      </c>
      <c r="F335" t="s">
        <v>816</v>
      </c>
      <c r="G335" t="s">
        <v>815</v>
      </c>
      <c r="H335" t="s">
        <v>2464</v>
      </c>
      <c r="L335" s="687">
        <v>47573</v>
      </c>
      <c r="M335" s="687">
        <v>47573</v>
      </c>
      <c r="N335" s="687">
        <v>45588</v>
      </c>
      <c r="O335" s="687">
        <v>46864.518827056119</v>
      </c>
      <c r="P335" s="687">
        <v>47066.263178939284</v>
      </c>
      <c r="Q335" s="687">
        <v>47200.75941352806</v>
      </c>
      <c r="R335" s="687">
        <v>47537</v>
      </c>
      <c r="S335" s="687">
        <v>47573</v>
      </c>
      <c r="T335" s="687"/>
      <c r="U335" s="687"/>
      <c r="V335" s="687"/>
      <c r="W335" s="687">
        <v>45588</v>
      </c>
      <c r="X335" s="687">
        <v>46864.518827056119</v>
      </c>
      <c r="Y335" s="687">
        <v>47066.263178939284</v>
      </c>
      <c r="Z335" s="687">
        <v>47200.75941352806</v>
      </c>
      <c r="AA335" s="687">
        <v>47537</v>
      </c>
      <c r="AB335" s="687">
        <v>47573</v>
      </c>
      <c r="AC335" s="687"/>
      <c r="AD335" s="687"/>
      <c r="AE335" s="687"/>
      <c r="AG335" s="745">
        <v>0</v>
      </c>
      <c r="AH335" s="745">
        <v>3.4691983599999996</v>
      </c>
      <c r="AI335" s="745"/>
      <c r="AL335" s="745">
        <v>0</v>
      </c>
      <c r="AM335" s="745">
        <v>0</v>
      </c>
      <c r="AN335" s="745">
        <v>0</v>
      </c>
      <c r="AO335" s="745">
        <v>0</v>
      </c>
      <c r="AP335" s="745">
        <v>8.248751E-2</v>
      </c>
      <c r="AQ335" s="745">
        <v>0.90460515999999991</v>
      </c>
      <c r="AR335" s="745">
        <v>3.4691983599999996</v>
      </c>
      <c r="AS335" s="745">
        <v>3.4691983599999996</v>
      </c>
      <c r="AU335" s="745">
        <v>0</v>
      </c>
      <c r="AV335" s="745">
        <v>0</v>
      </c>
      <c r="AW335" s="745">
        <v>0</v>
      </c>
      <c r="AX335" s="745">
        <v>0</v>
      </c>
      <c r="AY335" s="745">
        <v>8.248751E-2</v>
      </c>
      <c r="AZ335" s="745">
        <v>0.90460515999999991</v>
      </c>
      <c r="BA335" s="745">
        <v>3.4691983599999996</v>
      </c>
      <c r="BB335" s="745">
        <v>3.4691983599999996</v>
      </c>
      <c r="BD335" t="s">
        <v>2466</v>
      </c>
      <c r="BE335" t="s">
        <v>2467</v>
      </c>
      <c r="BG335" t="s">
        <v>25</v>
      </c>
    </row>
    <row r="336" spans="2:59" x14ac:dyDescent="0.2">
      <c r="B336" t="s">
        <v>2460</v>
      </c>
      <c r="C336" t="s">
        <v>3513</v>
      </c>
      <c r="D336" t="s">
        <v>3514</v>
      </c>
      <c r="E336" t="s">
        <v>3515</v>
      </c>
      <c r="F336" t="s">
        <v>816</v>
      </c>
      <c r="G336" t="s">
        <v>815</v>
      </c>
      <c r="H336" t="s">
        <v>2464</v>
      </c>
      <c r="L336" s="687">
        <v>47573</v>
      </c>
      <c r="M336" s="687">
        <v>47573</v>
      </c>
      <c r="N336" s="687">
        <v>45602</v>
      </c>
      <c r="O336" s="687">
        <v>46646.033699517</v>
      </c>
      <c r="P336" s="687">
        <v>47010.033699517</v>
      </c>
      <c r="Q336" s="687">
        <v>47103.937608565939</v>
      </c>
      <c r="R336" s="687">
        <v>47494</v>
      </c>
      <c r="S336" s="687">
        <v>47573</v>
      </c>
      <c r="T336" s="687"/>
      <c r="U336" s="687"/>
      <c r="V336" s="687"/>
      <c r="W336" s="687">
        <v>45602</v>
      </c>
      <c r="X336" s="687">
        <v>46646.033699517</v>
      </c>
      <c r="Y336" s="687">
        <v>47010.033699517</v>
      </c>
      <c r="Z336" s="687">
        <v>47103.937608565939</v>
      </c>
      <c r="AA336" s="687">
        <v>47494</v>
      </c>
      <c r="AB336" s="687">
        <v>47573</v>
      </c>
      <c r="AC336" s="687"/>
      <c r="AD336" s="687"/>
      <c r="AE336" s="687"/>
      <c r="AG336" s="745">
        <v>0</v>
      </c>
      <c r="AH336" s="745">
        <v>3.8870445600000001</v>
      </c>
      <c r="AI336" s="745"/>
      <c r="AL336" s="745">
        <v>0</v>
      </c>
      <c r="AM336" s="745">
        <v>0</v>
      </c>
      <c r="AN336" s="745">
        <v>0</v>
      </c>
      <c r="AO336" s="745">
        <v>6.618629999999999E-2</v>
      </c>
      <c r="AP336" s="745">
        <v>0.81457360999999995</v>
      </c>
      <c r="AQ336" s="745">
        <v>2.7758421700000002</v>
      </c>
      <c r="AR336" s="745">
        <v>3.8870445600000001</v>
      </c>
      <c r="AS336" s="745">
        <v>3.8870445600000001</v>
      </c>
      <c r="AU336" s="745">
        <v>0</v>
      </c>
      <c r="AV336" s="745">
        <v>0</v>
      </c>
      <c r="AW336" s="745">
        <v>0</v>
      </c>
      <c r="AX336" s="745">
        <v>6.618629999999999E-2</v>
      </c>
      <c r="AY336" s="745">
        <v>0.81457360999999995</v>
      </c>
      <c r="AZ336" s="745">
        <v>2.7758421700000002</v>
      </c>
      <c r="BA336" s="745">
        <v>3.8870445600000001</v>
      </c>
      <c r="BB336" s="745">
        <v>3.8870445600000001</v>
      </c>
      <c r="BD336" t="s">
        <v>2466</v>
      </c>
      <c r="BE336" t="s">
        <v>2467</v>
      </c>
      <c r="BG336" t="s">
        <v>25</v>
      </c>
    </row>
    <row r="337" spans="2:59" x14ac:dyDescent="0.2">
      <c r="B337" t="s">
        <v>2460</v>
      </c>
      <c r="C337" t="s">
        <v>3516</v>
      </c>
      <c r="D337" t="s">
        <v>3517</v>
      </c>
      <c r="E337" t="s">
        <v>3518</v>
      </c>
      <c r="F337" t="s">
        <v>825</v>
      </c>
      <c r="G337" t="s">
        <v>824</v>
      </c>
      <c r="H337" t="s">
        <v>2464</v>
      </c>
      <c r="L337" s="687">
        <v>47573</v>
      </c>
      <c r="M337" s="687">
        <v>47573</v>
      </c>
      <c r="N337" s="687">
        <v>45462</v>
      </c>
      <c r="O337" s="687">
        <v>46711</v>
      </c>
      <c r="P337" s="687">
        <v>47075</v>
      </c>
      <c r="Q337" s="687">
        <v>47341</v>
      </c>
      <c r="R337" s="687">
        <v>48433</v>
      </c>
      <c r="S337" s="687">
        <v>48669</v>
      </c>
      <c r="T337" s="687"/>
      <c r="U337" s="687"/>
      <c r="V337" s="687"/>
      <c r="W337" s="687">
        <v>45462</v>
      </c>
      <c r="X337" s="687">
        <v>46711</v>
      </c>
      <c r="Y337" s="687">
        <v>47075</v>
      </c>
      <c r="Z337" s="687">
        <v>47341</v>
      </c>
      <c r="AA337" s="687">
        <v>48433</v>
      </c>
      <c r="AB337" s="687">
        <v>48669</v>
      </c>
      <c r="AC337" s="687"/>
      <c r="AD337" s="687"/>
      <c r="AE337" s="687"/>
      <c r="AG337" s="745">
        <v>0</v>
      </c>
      <c r="AH337" s="745">
        <v>7.8295492600000003</v>
      </c>
      <c r="AI337" s="745"/>
      <c r="AL337" s="745">
        <v>0</v>
      </c>
      <c r="AM337" s="745">
        <v>0</v>
      </c>
      <c r="AN337" s="745">
        <v>0</v>
      </c>
      <c r="AO337" s="745">
        <v>0</v>
      </c>
      <c r="AP337" s="745">
        <v>0.46156928000000003</v>
      </c>
      <c r="AQ337" s="745">
        <v>1.8381173200000001</v>
      </c>
      <c r="AR337" s="745">
        <v>3.3397230100000002</v>
      </c>
      <c r="AS337" s="745">
        <v>7.8295492600000003</v>
      </c>
      <c r="AU337" s="745">
        <v>0</v>
      </c>
      <c r="AV337" s="745">
        <v>0</v>
      </c>
      <c r="AW337" s="745">
        <v>0</v>
      </c>
      <c r="AX337" s="745">
        <v>0</v>
      </c>
      <c r="AY337" s="745">
        <v>0.46156928000000003</v>
      </c>
      <c r="AZ337" s="745">
        <v>1.8381173200000001</v>
      </c>
      <c r="BA337" s="745">
        <v>3.3397230100000002</v>
      </c>
      <c r="BB337" s="745">
        <v>7.8295492600000003</v>
      </c>
      <c r="BD337" t="s">
        <v>2466</v>
      </c>
      <c r="BE337" t="s">
        <v>2859</v>
      </c>
      <c r="BG337" t="s">
        <v>25</v>
      </c>
    </row>
    <row r="338" spans="2:59" x14ac:dyDescent="0.2">
      <c r="B338" t="s">
        <v>2460</v>
      </c>
      <c r="C338" t="s">
        <v>3516</v>
      </c>
      <c r="D338" t="s">
        <v>3517</v>
      </c>
      <c r="E338" t="s">
        <v>3518</v>
      </c>
      <c r="F338" t="s">
        <v>816</v>
      </c>
      <c r="G338" t="s">
        <v>815</v>
      </c>
      <c r="H338" t="s">
        <v>2464</v>
      </c>
      <c r="L338" s="687">
        <v>47573</v>
      </c>
      <c r="M338" s="687">
        <v>47573</v>
      </c>
      <c r="N338" s="687">
        <v>45462</v>
      </c>
      <c r="O338" s="687">
        <v>46711</v>
      </c>
      <c r="P338" s="687">
        <v>47075</v>
      </c>
      <c r="Q338" s="687">
        <v>47341</v>
      </c>
      <c r="R338" s="687">
        <v>48433</v>
      </c>
      <c r="S338" s="687">
        <v>48669</v>
      </c>
      <c r="T338" s="687"/>
      <c r="U338" s="687"/>
      <c r="V338" s="687"/>
      <c r="W338" s="687">
        <v>45462</v>
      </c>
      <c r="X338" s="687">
        <v>46711</v>
      </c>
      <c r="Y338" s="687">
        <v>47075</v>
      </c>
      <c r="Z338" s="687">
        <v>47341</v>
      </c>
      <c r="AA338" s="687">
        <v>48433</v>
      </c>
      <c r="AB338" s="687">
        <v>48669</v>
      </c>
      <c r="AC338" s="687"/>
      <c r="AD338" s="687"/>
      <c r="AE338" s="687"/>
      <c r="AG338" s="745">
        <v>0</v>
      </c>
      <c r="AH338" s="745">
        <v>5.4408732199999994</v>
      </c>
      <c r="AI338" s="745"/>
      <c r="AL338" s="745">
        <v>0</v>
      </c>
      <c r="AM338" s="745">
        <v>0</v>
      </c>
      <c r="AN338" s="745">
        <v>0</v>
      </c>
      <c r="AO338" s="745">
        <v>0</v>
      </c>
      <c r="AP338" s="745">
        <v>0.32075154000000006</v>
      </c>
      <c r="AQ338" s="745">
        <v>1.27733578</v>
      </c>
      <c r="AR338" s="745">
        <v>2.3208244699999998</v>
      </c>
      <c r="AS338" s="745">
        <v>5.4408732199999994</v>
      </c>
      <c r="AU338" s="745">
        <v>0</v>
      </c>
      <c r="AV338" s="745">
        <v>0</v>
      </c>
      <c r="AW338" s="745">
        <v>0</v>
      </c>
      <c r="AX338" s="745">
        <v>0</v>
      </c>
      <c r="AY338" s="745">
        <v>0.32075154000000006</v>
      </c>
      <c r="AZ338" s="745">
        <v>1.27733578</v>
      </c>
      <c r="BA338" s="745">
        <v>2.3208244699999998</v>
      </c>
      <c r="BB338" s="745">
        <v>5.4408732199999994</v>
      </c>
      <c r="BD338" t="s">
        <v>2466</v>
      </c>
      <c r="BE338" t="s">
        <v>2859</v>
      </c>
      <c r="BG338" t="s">
        <v>25</v>
      </c>
    </row>
    <row r="339" spans="2:59" x14ac:dyDescent="0.2">
      <c r="B339" t="s">
        <v>2460</v>
      </c>
      <c r="C339" t="s">
        <v>3519</v>
      </c>
      <c r="D339" t="s">
        <v>3520</v>
      </c>
      <c r="E339" t="s">
        <v>3521</v>
      </c>
      <c r="F339" t="s">
        <v>816</v>
      </c>
      <c r="G339" t="s">
        <v>815</v>
      </c>
      <c r="H339" t="s">
        <v>2464</v>
      </c>
      <c r="L339" s="687">
        <v>47573</v>
      </c>
      <c r="M339" s="687">
        <v>47573</v>
      </c>
      <c r="N339" s="687">
        <v>45469</v>
      </c>
      <c r="O339" s="687">
        <v>46738.52345147801</v>
      </c>
      <c r="P339" s="687">
        <v>46907.566416034606</v>
      </c>
      <c r="Q339" s="687">
        <v>47020.261725739001</v>
      </c>
      <c r="R339" s="687">
        <v>47302</v>
      </c>
      <c r="S339" s="687">
        <v>47573</v>
      </c>
      <c r="T339" s="687"/>
      <c r="U339" s="687"/>
      <c r="V339" s="687"/>
      <c r="W339" s="687">
        <v>45469</v>
      </c>
      <c r="X339" s="687">
        <v>46738.52345147801</v>
      </c>
      <c r="Y339" s="687">
        <v>46907.566416034606</v>
      </c>
      <c r="Z339" s="687">
        <v>47020.261725739001</v>
      </c>
      <c r="AA339" s="687">
        <v>47302</v>
      </c>
      <c r="AB339" s="687">
        <v>47573</v>
      </c>
      <c r="AC339" s="687"/>
      <c r="AD339" s="687"/>
      <c r="AE339" s="687"/>
      <c r="AG339" s="745">
        <v>0</v>
      </c>
      <c r="AH339" s="745">
        <v>1.7335669799999998</v>
      </c>
      <c r="AI339" s="745"/>
      <c r="AL339" s="745">
        <v>0</v>
      </c>
      <c r="AM339" s="745">
        <v>0</v>
      </c>
      <c r="AN339" s="745">
        <v>0</v>
      </c>
      <c r="AO339" s="745">
        <v>0</v>
      </c>
      <c r="AP339" s="745">
        <v>0.10884057</v>
      </c>
      <c r="AQ339" s="745">
        <v>1.3675111499999997</v>
      </c>
      <c r="AR339" s="745">
        <v>1.7335669799999998</v>
      </c>
      <c r="AS339" s="745">
        <v>1.7335669799999998</v>
      </c>
      <c r="AU339" s="745">
        <v>0</v>
      </c>
      <c r="AV339" s="745">
        <v>0</v>
      </c>
      <c r="AW339" s="745">
        <v>0</v>
      </c>
      <c r="AX339" s="745">
        <v>0</v>
      </c>
      <c r="AY339" s="745">
        <v>0.10884057</v>
      </c>
      <c r="AZ339" s="745">
        <v>1.3675111499999997</v>
      </c>
      <c r="BA339" s="745">
        <v>1.7335669799999998</v>
      </c>
      <c r="BB339" s="745">
        <v>1.7335669799999998</v>
      </c>
      <c r="BD339" t="s">
        <v>2466</v>
      </c>
      <c r="BE339" t="s">
        <v>2467</v>
      </c>
      <c r="BG339" t="s">
        <v>25</v>
      </c>
    </row>
    <row r="340" spans="2:59" x14ac:dyDescent="0.2">
      <c r="B340" t="s">
        <v>2460</v>
      </c>
      <c r="C340" t="s">
        <v>3522</v>
      </c>
      <c r="D340" t="s">
        <v>3523</v>
      </c>
      <c r="E340" t="s">
        <v>3524</v>
      </c>
      <c r="F340" t="s">
        <v>816</v>
      </c>
      <c r="G340" t="s">
        <v>815</v>
      </c>
      <c r="H340" t="s">
        <v>2464</v>
      </c>
      <c r="L340" s="687">
        <v>47573</v>
      </c>
      <c r="M340" s="687">
        <v>47573</v>
      </c>
      <c r="N340" s="687">
        <v>45532</v>
      </c>
      <c r="O340" s="687">
        <v>46773.903013540847</v>
      </c>
      <c r="P340" s="687">
        <v>47137.903013540847</v>
      </c>
      <c r="Q340" s="687">
        <v>47385.930723957747</v>
      </c>
      <c r="R340" s="687">
        <v>48006</v>
      </c>
      <c r="S340" s="687">
        <v>48304</v>
      </c>
      <c r="T340" s="687"/>
      <c r="U340" s="687"/>
      <c r="V340" s="687"/>
      <c r="W340" s="687">
        <v>45532</v>
      </c>
      <c r="X340" s="687">
        <v>46773.903013540847</v>
      </c>
      <c r="Y340" s="687">
        <v>47137.903013540847</v>
      </c>
      <c r="Z340" s="687">
        <v>47385.930723957747</v>
      </c>
      <c r="AA340" s="687">
        <v>48006</v>
      </c>
      <c r="AB340" s="687">
        <v>48304</v>
      </c>
      <c r="AC340" s="687"/>
      <c r="AD340" s="687"/>
      <c r="AE340" s="687"/>
      <c r="AG340" s="745">
        <v>0</v>
      </c>
      <c r="AH340" s="745">
        <v>4.7654354099999994</v>
      </c>
      <c r="AI340" s="745"/>
      <c r="AL340" s="745">
        <v>0</v>
      </c>
      <c r="AM340" s="745">
        <v>0</v>
      </c>
      <c r="AN340" s="745">
        <v>0</v>
      </c>
      <c r="AO340" s="745">
        <v>0</v>
      </c>
      <c r="AP340" s="745">
        <v>0.18851877000000003</v>
      </c>
      <c r="AQ340" s="745">
        <v>0.79147568000000001</v>
      </c>
      <c r="AR340" s="745">
        <v>2.8990513</v>
      </c>
      <c r="AS340" s="745">
        <v>4.7654354099999994</v>
      </c>
      <c r="AU340" s="745">
        <v>0</v>
      </c>
      <c r="AV340" s="745">
        <v>0</v>
      </c>
      <c r="AW340" s="745">
        <v>0</v>
      </c>
      <c r="AX340" s="745">
        <v>0</v>
      </c>
      <c r="AY340" s="745">
        <v>0.18851877000000003</v>
      </c>
      <c r="AZ340" s="745">
        <v>0.79147568000000001</v>
      </c>
      <c r="BA340" s="745">
        <v>2.8990513</v>
      </c>
      <c r="BB340" s="745">
        <v>4.7654354099999994</v>
      </c>
      <c r="BD340" t="s">
        <v>2466</v>
      </c>
      <c r="BE340" t="s">
        <v>2859</v>
      </c>
      <c r="BG340" t="s">
        <v>25</v>
      </c>
    </row>
    <row r="341" spans="2:59" x14ac:dyDescent="0.2">
      <c r="B341" t="s">
        <v>2460</v>
      </c>
      <c r="C341" t="s">
        <v>3525</v>
      </c>
      <c r="D341" t="s">
        <v>3526</v>
      </c>
      <c r="E341" t="s">
        <v>3527</v>
      </c>
      <c r="F341" t="s">
        <v>825</v>
      </c>
      <c r="G341" t="s">
        <v>824</v>
      </c>
      <c r="H341" t="s">
        <v>2464</v>
      </c>
      <c r="L341" s="687">
        <v>47573</v>
      </c>
      <c r="M341" s="687">
        <v>47573</v>
      </c>
      <c r="N341" s="687">
        <v>45588</v>
      </c>
      <c r="O341" s="687">
        <v>46738.764670433913</v>
      </c>
      <c r="P341" s="687">
        <v>47102.764670433913</v>
      </c>
      <c r="Q341" s="687">
        <v>47368.764670433913</v>
      </c>
      <c r="R341" s="687">
        <v>48454</v>
      </c>
      <c r="S341" s="687">
        <v>48669</v>
      </c>
      <c r="T341" s="687"/>
      <c r="U341" s="687"/>
      <c r="V341" s="687"/>
      <c r="W341" s="687">
        <v>45588</v>
      </c>
      <c r="X341" s="687">
        <v>46738.764670433913</v>
      </c>
      <c r="Y341" s="687">
        <v>47102.764670433913</v>
      </c>
      <c r="Z341" s="687">
        <v>47368.764670433913</v>
      </c>
      <c r="AA341" s="687">
        <v>48454</v>
      </c>
      <c r="AB341" s="687">
        <v>48669</v>
      </c>
      <c r="AC341" s="687"/>
      <c r="AD341" s="687"/>
      <c r="AE341" s="687"/>
      <c r="AG341" s="745">
        <v>0</v>
      </c>
      <c r="AH341" s="745">
        <v>9.7498636100000002</v>
      </c>
      <c r="AI341" s="745"/>
      <c r="AL341" s="745">
        <v>0</v>
      </c>
      <c r="AM341" s="745">
        <v>0</v>
      </c>
      <c r="AN341" s="745">
        <v>0</v>
      </c>
      <c r="AO341" s="745">
        <v>0</v>
      </c>
      <c r="AP341" s="745">
        <v>0.40962312000000001</v>
      </c>
      <c r="AQ341" s="745">
        <v>1.8244421499999999</v>
      </c>
      <c r="AR341" s="745">
        <v>3.8608354</v>
      </c>
      <c r="AS341" s="745">
        <v>9.7498636100000002</v>
      </c>
      <c r="AU341" s="745">
        <v>0</v>
      </c>
      <c r="AV341" s="745">
        <v>0</v>
      </c>
      <c r="AW341" s="745">
        <v>0</v>
      </c>
      <c r="AX341" s="745">
        <v>0</v>
      </c>
      <c r="AY341" s="745">
        <v>0.40962312000000001</v>
      </c>
      <c r="AZ341" s="745">
        <v>1.8244421499999999</v>
      </c>
      <c r="BA341" s="745">
        <v>3.8608354</v>
      </c>
      <c r="BB341" s="745">
        <v>9.7498636100000002</v>
      </c>
      <c r="BD341" t="s">
        <v>2466</v>
      </c>
      <c r="BE341" t="s">
        <v>2859</v>
      </c>
      <c r="BG341" t="s">
        <v>25</v>
      </c>
    </row>
    <row r="342" spans="2:59" x14ac:dyDescent="0.2">
      <c r="B342" t="s">
        <v>2460</v>
      </c>
      <c r="C342" t="s">
        <v>3525</v>
      </c>
      <c r="D342" t="s">
        <v>3526</v>
      </c>
      <c r="E342" t="s">
        <v>3527</v>
      </c>
      <c r="F342" t="s">
        <v>816</v>
      </c>
      <c r="G342" t="s">
        <v>815</v>
      </c>
      <c r="H342" t="s">
        <v>2464</v>
      </c>
      <c r="L342" s="687">
        <v>47573</v>
      </c>
      <c r="M342" s="687">
        <v>47573</v>
      </c>
      <c r="N342" s="687">
        <v>45588</v>
      </c>
      <c r="O342" s="687">
        <v>46738.764670433913</v>
      </c>
      <c r="P342" s="687">
        <v>47102.764670433913</v>
      </c>
      <c r="Q342" s="687">
        <v>47368.764670433913</v>
      </c>
      <c r="R342" s="687">
        <v>48454</v>
      </c>
      <c r="S342" s="687">
        <v>48669</v>
      </c>
      <c r="T342" s="687"/>
      <c r="U342" s="687"/>
      <c r="V342" s="687"/>
      <c r="W342" s="687">
        <v>45588</v>
      </c>
      <c r="X342" s="687">
        <v>46738.764670433913</v>
      </c>
      <c r="Y342" s="687">
        <v>47102.764670433913</v>
      </c>
      <c r="Z342" s="687">
        <v>47368.764670433913</v>
      </c>
      <c r="AA342" s="687">
        <v>48454</v>
      </c>
      <c r="AB342" s="687">
        <v>48669</v>
      </c>
      <c r="AC342" s="687"/>
      <c r="AD342" s="687"/>
      <c r="AE342" s="687"/>
      <c r="AG342" s="745">
        <v>0</v>
      </c>
      <c r="AH342" s="745">
        <v>11.445492059999999</v>
      </c>
      <c r="AI342" s="745"/>
      <c r="AL342" s="745">
        <v>0</v>
      </c>
      <c r="AM342" s="745">
        <v>0</v>
      </c>
      <c r="AN342" s="745">
        <v>0</v>
      </c>
      <c r="AO342" s="745">
        <v>0</v>
      </c>
      <c r="AP342" s="745">
        <v>0.48086192</v>
      </c>
      <c r="AQ342" s="745">
        <v>2.1417364399999999</v>
      </c>
      <c r="AR342" s="745">
        <v>4.5322850399999997</v>
      </c>
      <c r="AS342" s="745">
        <v>11.445492059999999</v>
      </c>
      <c r="AU342" s="745">
        <v>0</v>
      </c>
      <c r="AV342" s="745">
        <v>0</v>
      </c>
      <c r="AW342" s="745">
        <v>0</v>
      </c>
      <c r="AX342" s="745">
        <v>0</v>
      </c>
      <c r="AY342" s="745">
        <v>0.48086192</v>
      </c>
      <c r="AZ342" s="745">
        <v>2.1417364399999999</v>
      </c>
      <c r="BA342" s="745">
        <v>4.5322850399999997</v>
      </c>
      <c r="BB342" s="745">
        <v>11.445492059999999</v>
      </c>
      <c r="BD342" t="s">
        <v>2466</v>
      </c>
      <c r="BE342" t="s">
        <v>2859</v>
      </c>
      <c r="BG342" t="s">
        <v>25</v>
      </c>
    </row>
    <row r="343" spans="2:59" x14ac:dyDescent="0.2">
      <c r="B343" t="s">
        <v>2460</v>
      </c>
      <c r="C343" t="s">
        <v>3528</v>
      </c>
      <c r="D343" t="s">
        <v>3529</v>
      </c>
      <c r="E343" t="s">
        <v>3530</v>
      </c>
      <c r="F343" t="s">
        <v>816</v>
      </c>
      <c r="G343" t="s">
        <v>815</v>
      </c>
      <c r="H343" t="s">
        <v>2464</v>
      </c>
      <c r="L343" s="687">
        <v>47573</v>
      </c>
      <c r="M343" s="687">
        <v>47573</v>
      </c>
      <c r="N343" s="687">
        <v>45504</v>
      </c>
      <c r="O343" s="687">
        <v>46345.44796029706</v>
      </c>
      <c r="P343" s="687">
        <v>46709.44796029706</v>
      </c>
      <c r="Q343" s="687">
        <v>46935.405818746884</v>
      </c>
      <c r="R343" s="687">
        <v>47874</v>
      </c>
      <c r="S343" s="687">
        <v>47938</v>
      </c>
      <c r="T343" s="687"/>
      <c r="U343" s="687"/>
      <c r="V343" s="687"/>
      <c r="W343" s="687">
        <v>45504</v>
      </c>
      <c r="X343" s="687">
        <v>46345.44796029706</v>
      </c>
      <c r="Y343" s="687">
        <v>46709.44796029706</v>
      </c>
      <c r="Z343" s="687">
        <v>46935.405818746884</v>
      </c>
      <c r="AA343" s="687">
        <v>47874</v>
      </c>
      <c r="AB343" s="687">
        <v>47938</v>
      </c>
      <c r="AC343" s="687"/>
      <c r="AD343" s="687"/>
      <c r="AE343" s="687"/>
      <c r="AG343" s="745">
        <v>0</v>
      </c>
      <c r="AH343" s="745">
        <v>7.3444496400000006</v>
      </c>
      <c r="AI343" s="745"/>
      <c r="AL343" s="745">
        <v>0</v>
      </c>
      <c r="AM343" s="745">
        <v>0</v>
      </c>
      <c r="AN343" s="745">
        <v>0</v>
      </c>
      <c r="AO343" s="745">
        <v>0.42721638000000006</v>
      </c>
      <c r="AP343" s="745">
        <v>2.7165063799999998</v>
      </c>
      <c r="AQ343" s="745">
        <v>4.5111331000000003</v>
      </c>
      <c r="AR343" s="745">
        <v>6.0088985700000004</v>
      </c>
      <c r="AS343" s="745">
        <v>7.3444496400000006</v>
      </c>
      <c r="AU343" s="745">
        <v>0</v>
      </c>
      <c r="AV343" s="745">
        <v>0</v>
      </c>
      <c r="AW343" s="745">
        <v>0</v>
      </c>
      <c r="AX343" s="745">
        <v>0.42721638000000006</v>
      </c>
      <c r="AY343" s="745">
        <v>2.7165063799999998</v>
      </c>
      <c r="AZ343" s="745">
        <v>4.5111331000000003</v>
      </c>
      <c r="BA343" s="745">
        <v>6.0088985700000004</v>
      </c>
      <c r="BB343" s="745">
        <v>7.3444496400000006</v>
      </c>
      <c r="BD343" t="s">
        <v>2466</v>
      </c>
      <c r="BE343" t="s">
        <v>2467</v>
      </c>
      <c r="BG343" t="s">
        <v>25</v>
      </c>
    </row>
    <row r="344" spans="2:59" x14ac:dyDescent="0.2">
      <c r="B344" t="s">
        <v>2460</v>
      </c>
      <c r="C344" t="s">
        <v>3531</v>
      </c>
      <c r="D344" t="s">
        <v>3532</v>
      </c>
      <c r="E344" t="s">
        <v>3533</v>
      </c>
      <c r="F344" t="s">
        <v>816</v>
      </c>
      <c r="G344" t="s">
        <v>815</v>
      </c>
      <c r="H344" t="s">
        <v>2464</v>
      </c>
      <c r="L344" s="687">
        <v>47573</v>
      </c>
      <c r="M344" s="687">
        <v>47573</v>
      </c>
      <c r="N344" s="687">
        <v>45504</v>
      </c>
      <c r="O344" s="687">
        <v>46316.65329841819</v>
      </c>
      <c r="P344" s="687">
        <v>46488.057308892734</v>
      </c>
      <c r="Q344" s="687">
        <v>46602.326649209099</v>
      </c>
      <c r="R344" s="687">
        <v>46888</v>
      </c>
      <c r="S344" s="687">
        <v>47208</v>
      </c>
      <c r="T344" s="687"/>
      <c r="U344" s="687"/>
      <c r="V344" s="687"/>
      <c r="W344" s="687">
        <v>45504</v>
      </c>
      <c r="X344" s="687">
        <v>46316.65329841819</v>
      </c>
      <c r="Y344" s="687">
        <v>46488.057308892734</v>
      </c>
      <c r="Z344" s="687">
        <v>46602.326649209099</v>
      </c>
      <c r="AA344" s="687">
        <v>46888</v>
      </c>
      <c r="AB344" s="687">
        <v>47208</v>
      </c>
      <c r="AC344" s="687"/>
      <c r="AD344" s="687"/>
      <c r="AE344" s="687"/>
      <c r="AG344" s="745">
        <v>0</v>
      </c>
      <c r="AH344" s="745">
        <v>2.5158210700000003</v>
      </c>
      <c r="AI344" s="745"/>
      <c r="AL344" s="745">
        <v>0</v>
      </c>
      <c r="AM344" s="745">
        <v>0</v>
      </c>
      <c r="AN344" s="745">
        <v>4.2322549999999994E-2</v>
      </c>
      <c r="AO344" s="745">
        <v>0.41336210000000007</v>
      </c>
      <c r="AP344" s="745">
        <v>2.2718012400000003</v>
      </c>
      <c r="AQ344" s="745">
        <v>2.5158210700000003</v>
      </c>
      <c r="AR344" s="745">
        <v>2.5158210700000003</v>
      </c>
      <c r="AS344" s="745">
        <v>2.5158210700000003</v>
      </c>
      <c r="AU344" s="745">
        <v>0</v>
      </c>
      <c r="AV344" s="745">
        <v>0</v>
      </c>
      <c r="AW344" s="745">
        <v>4.2322549999999994E-2</v>
      </c>
      <c r="AX344" s="745">
        <v>0.41336210000000007</v>
      </c>
      <c r="AY344" s="745">
        <v>2.2718012400000003</v>
      </c>
      <c r="AZ344" s="745">
        <v>2.5158210700000003</v>
      </c>
      <c r="BA344" s="745">
        <v>2.5158210700000003</v>
      </c>
      <c r="BB344" s="745">
        <v>2.5158210700000003</v>
      </c>
      <c r="BD344" t="s">
        <v>2466</v>
      </c>
      <c r="BE344" t="s">
        <v>2467</v>
      </c>
      <c r="BG344" t="s">
        <v>25</v>
      </c>
    </row>
    <row r="345" spans="2:59" x14ac:dyDescent="0.2">
      <c r="B345" t="s">
        <v>2460</v>
      </c>
      <c r="C345" t="s">
        <v>3534</v>
      </c>
      <c r="D345" t="s">
        <v>3535</v>
      </c>
      <c r="E345" t="s">
        <v>3536</v>
      </c>
      <c r="F345" t="s">
        <v>825</v>
      </c>
      <c r="G345" t="s">
        <v>824</v>
      </c>
      <c r="H345" t="s">
        <v>2464</v>
      </c>
      <c r="L345" s="687">
        <v>47573</v>
      </c>
      <c r="M345" s="687">
        <v>47573</v>
      </c>
      <c r="N345" s="687">
        <v>45476</v>
      </c>
      <c r="O345" s="687">
        <v>46646.680830106707</v>
      </c>
      <c r="P345" s="687">
        <v>46775.176581074695</v>
      </c>
      <c r="Q345" s="687">
        <v>46860.840415053353</v>
      </c>
      <c r="R345" s="687">
        <v>47075</v>
      </c>
      <c r="S345" s="687">
        <v>47208</v>
      </c>
      <c r="T345" s="687"/>
      <c r="U345" s="687"/>
      <c r="V345" s="687"/>
      <c r="W345" s="687">
        <v>45476</v>
      </c>
      <c r="X345" s="687">
        <v>46646.680830106707</v>
      </c>
      <c r="Y345" s="687">
        <v>46775.176581074695</v>
      </c>
      <c r="Z345" s="687">
        <v>46860.840415053353</v>
      </c>
      <c r="AA345" s="687">
        <v>47075</v>
      </c>
      <c r="AB345" s="687">
        <v>47208</v>
      </c>
      <c r="AC345" s="687"/>
      <c r="AD345" s="687"/>
      <c r="AE345" s="687"/>
      <c r="AG345" s="745">
        <v>0</v>
      </c>
      <c r="AH345" s="745">
        <v>1.9345366499999999</v>
      </c>
      <c r="AI345" s="745"/>
      <c r="AL345" s="745">
        <v>0</v>
      </c>
      <c r="AM345" s="745">
        <v>0</v>
      </c>
      <c r="AN345" s="745">
        <v>0</v>
      </c>
      <c r="AO345" s="745">
        <v>3.7297350000000007E-2</v>
      </c>
      <c r="AP345" s="745">
        <v>0.44514516999999998</v>
      </c>
      <c r="AQ345" s="745">
        <v>1.9345366499999999</v>
      </c>
      <c r="AR345" s="745">
        <v>1.9345366499999999</v>
      </c>
      <c r="AS345" s="745">
        <v>1.9345366499999999</v>
      </c>
      <c r="AU345" s="745">
        <v>0</v>
      </c>
      <c r="AV345" s="745">
        <v>0</v>
      </c>
      <c r="AW345" s="745">
        <v>0</v>
      </c>
      <c r="AX345" s="745">
        <v>3.7297350000000007E-2</v>
      </c>
      <c r="AY345" s="745">
        <v>0.44514516999999998</v>
      </c>
      <c r="AZ345" s="745">
        <v>1.9345366499999999</v>
      </c>
      <c r="BA345" s="745">
        <v>1.9345366499999999</v>
      </c>
      <c r="BB345" s="745">
        <v>1.9345366499999999</v>
      </c>
      <c r="BD345" t="s">
        <v>2466</v>
      </c>
      <c r="BE345" t="s">
        <v>2467</v>
      </c>
      <c r="BG345" t="s">
        <v>25</v>
      </c>
    </row>
    <row r="346" spans="2:59" x14ac:dyDescent="0.2">
      <c r="B346" t="s">
        <v>2460</v>
      </c>
      <c r="C346" t="s">
        <v>3534</v>
      </c>
      <c r="D346" t="s">
        <v>3535</v>
      </c>
      <c r="E346" t="s">
        <v>3536</v>
      </c>
      <c r="F346" t="s">
        <v>816</v>
      </c>
      <c r="G346" t="s">
        <v>815</v>
      </c>
      <c r="H346" t="s">
        <v>2464</v>
      </c>
      <c r="L346" s="687">
        <v>47573</v>
      </c>
      <c r="M346" s="687">
        <v>47573</v>
      </c>
      <c r="N346" s="687">
        <v>45476</v>
      </c>
      <c r="O346" s="687">
        <v>46646.680830106707</v>
      </c>
      <c r="P346" s="687">
        <v>46775.176581074695</v>
      </c>
      <c r="Q346" s="687">
        <v>46860.840415053353</v>
      </c>
      <c r="R346" s="687">
        <v>47075</v>
      </c>
      <c r="S346" s="687">
        <v>47208</v>
      </c>
      <c r="T346" s="687"/>
      <c r="U346" s="687"/>
      <c r="V346" s="687"/>
      <c r="W346" s="687">
        <v>45476</v>
      </c>
      <c r="X346" s="687">
        <v>46646.680830106707</v>
      </c>
      <c r="Y346" s="687">
        <v>46775.176581074695</v>
      </c>
      <c r="Z346" s="687">
        <v>46860.840415053353</v>
      </c>
      <c r="AA346" s="687">
        <v>47075</v>
      </c>
      <c r="AB346" s="687">
        <v>47208</v>
      </c>
      <c r="AC346" s="687"/>
      <c r="AD346" s="687"/>
      <c r="AE346" s="687"/>
      <c r="AG346" s="745">
        <v>0</v>
      </c>
      <c r="AH346" s="745">
        <v>1.5199930800000001</v>
      </c>
      <c r="AI346" s="745"/>
      <c r="AL346" s="745">
        <v>0</v>
      </c>
      <c r="AM346" s="745">
        <v>0</v>
      </c>
      <c r="AN346" s="745">
        <v>0</v>
      </c>
      <c r="AO346" s="745">
        <v>2.9305069999999999E-2</v>
      </c>
      <c r="AP346" s="745">
        <v>0.34975691999999997</v>
      </c>
      <c r="AQ346" s="745">
        <v>1.5199930800000001</v>
      </c>
      <c r="AR346" s="745">
        <v>1.5199930800000001</v>
      </c>
      <c r="AS346" s="745">
        <v>1.5199930800000001</v>
      </c>
      <c r="AU346" s="745">
        <v>0</v>
      </c>
      <c r="AV346" s="745">
        <v>0</v>
      </c>
      <c r="AW346" s="745">
        <v>0</v>
      </c>
      <c r="AX346" s="745">
        <v>2.9305069999999999E-2</v>
      </c>
      <c r="AY346" s="745">
        <v>0.34975691999999997</v>
      </c>
      <c r="AZ346" s="745">
        <v>1.5199930800000001</v>
      </c>
      <c r="BA346" s="745">
        <v>1.5199930800000001</v>
      </c>
      <c r="BB346" s="745">
        <v>1.5199930800000001</v>
      </c>
      <c r="BD346" t="s">
        <v>2466</v>
      </c>
      <c r="BE346" t="s">
        <v>2467</v>
      </c>
      <c r="BG346" t="s">
        <v>25</v>
      </c>
    </row>
    <row r="347" spans="2:59" x14ac:dyDescent="0.2">
      <c r="B347" t="s">
        <v>2460</v>
      </c>
      <c r="C347" t="s">
        <v>3537</v>
      </c>
      <c r="D347" t="s">
        <v>3538</v>
      </c>
      <c r="E347" t="s">
        <v>3539</v>
      </c>
      <c r="F347" t="s">
        <v>816</v>
      </c>
      <c r="G347" t="s">
        <v>815</v>
      </c>
      <c r="H347" t="s">
        <v>2464</v>
      </c>
      <c r="L347" s="687">
        <v>47573</v>
      </c>
      <c r="M347" s="687">
        <v>47573</v>
      </c>
      <c r="N347" s="687">
        <v>45483</v>
      </c>
      <c r="O347" s="687">
        <v>46801.998851975251</v>
      </c>
      <c r="P347" s="687">
        <v>47165.998851975251</v>
      </c>
      <c r="Q347" s="687">
        <v>47431.998851975251</v>
      </c>
      <c r="R347" s="687">
        <v>48169</v>
      </c>
      <c r="S347" s="687">
        <v>48304</v>
      </c>
      <c r="T347" s="687"/>
      <c r="U347" s="687"/>
      <c r="V347" s="687"/>
      <c r="W347" s="687">
        <v>45483</v>
      </c>
      <c r="X347" s="687">
        <v>46801.998851975251</v>
      </c>
      <c r="Y347" s="687">
        <v>47165.998851975251</v>
      </c>
      <c r="Z347" s="687">
        <v>47431.998851975251</v>
      </c>
      <c r="AA347" s="687">
        <v>48169</v>
      </c>
      <c r="AB347" s="687">
        <v>48304</v>
      </c>
      <c r="AC347" s="687"/>
      <c r="AD347" s="687"/>
      <c r="AE347" s="687"/>
      <c r="AG347" s="745">
        <v>0</v>
      </c>
      <c r="AH347" s="745">
        <v>2.6560214200000001</v>
      </c>
      <c r="AI347" s="745"/>
      <c r="AL347" s="745">
        <v>0</v>
      </c>
      <c r="AM347" s="745">
        <v>0</v>
      </c>
      <c r="AN347" s="745">
        <v>0</v>
      </c>
      <c r="AO347" s="745">
        <v>0</v>
      </c>
      <c r="AP347" s="745">
        <v>7.9963320000000004E-2</v>
      </c>
      <c r="AQ347" s="745">
        <v>0.71524278000000008</v>
      </c>
      <c r="AR347" s="745">
        <v>1.3505237600000002</v>
      </c>
      <c r="AS347" s="745">
        <v>2.6560214200000001</v>
      </c>
      <c r="AU347" s="745">
        <v>0</v>
      </c>
      <c r="AV347" s="745">
        <v>0</v>
      </c>
      <c r="AW347" s="745">
        <v>0</v>
      </c>
      <c r="AX347" s="745">
        <v>0</v>
      </c>
      <c r="AY347" s="745">
        <v>7.9963320000000004E-2</v>
      </c>
      <c r="AZ347" s="745">
        <v>0.71524278000000008</v>
      </c>
      <c r="BA347" s="745">
        <v>1.3505237600000002</v>
      </c>
      <c r="BB347" s="745">
        <v>2.6560214200000001</v>
      </c>
      <c r="BD347" t="s">
        <v>2466</v>
      </c>
      <c r="BE347" t="s">
        <v>2859</v>
      </c>
      <c r="BG347" t="s">
        <v>25</v>
      </c>
    </row>
    <row r="348" spans="2:59" x14ac:dyDescent="0.2">
      <c r="B348" t="s">
        <v>2460</v>
      </c>
      <c r="C348" t="s">
        <v>3540</v>
      </c>
      <c r="D348" t="s">
        <v>3541</v>
      </c>
      <c r="E348" t="s">
        <v>3542</v>
      </c>
      <c r="F348" t="s">
        <v>816</v>
      </c>
      <c r="G348" t="s">
        <v>815</v>
      </c>
      <c r="H348" t="s">
        <v>2464</v>
      </c>
      <c r="L348" s="687">
        <v>47573</v>
      </c>
      <c r="M348" s="687">
        <v>47573</v>
      </c>
      <c r="N348" s="687">
        <v>45462</v>
      </c>
      <c r="O348" s="687">
        <v>46801.381582357673</v>
      </c>
      <c r="P348" s="687">
        <v>46903.567107650371</v>
      </c>
      <c r="Q348" s="687">
        <v>46971.690791178837</v>
      </c>
      <c r="R348" s="687">
        <v>47142</v>
      </c>
      <c r="S348" s="687">
        <v>47208</v>
      </c>
      <c r="T348" s="687"/>
      <c r="U348" s="687"/>
      <c r="V348" s="687"/>
      <c r="W348" s="687">
        <v>45462</v>
      </c>
      <c r="X348" s="687">
        <v>46801.381582357673</v>
      </c>
      <c r="Y348" s="687">
        <v>46903.567107650371</v>
      </c>
      <c r="Z348" s="687">
        <v>46971.690791178837</v>
      </c>
      <c r="AA348" s="687">
        <v>47142</v>
      </c>
      <c r="AB348" s="687">
        <v>47208</v>
      </c>
      <c r="AC348" s="687"/>
      <c r="AD348" s="687"/>
      <c r="AE348" s="687"/>
      <c r="AG348" s="745">
        <v>0</v>
      </c>
      <c r="AH348" s="745">
        <v>5.1867103199999995</v>
      </c>
      <c r="AI348" s="745"/>
      <c r="AL348" s="745">
        <v>0</v>
      </c>
      <c r="AM348" s="745">
        <v>0</v>
      </c>
      <c r="AN348" s="745">
        <v>0</v>
      </c>
      <c r="AO348" s="745">
        <v>0</v>
      </c>
      <c r="AP348" s="745">
        <v>0.24300297999999998</v>
      </c>
      <c r="AQ348" s="745">
        <v>5.1867103199999995</v>
      </c>
      <c r="AR348" s="745">
        <v>5.1867103199999995</v>
      </c>
      <c r="AS348" s="745">
        <v>5.1867103199999995</v>
      </c>
      <c r="AU348" s="745">
        <v>0</v>
      </c>
      <c r="AV348" s="745">
        <v>0</v>
      </c>
      <c r="AW348" s="745">
        <v>0</v>
      </c>
      <c r="AX348" s="745">
        <v>0</v>
      </c>
      <c r="AY348" s="745">
        <v>0.24300297999999998</v>
      </c>
      <c r="AZ348" s="745">
        <v>5.1867103199999995</v>
      </c>
      <c r="BA348" s="745">
        <v>5.1867103199999995</v>
      </c>
      <c r="BB348" s="745">
        <v>5.1867103199999995</v>
      </c>
      <c r="BD348" t="s">
        <v>2466</v>
      </c>
      <c r="BE348" t="s">
        <v>2467</v>
      </c>
      <c r="BG348" t="s">
        <v>25</v>
      </c>
    </row>
    <row r="349" spans="2:59" x14ac:dyDescent="0.2">
      <c r="B349" t="s">
        <v>2460</v>
      </c>
      <c r="C349" t="s">
        <v>3543</v>
      </c>
      <c r="D349" t="s">
        <v>3544</v>
      </c>
      <c r="E349" t="s">
        <v>3545</v>
      </c>
      <c r="F349" t="s">
        <v>825</v>
      </c>
      <c r="G349" t="s">
        <v>824</v>
      </c>
      <c r="H349" t="s">
        <v>2464</v>
      </c>
      <c r="L349" s="687">
        <v>47573</v>
      </c>
      <c r="M349" s="687">
        <v>47573</v>
      </c>
      <c r="N349" s="687">
        <v>45483</v>
      </c>
      <c r="O349" s="687">
        <v>46739</v>
      </c>
      <c r="P349" s="687">
        <v>47103</v>
      </c>
      <c r="Q349" s="687">
        <v>47369</v>
      </c>
      <c r="R349" s="687">
        <v>48461</v>
      </c>
      <c r="S349" s="687">
        <v>48669</v>
      </c>
      <c r="T349" s="687"/>
      <c r="U349" s="687"/>
      <c r="V349" s="687"/>
      <c r="W349" s="687">
        <v>45483</v>
      </c>
      <c r="X349" s="687">
        <v>46739</v>
      </c>
      <c r="Y349" s="687">
        <v>47103</v>
      </c>
      <c r="Z349" s="687">
        <v>47369</v>
      </c>
      <c r="AA349" s="687">
        <v>48461</v>
      </c>
      <c r="AB349" s="687">
        <v>48669</v>
      </c>
      <c r="AC349" s="687"/>
      <c r="AD349" s="687"/>
      <c r="AE349" s="687"/>
      <c r="AG349" s="745">
        <v>0</v>
      </c>
      <c r="AH349" s="745">
        <v>36.826117050000001</v>
      </c>
      <c r="AI349" s="745"/>
      <c r="AL349" s="745">
        <v>0</v>
      </c>
      <c r="AM349" s="745">
        <v>0</v>
      </c>
      <c r="AN349" s="745">
        <v>0</v>
      </c>
      <c r="AO349" s="745">
        <v>0</v>
      </c>
      <c r="AP349" s="745">
        <v>1.6278764600000002</v>
      </c>
      <c r="AQ349" s="745">
        <v>5.9591634400000011</v>
      </c>
      <c r="AR349" s="745">
        <v>12.52449713</v>
      </c>
      <c r="AS349" s="745">
        <v>36.826117050000001</v>
      </c>
      <c r="AU349" s="745">
        <v>0</v>
      </c>
      <c r="AV349" s="745">
        <v>0</v>
      </c>
      <c r="AW349" s="745">
        <v>0</v>
      </c>
      <c r="AX349" s="745">
        <v>0</v>
      </c>
      <c r="AY349" s="745">
        <v>1.6278764600000002</v>
      </c>
      <c r="AZ349" s="745">
        <v>5.9591634400000011</v>
      </c>
      <c r="BA349" s="745">
        <v>12.52449713</v>
      </c>
      <c r="BB349" s="745">
        <v>36.826117050000001</v>
      </c>
      <c r="BD349" t="s">
        <v>2466</v>
      </c>
      <c r="BE349" t="s">
        <v>2859</v>
      </c>
      <c r="BG349" t="s">
        <v>25</v>
      </c>
    </row>
    <row r="350" spans="2:59" x14ac:dyDescent="0.2">
      <c r="B350" t="s">
        <v>2460</v>
      </c>
      <c r="C350" t="s">
        <v>3546</v>
      </c>
      <c r="D350" t="s">
        <v>3547</v>
      </c>
      <c r="E350" t="s">
        <v>3548</v>
      </c>
      <c r="F350" t="s">
        <v>816</v>
      </c>
      <c r="G350" t="s">
        <v>815</v>
      </c>
      <c r="H350" t="s">
        <v>2464</v>
      </c>
      <c r="L350" s="687">
        <v>47573</v>
      </c>
      <c r="M350" s="687">
        <v>47573</v>
      </c>
      <c r="N350" s="687">
        <v>45469</v>
      </c>
      <c r="O350" s="687">
        <v>46043.424680420809</v>
      </c>
      <c r="P350" s="687">
        <v>46407.424680420809</v>
      </c>
      <c r="Q350" s="687">
        <v>46673.424680420809</v>
      </c>
      <c r="R350" s="687">
        <v>47515</v>
      </c>
      <c r="S350" s="687">
        <v>47573</v>
      </c>
      <c r="T350" s="687"/>
      <c r="U350" s="687"/>
      <c r="V350" s="687"/>
      <c r="W350" s="687">
        <v>45469</v>
      </c>
      <c r="X350" s="687">
        <v>46043.424680420809</v>
      </c>
      <c r="Y350" s="687">
        <v>46407.424680420809</v>
      </c>
      <c r="Z350" s="687">
        <v>46673.424680420809</v>
      </c>
      <c r="AA350" s="687">
        <v>47515</v>
      </c>
      <c r="AB350" s="687">
        <v>47573</v>
      </c>
      <c r="AC350" s="687"/>
      <c r="AD350" s="687"/>
      <c r="AE350" s="687"/>
      <c r="AG350" s="745">
        <v>0</v>
      </c>
      <c r="AH350" s="745">
        <v>9.0773561899999997</v>
      </c>
      <c r="AI350" s="745"/>
      <c r="AL350" s="745">
        <v>0</v>
      </c>
      <c r="AM350" s="745">
        <v>0</v>
      </c>
      <c r="AN350" s="745">
        <v>0.33966991999999996</v>
      </c>
      <c r="AO350" s="745">
        <v>1.4904360999999999</v>
      </c>
      <c r="AP350" s="745">
        <v>3.0882896099999999</v>
      </c>
      <c r="AQ350" s="745">
        <v>6.2680554299999995</v>
      </c>
      <c r="AR350" s="745">
        <v>9.0773561899999997</v>
      </c>
      <c r="AS350" s="745">
        <v>9.0773561899999997</v>
      </c>
      <c r="AU350" s="745">
        <v>0</v>
      </c>
      <c r="AV350" s="745">
        <v>0</v>
      </c>
      <c r="AW350" s="745">
        <v>0.33966991999999996</v>
      </c>
      <c r="AX350" s="745">
        <v>1.4904360999999999</v>
      </c>
      <c r="AY350" s="745">
        <v>3.0882896099999999</v>
      </c>
      <c r="AZ350" s="745">
        <v>6.2680554299999995</v>
      </c>
      <c r="BA350" s="745">
        <v>9.0773561899999997</v>
      </c>
      <c r="BB350" s="745">
        <v>9.0773561899999997</v>
      </c>
      <c r="BD350" t="s">
        <v>2466</v>
      </c>
      <c r="BE350" t="s">
        <v>2467</v>
      </c>
      <c r="BG350" t="s">
        <v>25</v>
      </c>
    </row>
    <row r="351" spans="2:59" x14ac:dyDescent="0.2">
      <c r="B351" t="s">
        <v>2460</v>
      </c>
      <c r="C351" t="s">
        <v>3549</v>
      </c>
      <c r="D351" t="s">
        <v>3550</v>
      </c>
      <c r="E351" t="s">
        <v>3551</v>
      </c>
      <c r="F351" t="s">
        <v>816</v>
      </c>
      <c r="G351" t="s">
        <v>815</v>
      </c>
      <c r="H351" t="s">
        <v>2464</v>
      </c>
      <c r="L351" s="687">
        <v>47573</v>
      </c>
      <c r="M351" s="687">
        <v>47573</v>
      </c>
      <c r="N351" s="687">
        <v>45616</v>
      </c>
      <c r="O351" s="687">
        <v>46829.167440531317</v>
      </c>
      <c r="P351" s="687">
        <v>47193.167440531317</v>
      </c>
      <c r="Q351" s="687">
        <v>47305.284205801363</v>
      </c>
      <c r="R351" s="687">
        <v>47771</v>
      </c>
      <c r="S351" s="687">
        <v>47938</v>
      </c>
      <c r="T351" s="687"/>
      <c r="U351" s="687"/>
      <c r="V351" s="687"/>
      <c r="W351" s="687">
        <v>45616</v>
      </c>
      <c r="X351" s="687">
        <v>46829.167440531317</v>
      </c>
      <c r="Y351" s="687">
        <v>47193.167440531317</v>
      </c>
      <c r="Z351" s="687">
        <v>47305.284205801363</v>
      </c>
      <c r="AA351" s="687">
        <v>47771</v>
      </c>
      <c r="AB351" s="687">
        <v>47938</v>
      </c>
      <c r="AC351" s="687"/>
      <c r="AD351" s="687"/>
      <c r="AE351" s="687"/>
      <c r="AG351" s="745">
        <v>0</v>
      </c>
      <c r="AH351" s="745">
        <v>3.4806977299999997</v>
      </c>
      <c r="AI351" s="745"/>
      <c r="AL351" s="745">
        <v>0</v>
      </c>
      <c r="AM351" s="745">
        <v>0</v>
      </c>
      <c r="AN351" s="745">
        <v>0</v>
      </c>
      <c r="AO351" s="745">
        <v>0</v>
      </c>
      <c r="AP351" s="745">
        <v>8.8315070000000009E-2</v>
      </c>
      <c r="AQ351" s="745">
        <v>1.33914602</v>
      </c>
      <c r="AR351" s="745">
        <v>2.5131217399999999</v>
      </c>
      <c r="AS351" s="745">
        <v>3.4806977299999997</v>
      </c>
      <c r="AU351" s="745">
        <v>0</v>
      </c>
      <c r="AV351" s="745">
        <v>0</v>
      </c>
      <c r="AW351" s="745">
        <v>0</v>
      </c>
      <c r="AX351" s="745">
        <v>0</v>
      </c>
      <c r="AY351" s="745">
        <v>8.8315070000000009E-2</v>
      </c>
      <c r="AZ351" s="745">
        <v>1.33914602</v>
      </c>
      <c r="BA351" s="745">
        <v>2.5131217399999999</v>
      </c>
      <c r="BB351" s="745">
        <v>3.4806977299999997</v>
      </c>
      <c r="BD351" t="s">
        <v>2466</v>
      </c>
      <c r="BE351" t="s">
        <v>2467</v>
      </c>
      <c r="BG351" t="s">
        <v>25</v>
      </c>
    </row>
    <row r="352" spans="2:59" x14ac:dyDescent="0.2">
      <c r="B352" t="s">
        <v>2460</v>
      </c>
      <c r="C352" t="s">
        <v>3552</v>
      </c>
      <c r="D352" t="s">
        <v>3553</v>
      </c>
      <c r="E352" t="s">
        <v>3554</v>
      </c>
      <c r="F352" t="s">
        <v>825</v>
      </c>
      <c r="G352" t="s">
        <v>824</v>
      </c>
      <c r="H352" t="s">
        <v>2464</v>
      </c>
      <c r="L352" s="687">
        <v>47573</v>
      </c>
      <c r="M352" s="687">
        <v>47573</v>
      </c>
      <c r="N352" s="687">
        <v>45469</v>
      </c>
      <c r="O352" s="687">
        <v>46618.101697812883</v>
      </c>
      <c r="P352" s="687">
        <v>46982.101697812883</v>
      </c>
      <c r="Q352" s="687">
        <v>47248.101697812883</v>
      </c>
      <c r="R352" s="687">
        <v>47957</v>
      </c>
      <c r="S352" s="687">
        <v>47938</v>
      </c>
      <c r="T352" s="687"/>
      <c r="U352" s="687"/>
      <c r="V352" s="687"/>
      <c r="W352" s="687">
        <v>45469</v>
      </c>
      <c r="X352" s="687">
        <v>46618.101697812883</v>
      </c>
      <c r="Y352" s="687">
        <v>46982.101697812883</v>
      </c>
      <c r="Z352" s="687">
        <v>47248.101697812883</v>
      </c>
      <c r="AA352" s="687">
        <v>47957</v>
      </c>
      <c r="AB352" s="687">
        <v>47938</v>
      </c>
      <c r="AC352" s="687"/>
      <c r="AD352" s="687"/>
      <c r="AE352" s="687"/>
      <c r="AG352" s="745">
        <v>0</v>
      </c>
      <c r="AH352" s="745">
        <v>6.9484774000000007</v>
      </c>
      <c r="AI352" s="745"/>
      <c r="AL352" s="745">
        <v>0</v>
      </c>
      <c r="AM352" s="745">
        <v>0</v>
      </c>
      <c r="AN352" s="745">
        <v>0</v>
      </c>
      <c r="AO352" s="745">
        <v>0.12530604000000001</v>
      </c>
      <c r="AP352" s="745">
        <v>0.48530268000000004</v>
      </c>
      <c r="AQ352" s="745">
        <v>1.9007212800000002</v>
      </c>
      <c r="AR352" s="745">
        <v>4.3508116700000006</v>
      </c>
      <c r="AS352" s="745">
        <v>6.9484774000000007</v>
      </c>
      <c r="AU352" s="745">
        <v>0</v>
      </c>
      <c r="AV352" s="745">
        <v>0</v>
      </c>
      <c r="AW352" s="745">
        <v>0</v>
      </c>
      <c r="AX352" s="745">
        <v>0.12530604000000001</v>
      </c>
      <c r="AY352" s="745">
        <v>0.48530268000000004</v>
      </c>
      <c r="AZ352" s="745">
        <v>1.9007212800000002</v>
      </c>
      <c r="BA352" s="745">
        <v>4.3508116700000006</v>
      </c>
      <c r="BB352" s="745">
        <v>6.9484774000000007</v>
      </c>
      <c r="BD352" t="s">
        <v>2466</v>
      </c>
      <c r="BE352" t="s">
        <v>2859</v>
      </c>
      <c r="BG352" t="s">
        <v>25</v>
      </c>
    </row>
    <row r="353" spans="2:59" x14ac:dyDescent="0.2">
      <c r="B353" t="s">
        <v>2460</v>
      </c>
      <c r="C353" t="s">
        <v>3552</v>
      </c>
      <c r="D353" t="s">
        <v>3553</v>
      </c>
      <c r="E353" t="s">
        <v>3554</v>
      </c>
      <c r="F353" t="s">
        <v>816</v>
      </c>
      <c r="G353" t="s">
        <v>815</v>
      </c>
      <c r="H353" t="s">
        <v>2464</v>
      </c>
      <c r="L353" s="687">
        <v>47573</v>
      </c>
      <c r="M353" s="687">
        <v>47573</v>
      </c>
      <c r="N353" s="687">
        <v>45469</v>
      </c>
      <c r="O353" s="687">
        <v>46618.101697812883</v>
      </c>
      <c r="P353" s="687">
        <v>46982.101697812883</v>
      </c>
      <c r="Q353" s="687">
        <v>47248.101697812883</v>
      </c>
      <c r="R353" s="687">
        <v>47957</v>
      </c>
      <c r="S353" s="687">
        <v>47938</v>
      </c>
      <c r="T353" s="687"/>
      <c r="U353" s="687"/>
      <c r="V353" s="687"/>
      <c r="W353" s="687">
        <v>45469</v>
      </c>
      <c r="X353" s="687">
        <v>46618.101697812883</v>
      </c>
      <c r="Y353" s="687">
        <v>46982.101697812883</v>
      </c>
      <c r="Z353" s="687">
        <v>47248.101697812883</v>
      </c>
      <c r="AA353" s="687">
        <v>47957</v>
      </c>
      <c r="AB353" s="687">
        <v>47938</v>
      </c>
      <c r="AC353" s="687"/>
      <c r="AD353" s="687"/>
      <c r="AE353" s="687"/>
      <c r="AG353" s="745">
        <v>0</v>
      </c>
      <c r="AH353" s="745">
        <v>6.1618573099999994</v>
      </c>
      <c r="AI353" s="745"/>
      <c r="AL353" s="745">
        <v>0</v>
      </c>
      <c r="AM353" s="745">
        <v>0</v>
      </c>
      <c r="AN353" s="745">
        <v>0</v>
      </c>
      <c r="AO353" s="745">
        <v>0.11112044</v>
      </c>
      <c r="AP353" s="745">
        <v>0.43036273999999997</v>
      </c>
      <c r="AQ353" s="745">
        <v>1.68554527</v>
      </c>
      <c r="AR353" s="745">
        <v>3.85826694</v>
      </c>
      <c r="AS353" s="745">
        <v>6.1618573099999994</v>
      </c>
      <c r="AU353" s="745">
        <v>0</v>
      </c>
      <c r="AV353" s="745">
        <v>0</v>
      </c>
      <c r="AW353" s="745">
        <v>0</v>
      </c>
      <c r="AX353" s="745">
        <v>0.11112044</v>
      </c>
      <c r="AY353" s="745">
        <v>0.43036273999999997</v>
      </c>
      <c r="AZ353" s="745">
        <v>1.68554527</v>
      </c>
      <c r="BA353" s="745">
        <v>3.85826694</v>
      </c>
      <c r="BB353" s="745">
        <v>6.1618573099999994</v>
      </c>
      <c r="BD353" t="s">
        <v>2466</v>
      </c>
      <c r="BE353" t="s">
        <v>2859</v>
      </c>
      <c r="BG353" t="s">
        <v>25</v>
      </c>
    </row>
    <row r="354" spans="2:59" x14ac:dyDescent="0.2">
      <c r="B354" t="s">
        <v>2460</v>
      </c>
      <c r="C354" t="s">
        <v>3555</v>
      </c>
      <c r="D354" t="s">
        <v>3556</v>
      </c>
      <c r="E354" t="s">
        <v>3557</v>
      </c>
      <c r="F354" t="s">
        <v>816</v>
      </c>
      <c r="G354" t="s">
        <v>815</v>
      </c>
      <c r="H354" t="s">
        <v>2464</v>
      </c>
      <c r="L354" s="687">
        <v>47573</v>
      </c>
      <c r="M354" s="687">
        <v>47573</v>
      </c>
      <c r="N354" s="687">
        <v>45469</v>
      </c>
      <c r="O354" s="687">
        <v>46773.23223484042</v>
      </c>
      <c r="P354" s="687">
        <v>47072.562564388296</v>
      </c>
      <c r="Q354" s="687">
        <v>47272.116117420213</v>
      </c>
      <c r="R354" s="687">
        <v>47771</v>
      </c>
      <c r="S354" s="687">
        <v>47938</v>
      </c>
      <c r="T354" s="687"/>
      <c r="U354" s="687"/>
      <c r="V354" s="687"/>
      <c r="W354" s="687">
        <v>45469</v>
      </c>
      <c r="X354" s="687">
        <v>46773.23223484042</v>
      </c>
      <c r="Y354" s="687">
        <v>47072.562564388296</v>
      </c>
      <c r="Z354" s="687">
        <v>47272.116117420213</v>
      </c>
      <c r="AA354" s="687">
        <v>47771</v>
      </c>
      <c r="AB354" s="687">
        <v>47938</v>
      </c>
      <c r="AC354" s="687"/>
      <c r="AD354" s="687"/>
      <c r="AE354" s="687"/>
      <c r="AG354" s="745">
        <v>0</v>
      </c>
      <c r="AH354" s="745">
        <v>9.0412898899999998</v>
      </c>
      <c r="AI354" s="745"/>
      <c r="AL354" s="745">
        <v>0</v>
      </c>
      <c r="AM354" s="745">
        <v>0</v>
      </c>
      <c r="AN354" s="745">
        <v>0</v>
      </c>
      <c r="AO354" s="745">
        <v>0</v>
      </c>
      <c r="AP354" s="745">
        <v>0.42838222000000004</v>
      </c>
      <c r="AQ354" s="745">
        <v>3.4066165100000001</v>
      </c>
      <c r="AR354" s="745">
        <v>6.5679425800000004</v>
      </c>
      <c r="AS354" s="745">
        <v>9.0412898899999998</v>
      </c>
      <c r="AU354" s="745">
        <v>0</v>
      </c>
      <c r="AV354" s="745">
        <v>0</v>
      </c>
      <c r="AW354" s="745">
        <v>0</v>
      </c>
      <c r="AX354" s="745">
        <v>0</v>
      </c>
      <c r="AY354" s="745">
        <v>0.42838222000000004</v>
      </c>
      <c r="AZ354" s="745">
        <v>3.4066165100000001</v>
      </c>
      <c r="BA354" s="745">
        <v>6.5679425800000004</v>
      </c>
      <c r="BB354" s="745">
        <v>9.0412898899999998</v>
      </c>
      <c r="BD354" t="s">
        <v>2466</v>
      </c>
      <c r="BE354" t="s">
        <v>2467</v>
      </c>
      <c r="BG354" t="s">
        <v>25</v>
      </c>
    </row>
    <row r="355" spans="2:59" x14ac:dyDescent="0.2">
      <c r="B355" t="s">
        <v>2460</v>
      </c>
      <c r="C355" t="s">
        <v>3558</v>
      </c>
      <c r="D355" t="s">
        <v>3559</v>
      </c>
      <c r="E355" t="s">
        <v>3560</v>
      </c>
      <c r="F355" t="s">
        <v>825</v>
      </c>
      <c r="G355" t="s">
        <v>824</v>
      </c>
      <c r="H355" t="s">
        <v>2464</v>
      </c>
      <c r="L355" s="687">
        <v>47573</v>
      </c>
      <c r="M355" s="687">
        <v>47573</v>
      </c>
      <c r="N355" s="687">
        <v>45504</v>
      </c>
      <c r="O355" s="687">
        <v>45917.454532289543</v>
      </c>
      <c r="P355" s="687">
        <v>46281.454532289543</v>
      </c>
      <c r="Q355" s="687">
        <v>46547.454532289543</v>
      </c>
      <c r="R355" s="687">
        <v>47624</v>
      </c>
      <c r="S355" s="687">
        <v>47938</v>
      </c>
      <c r="T355" s="687"/>
      <c r="U355" s="687"/>
      <c r="V355" s="687"/>
      <c r="W355" s="687">
        <v>45504</v>
      </c>
      <c r="X355" s="687">
        <v>45917.454532289543</v>
      </c>
      <c r="Y355" s="687">
        <v>46281.454532289543</v>
      </c>
      <c r="Z355" s="687">
        <v>46547.454532289543</v>
      </c>
      <c r="AA355" s="687">
        <v>47624</v>
      </c>
      <c r="AB355" s="687">
        <v>47938</v>
      </c>
      <c r="AC355" s="687"/>
      <c r="AD355" s="687"/>
      <c r="AE355" s="687"/>
      <c r="AG355" s="745">
        <v>0</v>
      </c>
      <c r="AH355" s="745">
        <v>10.561230780000001</v>
      </c>
      <c r="AI355" s="745"/>
      <c r="AL355" s="745">
        <v>0</v>
      </c>
      <c r="AM355" s="745">
        <v>0</v>
      </c>
      <c r="AN355" s="745">
        <v>0.70328580000000007</v>
      </c>
      <c r="AO355" s="745">
        <v>2.0046792</v>
      </c>
      <c r="AP355" s="745">
        <v>4.8873980800000005</v>
      </c>
      <c r="AQ355" s="745">
        <v>7.8071878900000007</v>
      </c>
      <c r="AR355" s="745">
        <v>10.17047956</v>
      </c>
      <c r="AS355" s="745">
        <v>10.561230780000001</v>
      </c>
      <c r="AU355" s="745">
        <v>0</v>
      </c>
      <c r="AV355" s="745">
        <v>0</v>
      </c>
      <c r="AW355" s="745">
        <v>0.70328580000000007</v>
      </c>
      <c r="AX355" s="745">
        <v>2.0046792</v>
      </c>
      <c r="AY355" s="745">
        <v>4.8873980800000005</v>
      </c>
      <c r="AZ355" s="745">
        <v>7.8071878900000007</v>
      </c>
      <c r="BA355" s="745">
        <v>10.17047956</v>
      </c>
      <c r="BB355" s="745">
        <v>10.561230780000001</v>
      </c>
      <c r="BD355" t="s">
        <v>2466</v>
      </c>
      <c r="BE355" t="s">
        <v>2467</v>
      </c>
      <c r="BG355" t="s">
        <v>25</v>
      </c>
    </row>
    <row r="356" spans="2:59" x14ac:dyDescent="0.2">
      <c r="B356" t="s">
        <v>2460</v>
      </c>
      <c r="C356" t="s">
        <v>3558</v>
      </c>
      <c r="D356" t="s">
        <v>3559</v>
      </c>
      <c r="E356" t="s">
        <v>3560</v>
      </c>
      <c r="F356" t="s">
        <v>816</v>
      </c>
      <c r="G356" t="s">
        <v>815</v>
      </c>
      <c r="H356" t="s">
        <v>2464</v>
      </c>
      <c r="L356" s="687">
        <v>47573</v>
      </c>
      <c r="M356" s="687">
        <v>47573</v>
      </c>
      <c r="N356" s="687">
        <v>45504</v>
      </c>
      <c r="O356" s="687">
        <v>45917.454532289543</v>
      </c>
      <c r="P356" s="687">
        <v>46281.454532289543</v>
      </c>
      <c r="Q356" s="687">
        <v>46547.454532289543</v>
      </c>
      <c r="R356" s="687">
        <v>47624</v>
      </c>
      <c r="S356" s="687">
        <v>47938</v>
      </c>
      <c r="T356" s="687"/>
      <c r="U356" s="687"/>
      <c r="V356" s="687"/>
      <c r="W356" s="687">
        <v>45504</v>
      </c>
      <c r="X356" s="687">
        <v>45917.454532289543</v>
      </c>
      <c r="Y356" s="687">
        <v>46281.454532289543</v>
      </c>
      <c r="Z356" s="687">
        <v>46547.454532289543</v>
      </c>
      <c r="AA356" s="687">
        <v>47624</v>
      </c>
      <c r="AB356" s="687">
        <v>47938</v>
      </c>
      <c r="AC356" s="687"/>
      <c r="AD356" s="687"/>
      <c r="AE356" s="687"/>
      <c r="AG356" s="745">
        <v>0</v>
      </c>
      <c r="AH356" s="745">
        <v>17.231481809999998</v>
      </c>
      <c r="AI356" s="745"/>
      <c r="AL356" s="745">
        <v>0</v>
      </c>
      <c r="AM356" s="745">
        <v>0</v>
      </c>
      <c r="AN356" s="745">
        <v>1.1474662900000001</v>
      </c>
      <c r="AO356" s="745">
        <v>3.2707923700000001</v>
      </c>
      <c r="AP356" s="745">
        <v>7.9741758199999992</v>
      </c>
      <c r="AQ356" s="745">
        <v>12.738043429999998</v>
      </c>
      <c r="AR356" s="745">
        <v>16.593940359999998</v>
      </c>
      <c r="AS356" s="745">
        <v>17.231481809999998</v>
      </c>
      <c r="AU356" s="745">
        <v>0</v>
      </c>
      <c r="AV356" s="745">
        <v>0</v>
      </c>
      <c r="AW356" s="745">
        <v>1.1474662900000001</v>
      </c>
      <c r="AX356" s="745">
        <v>3.2707923700000001</v>
      </c>
      <c r="AY356" s="745">
        <v>7.9741758199999992</v>
      </c>
      <c r="AZ356" s="745">
        <v>12.738043429999998</v>
      </c>
      <c r="BA356" s="745">
        <v>16.593940359999998</v>
      </c>
      <c r="BB356" s="745">
        <v>17.231481809999998</v>
      </c>
      <c r="BD356" t="s">
        <v>2466</v>
      </c>
      <c r="BE356" t="s">
        <v>2467</v>
      </c>
      <c r="BG356" t="s">
        <v>25</v>
      </c>
    </row>
    <row r="357" spans="2:59" x14ac:dyDescent="0.2">
      <c r="B357" t="s">
        <v>2460</v>
      </c>
      <c r="C357" t="s">
        <v>3561</v>
      </c>
      <c r="D357" t="s">
        <v>3562</v>
      </c>
      <c r="E357" t="s">
        <v>3563</v>
      </c>
      <c r="F357" t="s">
        <v>816</v>
      </c>
      <c r="G357" t="s">
        <v>815</v>
      </c>
      <c r="H357" t="s">
        <v>2464</v>
      </c>
      <c r="L357" s="687">
        <v>46843</v>
      </c>
      <c r="M357" s="687">
        <v>46843</v>
      </c>
      <c r="N357" s="687">
        <v>45490</v>
      </c>
      <c r="O357" s="687">
        <v>45952.002749918764</v>
      </c>
      <c r="P357" s="687">
        <v>46301</v>
      </c>
      <c r="Q357" s="687">
        <v>46567</v>
      </c>
      <c r="R357" s="687">
        <v>47659</v>
      </c>
      <c r="S357" s="687">
        <v>47938</v>
      </c>
      <c r="T357" s="687"/>
      <c r="U357" s="687"/>
      <c r="V357" s="687"/>
      <c r="W357" s="687">
        <v>45490</v>
      </c>
      <c r="X357" s="687">
        <v>45952.002749918764</v>
      </c>
      <c r="Y357" s="687">
        <v>46301</v>
      </c>
      <c r="Z357" s="687">
        <v>46567</v>
      </c>
      <c r="AA357" s="687">
        <v>47659</v>
      </c>
      <c r="AB357" s="687">
        <v>47938</v>
      </c>
      <c r="AC357" s="687"/>
      <c r="AD357" s="687"/>
      <c r="AE357" s="687"/>
      <c r="AG357" s="745">
        <v>0</v>
      </c>
      <c r="AH357" s="745">
        <v>4.0630836199999996</v>
      </c>
      <c r="AI357" s="745"/>
      <c r="AL357" s="745">
        <v>0</v>
      </c>
      <c r="AM357" s="745">
        <v>0</v>
      </c>
      <c r="AN357" s="745">
        <v>0.21503943999999997</v>
      </c>
      <c r="AO357" s="745">
        <v>1.0611653099999998</v>
      </c>
      <c r="AP357" s="745">
        <v>2.4330209899999997</v>
      </c>
      <c r="AQ357" s="745">
        <v>3.2681066199999997</v>
      </c>
      <c r="AR357" s="745">
        <v>3.91008888</v>
      </c>
      <c r="AS357" s="745">
        <v>4.0630836199999996</v>
      </c>
      <c r="AU357" s="745">
        <v>0</v>
      </c>
      <c r="AV357" s="745">
        <v>0</v>
      </c>
      <c r="AW357" s="745">
        <v>0.21503943999999997</v>
      </c>
      <c r="AX357" s="745">
        <v>1.0611653099999998</v>
      </c>
      <c r="AY357" s="745">
        <v>2.4330209899999997</v>
      </c>
      <c r="AZ357" s="745">
        <v>3.2681066199999997</v>
      </c>
      <c r="BA357" s="745">
        <v>3.91008888</v>
      </c>
      <c r="BB357" s="745">
        <v>4.0630836199999996</v>
      </c>
      <c r="BD357" t="s">
        <v>2466</v>
      </c>
      <c r="BE357" t="s">
        <v>2467</v>
      </c>
      <c r="BG357" t="s">
        <v>25</v>
      </c>
    </row>
    <row r="358" spans="2:59" x14ac:dyDescent="0.2">
      <c r="B358" t="s">
        <v>2460</v>
      </c>
      <c r="C358" t="s">
        <v>3564</v>
      </c>
      <c r="D358" t="s">
        <v>3565</v>
      </c>
      <c r="E358" t="s">
        <v>3566</v>
      </c>
      <c r="F358" t="s">
        <v>816</v>
      </c>
      <c r="G358" t="s">
        <v>815</v>
      </c>
      <c r="H358" t="s">
        <v>2464</v>
      </c>
      <c r="L358" s="687">
        <v>47573</v>
      </c>
      <c r="M358" s="687">
        <v>47573</v>
      </c>
      <c r="N358" s="687">
        <v>45462</v>
      </c>
      <c r="O358" s="687">
        <v>46681.300658352906</v>
      </c>
      <c r="P358" s="687">
        <v>46792.210460847033</v>
      </c>
      <c r="Q358" s="687">
        <v>46866.150329176453</v>
      </c>
      <c r="R358" s="687">
        <v>47051</v>
      </c>
      <c r="S358" s="687">
        <v>47208</v>
      </c>
      <c r="T358" s="687"/>
      <c r="U358" s="687"/>
      <c r="V358" s="687"/>
      <c r="W358" s="687">
        <v>45462</v>
      </c>
      <c r="X358" s="687">
        <v>46681.300658352906</v>
      </c>
      <c r="Y358" s="687">
        <v>46792.210460847033</v>
      </c>
      <c r="Z358" s="687">
        <v>46866.150329176453</v>
      </c>
      <c r="AA358" s="687">
        <v>47051</v>
      </c>
      <c r="AB358" s="687">
        <v>47208</v>
      </c>
      <c r="AC358" s="687"/>
      <c r="AD358" s="687"/>
      <c r="AE358" s="687"/>
      <c r="AG358" s="745">
        <v>0</v>
      </c>
      <c r="AH358" s="745">
        <v>2.7209111200000002</v>
      </c>
      <c r="AI358" s="745"/>
      <c r="AL358" s="745">
        <v>0</v>
      </c>
      <c r="AM358" s="745">
        <v>0</v>
      </c>
      <c r="AN358" s="745">
        <v>0</v>
      </c>
      <c r="AO358" s="745">
        <v>4.8007639999999997E-2</v>
      </c>
      <c r="AP358" s="745">
        <v>0.94665235000000003</v>
      </c>
      <c r="AQ358" s="745">
        <v>2.7209111200000002</v>
      </c>
      <c r="AR358" s="745">
        <v>2.7209111200000002</v>
      </c>
      <c r="AS358" s="745">
        <v>2.7209111200000002</v>
      </c>
      <c r="AU358" s="745">
        <v>0</v>
      </c>
      <c r="AV358" s="745">
        <v>0</v>
      </c>
      <c r="AW358" s="745">
        <v>0</v>
      </c>
      <c r="AX358" s="745">
        <v>4.8007639999999997E-2</v>
      </c>
      <c r="AY358" s="745">
        <v>0.94665235000000003</v>
      </c>
      <c r="AZ358" s="745">
        <v>2.7209111200000002</v>
      </c>
      <c r="BA358" s="745">
        <v>2.7209111200000002</v>
      </c>
      <c r="BB358" s="745">
        <v>2.7209111200000002</v>
      </c>
      <c r="BD358" t="s">
        <v>2466</v>
      </c>
      <c r="BE358" t="s">
        <v>2467</v>
      </c>
      <c r="BG358" t="s">
        <v>25</v>
      </c>
    </row>
    <row r="359" spans="2:59" x14ac:dyDescent="0.2">
      <c r="B359" t="s">
        <v>2460</v>
      </c>
      <c r="C359" t="s">
        <v>3567</v>
      </c>
      <c r="D359" t="s">
        <v>3568</v>
      </c>
      <c r="E359" t="s">
        <v>3569</v>
      </c>
      <c r="F359" t="s">
        <v>816</v>
      </c>
      <c r="G359" t="s">
        <v>815</v>
      </c>
      <c r="H359" t="s">
        <v>2464</v>
      </c>
      <c r="L359" s="687">
        <v>47573</v>
      </c>
      <c r="M359" s="687">
        <v>47573</v>
      </c>
      <c r="N359" s="687">
        <v>45469</v>
      </c>
      <c r="O359" s="687">
        <v>46928</v>
      </c>
      <c r="P359" s="687">
        <v>47292</v>
      </c>
      <c r="Q359" s="687">
        <v>47558</v>
      </c>
      <c r="R359" s="687">
        <v>48650</v>
      </c>
      <c r="S359" s="687">
        <v>48669</v>
      </c>
      <c r="T359" s="687"/>
      <c r="U359" s="687"/>
      <c r="V359" s="687"/>
      <c r="W359" s="687">
        <v>45469</v>
      </c>
      <c r="X359" s="687">
        <v>46928</v>
      </c>
      <c r="Y359" s="687">
        <v>47292</v>
      </c>
      <c r="Z359" s="687">
        <v>47558</v>
      </c>
      <c r="AA359" s="687">
        <v>48650</v>
      </c>
      <c r="AB359" s="687">
        <v>48669</v>
      </c>
      <c r="AC359" s="687"/>
      <c r="AD359" s="687"/>
      <c r="AE359" s="687"/>
      <c r="AG359" s="745">
        <v>0</v>
      </c>
      <c r="AH359" s="745">
        <v>3.7181354500000001</v>
      </c>
      <c r="AI359" s="745"/>
      <c r="AL359" s="745">
        <v>0</v>
      </c>
      <c r="AM359" s="745">
        <v>0</v>
      </c>
      <c r="AN359" s="745">
        <v>0</v>
      </c>
      <c r="AO359" s="745">
        <v>0</v>
      </c>
      <c r="AP359" s="745">
        <v>7.9274760000000014E-2</v>
      </c>
      <c r="AQ359" s="745">
        <v>0.48270512999999998</v>
      </c>
      <c r="AR359" s="745">
        <v>1.0172225400000001</v>
      </c>
      <c r="AS359" s="745">
        <v>3.7181354500000001</v>
      </c>
      <c r="AU359" s="745">
        <v>0</v>
      </c>
      <c r="AV359" s="745">
        <v>0</v>
      </c>
      <c r="AW359" s="745">
        <v>0</v>
      </c>
      <c r="AX359" s="745">
        <v>0</v>
      </c>
      <c r="AY359" s="745">
        <v>7.9274760000000014E-2</v>
      </c>
      <c r="AZ359" s="745">
        <v>0.48270512999999998</v>
      </c>
      <c r="BA359" s="745">
        <v>1.0172225400000001</v>
      </c>
      <c r="BB359" s="745">
        <v>3.7181354500000001</v>
      </c>
      <c r="BD359" t="s">
        <v>2466</v>
      </c>
      <c r="BE359" t="s">
        <v>2859</v>
      </c>
      <c r="BG359" t="s">
        <v>25</v>
      </c>
    </row>
    <row r="360" spans="2:59" x14ac:dyDescent="0.2">
      <c r="B360" t="s">
        <v>2460</v>
      </c>
      <c r="C360" t="s">
        <v>3570</v>
      </c>
      <c r="D360" t="s">
        <v>3571</v>
      </c>
      <c r="E360" t="s">
        <v>3572</v>
      </c>
      <c r="F360" t="s">
        <v>816</v>
      </c>
      <c r="G360" t="s">
        <v>815</v>
      </c>
      <c r="H360" t="s">
        <v>2464</v>
      </c>
      <c r="L360" s="687">
        <v>47573</v>
      </c>
      <c r="M360" s="687">
        <v>47573</v>
      </c>
      <c r="N360" s="687">
        <v>45476</v>
      </c>
      <c r="O360" s="687">
        <v>46477.177994744095</v>
      </c>
      <c r="P360" s="687">
        <v>46646.271197897637</v>
      </c>
      <c r="Q360" s="687">
        <v>46702.271197897637</v>
      </c>
      <c r="R360" s="687">
        <v>46815</v>
      </c>
      <c r="S360" s="687">
        <v>46843</v>
      </c>
      <c r="T360" s="687"/>
      <c r="U360" s="687"/>
      <c r="V360" s="687"/>
      <c r="W360" s="687">
        <v>45476</v>
      </c>
      <c r="X360" s="687">
        <v>46477.177994744095</v>
      </c>
      <c r="Y360" s="687">
        <v>46646.271197897637</v>
      </c>
      <c r="Z360" s="687">
        <v>46702.271197897637</v>
      </c>
      <c r="AA360" s="687">
        <v>46815</v>
      </c>
      <c r="AB360" s="687">
        <v>46843</v>
      </c>
      <c r="AC360" s="687"/>
      <c r="AD360" s="687"/>
      <c r="AE360" s="687"/>
      <c r="AG360" s="745">
        <v>0</v>
      </c>
      <c r="AH360" s="745">
        <v>5.3071765499999994</v>
      </c>
      <c r="AI360" s="745"/>
      <c r="AL360" s="745">
        <v>0</v>
      </c>
      <c r="AM360" s="745">
        <v>0</v>
      </c>
      <c r="AN360" s="745">
        <v>0.15802142999999999</v>
      </c>
      <c r="AO360" s="745">
        <v>2.5239906300000001</v>
      </c>
      <c r="AP360" s="745">
        <v>5.3422894799999998</v>
      </c>
      <c r="AQ360" s="745">
        <v>5.3071765499999994</v>
      </c>
      <c r="AR360" s="745">
        <v>5.3071765499999994</v>
      </c>
      <c r="AS360" s="745">
        <v>5.3071765499999994</v>
      </c>
      <c r="AU360" s="745">
        <v>0</v>
      </c>
      <c r="AV360" s="745">
        <v>0</v>
      </c>
      <c r="AW360" s="745">
        <v>0.15802142999999999</v>
      </c>
      <c r="AX360" s="745">
        <v>2.5239906300000001</v>
      </c>
      <c r="AY360" s="745">
        <v>5.3422894799999998</v>
      </c>
      <c r="AZ360" s="745">
        <v>5.3071765499999994</v>
      </c>
      <c r="BA360" s="745">
        <v>5.3071765499999994</v>
      </c>
      <c r="BB360" s="745">
        <v>5.3071765499999994</v>
      </c>
      <c r="BD360" t="s">
        <v>2466</v>
      </c>
      <c r="BE360" t="s">
        <v>2467</v>
      </c>
      <c r="BG360" t="s">
        <v>25</v>
      </c>
    </row>
    <row r="361" spans="2:59" x14ac:dyDescent="0.2">
      <c r="B361" t="s">
        <v>2460</v>
      </c>
      <c r="C361" t="s">
        <v>3573</v>
      </c>
      <c r="D361" t="s">
        <v>3574</v>
      </c>
      <c r="E361" t="s">
        <v>3575</v>
      </c>
      <c r="F361" t="s">
        <v>825</v>
      </c>
      <c r="G361" t="s">
        <v>824</v>
      </c>
      <c r="H361" t="s">
        <v>2464</v>
      </c>
      <c r="L361" s="687">
        <v>47573</v>
      </c>
      <c r="M361" s="687">
        <v>47573</v>
      </c>
      <c r="N361" s="687">
        <v>45602</v>
      </c>
      <c r="O361" s="687">
        <v>47046.402447555141</v>
      </c>
      <c r="P361" s="687">
        <v>47197.181713288599</v>
      </c>
      <c r="Q361" s="687">
        <v>47297.701223777571</v>
      </c>
      <c r="R361" s="687">
        <v>47549</v>
      </c>
      <c r="S361" s="687">
        <v>47573</v>
      </c>
      <c r="T361" s="687"/>
      <c r="U361" s="687"/>
      <c r="V361" s="687"/>
      <c r="W361" s="687">
        <v>45602</v>
      </c>
      <c r="X361" s="687">
        <v>47046.402447555141</v>
      </c>
      <c r="Y361" s="687">
        <v>47197.181713288599</v>
      </c>
      <c r="Z361" s="687">
        <v>47297.701223777571</v>
      </c>
      <c r="AA361" s="687">
        <v>47549</v>
      </c>
      <c r="AB361" s="687">
        <v>47573</v>
      </c>
      <c r="AC361" s="687"/>
      <c r="AD361" s="687"/>
      <c r="AE361" s="687"/>
      <c r="AG361" s="745">
        <v>0</v>
      </c>
      <c r="AH361" s="745">
        <v>2.5377714899999999</v>
      </c>
      <c r="AI361" s="745"/>
      <c r="AL361" s="745">
        <v>0</v>
      </c>
      <c r="AM361" s="745">
        <v>0</v>
      </c>
      <c r="AN361" s="745">
        <v>0</v>
      </c>
      <c r="AO361" s="745">
        <v>0</v>
      </c>
      <c r="AP361" s="745">
        <v>4.4646249999999998E-2</v>
      </c>
      <c r="AQ361" s="745">
        <v>0.66847042000000001</v>
      </c>
      <c r="AR361" s="745">
        <v>2.5010018399999998</v>
      </c>
      <c r="AS361" s="745">
        <v>2.5377714899999999</v>
      </c>
      <c r="AU361" s="745">
        <v>0</v>
      </c>
      <c r="AV361" s="745">
        <v>0</v>
      </c>
      <c r="AW361" s="745">
        <v>0</v>
      </c>
      <c r="AX361" s="745">
        <v>0</v>
      </c>
      <c r="AY361" s="745">
        <v>4.4646249999999998E-2</v>
      </c>
      <c r="AZ361" s="745">
        <v>0.66847042000000001</v>
      </c>
      <c r="BA361" s="745">
        <v>2.5010018399999998</v>
      </c>
      <c r="BB361" s="745">
        <v>2.5377714899999999</v>
      </c>
      <c r="BD361" t="s">
        <v>2466</v>
      </c>
      <c r="BE361" t="s">
        <v>2467</v>
      </c>
      <c r="BG361" t="s">
        <v>25</v>
      </c>
    </row>
    <row r="362" spans="2:59" x14ac:dyDescent="0.2">
      <c r="B362" t="s">
        <v>2460</v>
      </c>
      <c r="C362" t="s">
        <v>3576</v>
      </c>
      <c r="D362" t="s">
        <v>3577</v>
      </c>
      <c r="E362" t="s">
        <v>3578</v>
      </c>
      <c r="F362" t="s">
        <v>825</v>
      </c>
      <c r="G362" t="s">
        <v>824</v>
      </c>
      <c r="H362" t="s">
        <v>2464</v>
      </c>
      <c r="L362" s="687">
        <v>46843</v>
      </c>
      <c r="M362" s="687">
        <v>46843</v>
      </c>
      <c r="N362" s="687">
        <v>45462</v>
      </c>
      <c r="O362" s="687">
        <v>46135</v>
      </c>
      <c r="P362" s="687">
        <v>46499</v>
      </c>
      <c r="Q362" s="687">
        <v>46765</v>
      </c>
      <c r="R362" s="687">
        <v>47857</v>
      </c>
      <c r="S362" s="687">
        <v>47938</v>
      </c>
      <c r="T362" s="687"/>
      <c r="U362" s="687"/>
      <c r="V362" s="687"/>
      <c r="W362" s="687">
        <v>45462</v>
      </c>
      <c r="X362" s="687">
        <v>46135</v>
      </c>
      <c r="Y362" s="687">
        <v>46499</v>
      </c>
      <c r="Z362" s="687">
        <v>46765</v>
      </c>
      <c r="AA362" s="687">
        <v>47857</v>
      </c>
      <c r="AB362" s="687">
        <v>47938</v>
      </c>
      <c r="AC362" s="687"/>
      <c r="AD362" s="687"/>
      <c r="AE362" s="687"/>
      <c r="AG362" s="745">
        <v>0</v>
      </c>
      <c r="AH362" s="745">
        <v>9.3581527300000005</v>
      </c>
      <c r="AI362" s="745"/>
      <c r="AL362" s="745">
        <v>0</v>
      </c>
      <c r="AM362" s="745">
        <v>0</v>
      </c>
      <c r="AN362" s="745">
        <v>0.31160332000000002</v>
      </c>
      <c r="AO362" s="745">
        <v>1.50035922</v>
      </c>
      <c r="AP362" s="745">
        <v>3.1827913900000002</v>
      </c>
      <c r="AQ362" s="745">
        <v>5.6946735400000001</v>
      </c>
      <c r="AR362" s="745">
        <v>8.2065556900000001</v>
      </c>
      <c r="AS362" s="745">
        <v>9.3581527300000005</v>
      </c>
      <c r="AU362" s="745">
        <v>0</v>
      </c>
      <c r="AV362" s="745">
        <v>0</v>
      </c>
      <c r="AW362" s="745">
        <v>0.31160332000000002</v>
      </c>
      <c r="AX362" s="745">
        <v>1.50035922</v>
      </c>
      <c r="AY362" s="745">
        <v>3.1827913900000002</v>
      </c>
      <c r="AZ362" s="745">
        <v>5.6946735400000001</v>
      </c>
      <c r="BA362" s="745">
        <v>8.2065556900000001</v>
      </c>
      <c r="BB362" s="745">
        <v>9.3581527300000005</v>
      </c>
      <c r="BD362" t="s">
        <v>2466</v>
      </c>
      <c r="BE362" t="s">
        <v>2467</v>
      </c>
      <c r="BG362" t="s">
        <v>25</v>
      </c>
    </row>
    <row r="363" spans="2:59" x14ac:dyDescent="0.2">
      <c r="B363" t="s">
        <v>2460</v>
      </c>
      <c r="C363" t="s">
        <v>3576</v>
      </c>
      <c r="D363" t="s">
        <v>3577</v>
      </c>
      <c r="E363" t="s">
        <v>3578</v>
      </c>
      <c r="F363" t="s">
        <v>816</v>
      </c>
      <c r="G363" t="s">
        <v>815</v>
      </c>
      <c r="H363" t="s">
        <v>2464</v>
      </c>
      <c r="L363" s="687">
        <v>46843</v>
      </c>
      <c r="M363" s="687">
        <v>46843</v>
      </c>
      <c r="N363" s="687">
        <v>45462</v>
      </c>
      <c r="O363" s="687">
        <v>46135</v>
      </c>
      <c r="P363" s="687">
        <v>46499</v>
      </c>
      <c r="Q363" s="687">
        <v>46765</v>
      </c>
      <c r="R363" s="687">
        <v>47857</v>
      </c>
      <c r="S363" s="687">
        <v>47938</v>
      </c>
      <c r="T363" s="687"/>
      <c r="U363" s="687"/>
      <c r="V363" s="687"/>
      <c r="W363" s="687">
        <v>45462</v>
      </c>
      <c r="X363" s="687">
        <v>46135</v>
      </c>
      <c r="Y363" s="687">
        <v>46499</v>
      </c>
      <c r="Z363" s="687">
        <v>46765</v>
      </c>
      <c r="AA363" s="687">
        <v>47857</v>
      </c>
      <c r="AB363" s="687">
        <v>47938</v>
      </c>
      <c r="AC363" s="687"/>
      <c r="AD363" s="687"/>
      <c r="AE363" s="687"/>
      <c r="AG363" s="745">
        <v>0</v>
      </c>
      <c r="AH363" s="745">
        <v>9.3581527800000011</v>
      </c>
      <c r="AI363" s="745"/>
      <c r="AL363" s="745">
        <v>0</v>
      </c>
      <c r="AM363" s="745">
        <v>0</v>
      </c>
      <c r="AN363" s="745">
        <v>0.31160333000000001</v>
      </c>
      <c r="AO363" s="745">
        <v>1.5003592400000003</v>
      </c>
      <c r="AP363" s="745">
        <v>3.1827914100000001</v>
      </c>
      <c r="AQ363" s="745">
        <v>5.6946735700000009</v>
      </c>
      <c r="AR363" s="745">
        <v>8.2065557300000016</v>
      </c>
      <c r="AS363" s="745">
        <v>9.3581527800000011</v>
      </c>
      <c r="AU363" s="745">
        <v>0</v>
      </c>
      <c r="AV363" s="745">
        <v>0</v>
      </c>
      <c r="AW363" s="745">
        <v>0.31160333000000001</v>
      </c>
      <c r="AX363" s="745">
        <v>1.5003592400000003</v>
      </c>
      <c r="AY363" s="745">
        <v>3.1827914100000001</v>
      </c>
      <c r="AZ363" s="745">
        <v>5.6946735700000009</v>
      </c>
      <c r="BA363" s="745">
        <v>8.2065557300000016</v>
      </c>
      <c r="BB363" s="745">
        <v>9.3581527800000011</v>
      </c>
      <c r="BD363" t="s">
        <v>2466</v>
      </c>
      <c r="BE363" t="s">
        <v>2467</v>
      </c>
      <c r="BG363" t="s">
        <v>25</v>
      </c>
    </row>
    <row r="364" spans="2:59" x14ac:dyDescent="0.2">
      <c r="B364" t="s">
        <v>2460</v>
      </c>
      <c r="C364" t="s">
        <v>3579</v>
      </c>
      <c r="D364" t="s">
        <v>3580</v>
      </c>
      <c r="E364" t="s">
        <v>3581</v>
      </c>
      <c r="F364" t="s">
        <v>816</v>
      </c>
      <c r="G364" t="s">
        <v>815</v>
      </c>
      <c r="H364" t="s">
        <v>2464</v>
      </c>
      <c r="L364" s="687">
        <v>47573</v>
      </c>
      <c r="M364" s="687">
        <v>47573</v>
      </c>
      <c r="N364" s="687">
        <v>45483</v>
      </c>
      <c r="O364" s="687">
        <v>47206.920126024605</v>
      </c>
      <c r="P364" s="687">
        <v>47375.568050409842</v>
      </c>
      <c r="Q364" s="687">
        <v>47431.568050409842</v>
      </c>
      <c r="R364" s="687">
        <v>47544</v>
      </c>
      <c r="S364" s="687">
        <v>47573</v>
      </c>
      <c r="T364" s="687"/>
      <c r="U364" s="687"/>
      <c r="V364" s="687"/>
      <c r="W364" s="687">
        <v>45483</v>
      </c>
      <c r="X364" s="687">
        <v>47206.920126024605</v>
      </c>
      <c r="Y364" s="687">
        <v>47375.568050409842</v>
      </c>
      <c r="Z364" s="687">
        <v>47431.568050409842</v>
      </c>
      <c r="AA364" s="687">
        <v>47544</v>
      </c>
      <c r="AB364" s="687">
        <v>47573</v>
      </c>
      <c r="AC364" s="687"/>
      <c r="AD364" s="687"/>
      <c r="AE364" s="687"/>
      <c r="AG364" s="745">
        <v>0</v>
      </c>
      <c r="AH364" s="745">
        <v>2.9410063100000006</v>
      </c>
      <c r="AI364" s="745"/>
      <c r="AL364" s="745">
        <v>0</v>
      </c>
      <c r="AM364" s="745">
        <v>0</v>
      </c>
      <c r="AN364" s="745">
        <v>0</v>
      </c>
      <c r="AO364" s="745">
        <v>0</v>
      </c>
      <c r="AP364" s="745">
        <v>9.2325540000000011E-2</v>
      </c>
      <c r="AQ364" s="745">
        <v>1.9524763200000002</v>
      </c>
      <c r="AR364" s="745">
        <v>2.9827357900000004</v>
      </c>
      <c r="AS364" s="745">
        <v>2.9410063100000006</v>
      </c>
      <c r="AU364" s="745">
        <v>0</v>
      </c>
      <c r="AV364" s="745">
        <v>0</v>
      </c>
      <c r="AW364" s="745">
        <v>0</v>
      </c>
      <c r="AX364" s="745">
        <v>0</v>
      </c>
      <c r="AY364" s="745">
        <v>9.2325540000000011E-2</v>
      </c>
      <c r="AZ364" s="745">
        <v>1.9524763200000002</v>
      </c>
      <c r="BA364" s="745">
        <v>2.9827357900000004</v>
      </c>
      <c r="BB364" s="745">
        <v>2.9410063100000006</v>
      </c>
      <c r="BD364" t="s">
        <v>2466</v>
      </c>
      <c r="BE364" t="s">
        <v>2467</v>
      </c>
      <c r="BG364" t="s">
        <v>25</v>
      </c>
    </row>
    <row r="365" spans="2:59" x14ac:dyDescent="0.2">
      <c r="B365" t="s">
        <v>2460</v>
      </c>
      <c r="C365" t="s">
        <v>3582</v>
      </c>
      <c r="D365" t="s">
        <v>3583</v>
      </c>
      <c r="E365" t="s">
        <v>3584</v>
      </c>
      <c r="F365" t="s">
        <v>816</v>
      </c>
      <c r="G365" t="s">
        <v>815</v>
      </c>
      <c r="H365" t="s">
        <v>2464</v>
      </c>
      <c r="L365" s="687">
        <v>47573</v>
      </c>
      <c r="M365" s="687">
        <v>47573</v>
      </c>
      <c r="N365" s="687">
        <v>45567</v>
      </c>
      <c r="O365" s="687">
        <v>46225.341293209334</v>
      </c>
      <c r="P365" s="687">
        <v>46432.838905246535</v>
      </c>
      <c r="Q365" s="687">
        <v>46571.170646604667</v>
      </c>
      <c r="R365" s="687">
        <v>46917</v>
      </c>
      <c r="S365" s="687">
        <v>47208</v>
      </c>
      <c r="T365" s="687"/>
      <c r="U365" s="687"/>
      <c r="V365" s="687"/>
      <c r="W365" s="687">
        <v>45567</v>
      </c>
      <c r="X365" s="687">
        <v>46225.341293209334</v>
      </c>
      <c r="Y365" s="687">
        <v>46432.838905246535</v>
      </c>
      <c r="Z365" s="687">
        <v>46571.170646604667</v>
      </c>
      <c r="AA365" s="687">
        <v>46917</v>
      </c>
      <c r="AB365" s="687">
        <v>47208</v>
      </c>
      <c r="AC365" s="687"/>
      <c r="AD365" s="687"/>
      <c r="AE365" s="687"/>
      <c r="AG365" s="745">
        <v>0</v>
      </c>
      <c r="AH365" s="745">
        <v>3.54457939</v>
      </c>
      <c r="AI365" s="745"/>
      <c r="AL365" s="745">
        <v>0</v>
      </c>
      <c r="AM365" s="745">
        <v>0</v>
      </c>
      <c r="AN365" s="745">
        <v>7.1288190000000001E-2</v>
      </c>
      <c r="AO365" s="745">
        <v>0.89696310000000001</v>
      </c>
      <c r="AP365" s="745">
        <v>3.2149823</v>
      </c>
      <c r="AQ365" s="745">
        <v>3.54457939</v>
      </c>
      <c r="AR365" s="745">
        <v>3.54457939</v>
      </c>
      <c r="AS365" s="745">
        <v>3.54457939</v>
      </c>
      <c r="AU365" s="745">
        <v>0</v>
      </c>
      <c r="AV365" s="745">
        <v>0</v>
      </c>
      <c r="AW365" s="745">
        <v>7.1288190000000001E-2</v>
      </c>
      <c r="AX365" s="745">
        <v>0.89696310000000001</v>
      </c>
      <c r="AY365" s="745">
        <v>3.2149823</v>
      </c>
      <c r="AZ365" s="745">
        <v>3.54457939</v>
      </c>
      <c r="BA365" s="745">
        <v>3.54457939</v>
      </c>
      <c r="BB365" s="745">
        <v>3.54457939</v>
      </c>
      <c r="BD365" t="s">
        <v>2466</v>
      </c>
      <c r="BE365" t="s">
        <v>2467</v>
      </c>
      <c r="BG365" t="s">
        <v>25</v>
      </c>
    </row>
    <row r="366" spans="2:59" x14ac:dyDescent="0.2">
      <c r="B366" t="s">
        <v>2460</v>
      </c>
      <c r="C366" t="s">
        <v>3585</v>
      </c>
      <c r="D366" t="s">
        <v>3586</v>
      </c>
      <c r="E366" t="s">
        <v>3587</v>
      </c>
      <c r="F366" t="s">
        <v>816</v>
      </c>
      <c r="G366" t="s">
        <v>815</v>
      </c>
      <c r="H366" t="s">
        <v>2464</v>
      </c>
      <c r="L366" s="687">
        <v>47573</v>
      </c>
      <c r="M366" s="687">
        <v>47573</v>
      </c>
      <c r="N366" s="687">
        <v>45462</v>
      </c>
      <c r="O366" s="687">
        <v>46955.214672689406</v>
      </c>
      <c r="P366" s="687">
        <v>47184.966847255055</v>
      </c>
      <c r="Q366" s="687">
        <v>47242.404890896469</v>
      </c>
      <c r="R366" s="687">
        <v>47386</v>
      </c>
      <c r="S366" s="687">
        <v>47573</v>
      </c>
      <c r="T366" s="687"/>
      <c r="U366" s="687"/>
      <c r="V366" s="687"/>
      <c r="W366" s="687">
        <v>45462</v>
      </c>
      <c r="X366" s="687">
        <v>46955.214672689406</v>
      </c>
      <c r="Y366" s="687">
        <v>47184.966847255055</v>
      </c>
      <c r="Z366" s="687">
        <v>47242.404890896469</v>
      </c>
      <c r="AA366" s="687">
        <v>47386</v>
      </c>
      <c r="AB366" s="687">
        <v>47573</v>
      </c>
      <c r="AC366" s="687"/>
      <c r="AD366" s="687"/>
      <c r="AE366" s="687"/>
      <c r="AG366" s="745">
        <v>0</v>
      </c>
      <c r="AH366" s="745">
        <v>2.2870005</v>
      </c>
      <c r="AI366" s="745"/>
      <c r="AL366" s="745">
        <v>0</v>
      </c>
      <c r="AM366" s="745">
        <v>0</v>
      </c>
      <c r="AN366" s="745">
        <v>0</v>
      </c>
      <c r="AO366" s="745">
        <v>0</v>
      </c>
      <c r="AP366" s="745">
        <v>4.5295419999999996E-2</v>
      </c>
      <c r="AQ366" s="745">
        <v>1.0763147900000001</v>
      </c>
      <c r="AR366" s="745">
        <v>2.2870005</v>
      </c>
      <c r="AS366" s="745">
        <v>2.2870005</v>
      </c>
      <c r="AU366" s="745">
        <v>0</v>
      </c>
      <c r="AV366" s="745">
        <v>0</v>
      </c>
      <c r="AW366" s="745">
        <v>0</v>
      </c>
      <c r="AX366" s="745">
        <v>0</v>
      </c>
      <c r="AY366" s="745">
        <v>4.5295419999999996E-2</v>
      </c>
      <c r="AZ366" s="745">
        <v>1.0763147900000001</v>
      </c>
      <c r="BA366" s="745">
        <v>2.2870005</v>
      </c>
      <c r="BB366" s="745">
        <v>2.2870005</v>
      </c>
      <c r="BD366" t="s">
        <v>2466</v>
      </c>
      <c r="BE366" t="s">
        <v>2467</v>
      </c>
      <c r="BG366" t="s">
        <v>25</v>
      </c>
    </row>
    <row r="367" spans="2:59" x14ac:dyDescent="0.2">
      <c r="B367" t="s">
        <v>2460</v>
      </c>
      <c r="C367" t="s">
        <v>3588</v>
      </c>
      <c r="D367" t="s">
        <v>3589</v>
      </c>
      <c r="E367" t="s">
        <v>3590</v>
      </c>
      <c r="F367" t="s">
        <v>470</v>
      </c>
      <c r="G367" t="s">
        <v>469</v>
      </c>
      <c r="H367" t="s">
        <v>2464</v>
      </c>
      <c r="L367" s="687">
        <v>47573</v>
      </c>
      <c r="M367" s="687">
        <v>47573</v>
      </c>
      <c r="N367" s="687">
        <v>45602</v>
      </c>
      <c r="O367" s="687">
        <v>46009</v>
      </c>
      <c r="P367" s="687">
        <v>46373</v>
      </c>
      <c r="Q367" s="687">
        <v>46639</v>
      </c>
      <c r="R367" s="687">
        <v>47731</v>
      </c>
      <c r="S367" s="687">
        <v>47938</v>
      </c>
      <c r="T367" s="687"/>
      <c r="U367" s="687"/>
      <c r="V367" s="687"/>
      <c r="W367" s="687">
        <v>45602</v>
      </c>
      <c r="X367" s="687">
        <v>46009</v>
      </c>
      <c r="Y367" s="687">
        <v>46373</v>
      </c>
      <c r="Z367" s="687">
        <v>46639</v>
      </c>
      <c r="AA367" s="687">
        <v>47731</v>
      </c>
      <c r="AB367" s="687">
        <v>47938</v>
      </c>
      <c r="AC367" s="687"/>
      <c r="AD367" s="687"/>
      <c r="AE367" s="687"/>
      <c r="AG367" s="745">
        <v>0</v>
      </c>
      <c r="AH367" s="745">
        <v>3.4034619800000003</v>
      </c>
      <c r="AI367" s="745"/>
      <c r="AL367" s="745">
        <v>0</v>
      </c>
      <c r="AM367" s="745">
        <v>0</v>
      </c>
      <c r="AN367" s="745">
        <v>0.16904113999999998</v>
      </c>
      <c r="AO367" s="745">
        <v>0.85948025000000006</v>
      </c>
      <c r="AP367" s="745">
        <v>1.64930731</v>
      </c>
      <c r="AQ367" s="745">
        <v>2.3558410900000002</v>
      </c>
      <c r="AR367" s="745">
        <v>3.0623748700000002</v>
      </c>
      <c r="AS367" s="745">
        <v>3.4034619800000003</v>
      </c>
      <c r="AU367" s="745">
        <v>0</v>
      </c>
      <c r="AV367" s="745">
        <v>0</v>
      </c>
      <c r="AW367" s="745">
        <v>0.16904113999999998</v>
      </c>
      <c r="AX367" s="745">
        <v>0.85948025000000006</v>
      </c>
      <c r="AY367" s="745">
        <v>1.64930731</v>
      </c>
      <c r="AZ367" s="745">
        <v>2.3558410900000002</v>
      </c>
      <c r="BA367" s="745">
        <v>3.0623748700000002</v>
      </c>
      <c r="BB367" s="745">
        <v>3.4034619800000003</v>
      </c>
      <c r="BD367" t="s">
        <v>2466</v>
      </c>
      <c r="BE367" t="s">
        <v>2467</v>
      </c>
      <c r="BG367" t="s">
        <v>25</v>
      </c>
    </row>
    <row r="368" spans="2:59" x14ac:dyDescent="0.2">
      <c r="B368" t="s">
        <v>2460</v>
      </c>
      <c r="C368" t="s">
        <v>3588</v>
      </c>
      <c r="D368" t="s">
        <v>3589</v>
      </c>
      <c r="E368" t="s">
        <v>3590</v>
      </c>
      <c r="F368" t="s">
        <v>816</v>
      </c>
      <c r="G368" t="s">
        <v>815</v>
      </c>
      <c r="H368" t="s">
        <v>2464</v>
      </c>
      <c r="L368" s="687">
        <v>47573</v>
      </c>
      <c r="M368" s="687">
        <v>47573</v>
      </c>
      <c r="N368" s="687">
        <v>45602</v>
      </c>
      <c r="O368" s="687">
        <v>46009</v>
      </c>
      <c r="P368" s="687">
        <v>46373</v>
      </c>
      <c r="Q368" s="687">
        <v>46639</v>
      </c>
      <c r="R368" s="687">
        <v>47731</v>
      </c>
      <c r="S368" s="687">
        <v>47938</v>
      </c>
      <c r="T368" s="687"/>
      <c r="U368" s="687"/>
      <c r="V368" s="687"/>
      <c r="W368" s="687">
        <v>45602</v>
      </c>
      <c r="X368" s="687">
        <v>46009</v>
      </c>
      <c r="Y368" s="687">
        <v>46373</v>
      </c>
      <c r="Z368" s="687">
        <v>46639</v>
      </c>
      <c r="AA368" s="687">
        <v>47731</v>
      </c>
      <c r="AB368" s="687">
        <v>47938</v>
      </c>
      <c r="AC368" s="687"/>
      <c r="AD368" s="687"/>
      <c r="AE368" s="687"/>
      <c r="AG368" s="745">
        <v>0</v>
      </c>
      <c r="AH368" s="745">
        <v>4.3316788499999994</v>
      </c>
      <c r="AI368" s="745"/>
      <c r="AL368" s="745">
        <v>0</v>
      </c>
      <c r="AM368" s="745">
        <v>0</v>
      </c>
      <c r="AN368" s="745">
        <v>0.21514325999999998</v>
      </c>
      <c r="AO368" s="745">
        <v>1.0938839400000002</v>
      </c>
      <c r="AP368" s="745">
        <v>2.0991183900000001</v>
      </c>
      <c r="AQ368" s="745">
        <v>2.9983431899999999</v>
      </c>
      <c r="AR368" s="745">
        <v>3.8975679899999998</v>
      </c>
      <c r="AS368" s="745">
        <v>4.3316788499999994</v>
      </c>
      <c r="AU368" s="745">
        <v>0</v>
      </c>
      <c r="AV368" s="745">
        <v>0</v>
      </c>
      <c r="AW368" s="745">
        <v>0.21514325999999998</v>
      </c>
      <c r="AX368" s="745">
        <v>1.0938839400000002</v>
      </c>
      <c r="AY368" s="745">
        <v>2.0991183900000001</v>
      </c>
      <c r="AZ368" s="745">
        <v>2.9983431899999999</v>
      </c>
      <c r="BA368" s="745">
        <v>3.8975679899999998</v>
      </c>
      <c r="BB368" s="745">
        <v>4.3316788499999994</v>
      </c>
      <c r="BD368" t="s">
        <v>2466</v>
      </c>
      <c r="BE368" t="s">
        <v>2467</v>
      </c>
      <c r="BG368" t="s">
        <v>25</v>
      </c>
    </row>
    <row r="369" spans="2:59" x14ac:dyDescent="0.2">
      <c r="B369" t="s">
        <v>2460</v>
      </c>
      <c r="C369" t="s">
        <v>3591</v>
      </c>
      <c r="D369" t="s">
        <v>3592</v>
      </c>
      <c r="E369" t="s">
        <v>3593</v>
      </c>
      <c r="F369" t="s">
        <v>816</v>
      </c>
      <c r="G369" t="s">
        <v>815</v>
      </c>
      <c r="H369" t="s">
        <v>2464</v>
      </c>
      <c r="L369" s="687">
        <v>47573</v>
      </c>
      <c r="M369" s="687">
        <v>47573</v>
      </c>
      <c r="N369" s="687">
        <v>45462</v>
      </c>
      <c r="O369" s="687">
        <v>46773.962486543729</v>
      </c>
      <c r="P369" s="687">
        <v>47137.962486543729</v>
      </c>
      <c r="Q369" s="687">
        <v>47403.962486543729</v>
      </c>
      <c r="R369" s="687">
        <v>48092</v>
      </c>
      <c r="S369" s="687">
        <v>48304</v>
      </c>
      <c r="T369" s="687"/>
      <c r="U369" s="687"/>
      <c r="V369" s="687"/>
      <c r="W369" s="687">
        <v>45462</v>
      </c>
      <c r="X369" s="687">
        <v>46773.962486543729</v>
      </c>
      <c r="Y369" s="687">
        <v>47137.962486543729</v>
      </c>
      <c r="Z369" s="687">
        <v>47403.962486543729</v>
      </c>
      <c r="AA369" s="687">
        <v>48092</v>
      </c>
      <c r="AB369" s="687">
        <v>48304</v>
      </c>
      <c r="AC369" s="687"/>
      <c r="AD369" s="687"/>
      <c r="AE369" s="687"/>
      <c r="AG369" s="745">
        <v>0</v>
      </c>
      <c r="AH369" s="745">
        <v>5.1493583999999997</v>
      </c>
      <c r="AI369" s="745"/>
      <c r="AL369" s="745">
        <v>0</v>
      </c>
      <c r="AM369" s="745">
        <v>0</v>
      </c>
      <c r="AN369" s="745">
        <v>0</v>
      </c>
      <c r="AO369" s="745">
        <v>0</v>
      </c>
      <c r="AP369" s="745">
        <v>0.20624220000000001</v>
      </c>
      <c r="AQ369" s="745">
        <v>2.1825307</v>
      </c>
      <c r="AR369" s="745">
        <v>3.0168935600000002</v>
      </c>
      <c r="AS369" s="745">
        <v>5.1493583999999997</v>
      </c>
      <c r="AU369" s="745">
        <v>0</v>
      </c>
      <c r="AV369" s="745">
        <v>0</v>
      </c>
      <c r="AW369" s="745">
        <v>0</v>
      </c>
      <c r="AX369" s="745">
        <v>0</v>
      </c>
      <c r="AY369" s="745">
        <v>0.20624220000000001</v>
      </c>
      <c r="AZ369" s="745">
        <v>2.1825307</v>
      </c>
      <c r="BA369" s="745">
        <v>3.0168935600000002</v>
      </c>
      <c r="BB369" s="745">
        <v>5.1493583999999997</v>
      </c>
      <c r="BD369" t="s">
        <v>2466</v>
      </c>
      <c r="BE369" t="s">
        <v>2859</v>
      </c>
      <c r="BG369" t="s">
        <v>25</v>
      </c>
    </row>
    <row r="370" spans="2:59" x14ac:dyDescent="0.2">
      <c r="B370" t="s">
        <v>2460</v>
      </c>
      <c r="C370" t="s">
        <v>3594</v>
      </c>
      <c r="D370" t="s">
        <v>3595</v>
      </c>
      <c r="E370" t="s">
        <v>3596</v>
      </c>
      <c r="F370" t="s">
        <v>816</v>
      </c>
      <c r="G370" t="s">
        <v>815</v>
      </c>
      <c r="H370" t="s">
        <v>2464</v>
      </c>
      <c r="L370" s="687">
        <v>47573</v>
      </c>
      <c r="M370" s="687">
        <v>47573</v>
      </c>
      <c r="N370" s="687">
        <v>45462</v>
      </c>
      <c r="O370" s="687">
        <v>46681.27500770909</v>
      </c>
      <c r="P370" s="687">
        <v>46888.192505396364</v>
      </c>
      <c r="Q370" s="687">
        <v>47026.137503854545</v>
      </c>
      <c r="R370" s="687">
        <v>47371</v>
      </c>
      <c r="S370" s="687">
        <v>47573</v>
      </c>
      <c r="T370" s="687"/>
      <c r="U370" s="687"/>
      <c r="V370" s="687"/>
      <c r="W370" s="687">
        <v>45462</v>
      </c>
      <c r="X370" s="687">
        <v>46681.27500770909</v>
      </c>
      <c r="Y370" s="687">
        <v>46888.192505396364</v>
      </c>
      <c r="Z370" s="687">
        <v>47026.137503854545</v>
      </c>
      <c r="AA370" s="687">
        <v>47371</v>
      </c>
      <c r="AB370" s="687">
        <v>47573</v>
      </c>
      <c r="AC370" s="687"/>
      <c r="AD370" s="687"/>
      <c r="AE370" s="687"/>
      <c r="AG370" s="745">
        <v>0</v>
      </c>
      <c r="AH370" s="745">
        <v>3.3989447699999999</v>
      </c>
      <c r="AI370" s="745"/>
      <c r="AL370" s="745">
        <v>0</v>
      </c>
      <c r="AM370" s="745">
        <v>0</v>
      </c>
      <c r="AN370" s="745">
        <v>0</v>
      </c>
      <c r="AO370" s="745">
        <v>5.8756919999999997E-2</v>
      </c>
      <c r="AP370" s="745">
        <v>0.97059531999999993</v>
      </c>
      <c r="AQ370" s="745">
        <v>2.2086457500000001</v>
      </c>
      <c r="AR370" s="745">
        <v>3.3989447699999999</v>
      </c>
      <c r="AS370" s="745">
        <v>3.3989447699999999</v>
      </c>
      <c r="AU370" s="745">
        <v>0</v>
      </c>
      <c r="AV370" s="745">
        <v>0</v>
      </c>
      <c r="AW370" s="745">
        <v>0</v>
      </c>
      <c r="AX370" s="745">
        <v>5.8756919999999997E-2</v>
      </c>
      <c r="AY370" s="745">
        <v>0.97059531999999993</v>
      </c>
      <c r="AZ370" s="745">
        <v>2.2086457500000001</v>
      </c>
      <c r="BA370" s="745">
        <v>3.3989447699999999</v>
      </c>
      <c r="BB370" s="745">
        <v>3.3989447699999999</v>
      </c>
      <c r="BD370" t="s">
        <v>2466</v>
      </c>
      <c r="BE370" t="s">
        <v>2467</v>
      </c>
      <c r="BG370" t="s">
        <v>25</v>
      </c>
    </row>
    <row r="371" spans="2:59" x14ac:dyDescent="0.2">
      <c r="B371" t="s">
        <v>2460</v>
      </c>
      <c r="C371" t="s">
        <v>3597</v>
      </c>
      <c r="D371" t="s">
        <v>3598</v>
      </c>
      <c r="E371" t="s">
        <v>3599</v>
      </c>
      <c r="F371" t="s">
        <v>825</v>
      </c>
      <c r="G371" t="s">
        <v>824</v>
      </c>
      <c r="H371" t="s">
        <v>2464</v>
      </c>
      <c r="L371" s="687">
        <v>47573</v>
      </c>
      <c r="M371" s="687">
        <v>47573</v>
      </c>
      <c r="N371" s="687">
        <v>45567</v>
      </c>
      <c r="O371" s="687">
        <v>46772.059304784692</v>
      </c>
      <c r="P371" s="687">
        <v>46966.741513349283</v>
      </c>
      <c r="Q371" s="687">
        <v>47096.529652392346</v>
      </c>
      <c r="R371" s="687">
        <v>47421</v>
      </c>
      <c r="S371" s="687">
        <v>47573</v>
      </c>
      <c r="T371" s="687"/>
      <c r="U371" s="687"/>
      <c r="V371" s="687"/>
      <c r="W371" s="687">
        <v>45567</v>
      </c>
      <c r="X371" s="687">
        <v>46772.059304784692</v>
      </c>
      <c r="Y371" s="687">
        <v>46966.741513349283</v>
      </c>
      <c r="Z371" s="687">
        <v>47096.529652392346</v>
      </c>
      <c r="AA371" s="687">
        <v>47421</v>
      </c>
      <c r="AB371" s="687">
        <v>47573</v>
      </c>
      <c r="AC371" s="687"/>
      <c r="AD371" s="687"/>
      <c r="AE371" s="687"/>
      <c r="AG371" s="745">
        <v>0</v>
      </c>
      <c r="AH371" s="745">
        <v>3.4051779799999995</v>
      </c>
      <c r="AI371" s="745"/>
      <c r="AL371" s="745">
        <v>0</v>
      </c>
      <c r="AM371" s="745">
        <v>0</v>
      </c>
      <c r="AN371" s="745">
        <v>0</v>
      </c>
      <c r="AO371" s="745">
        <v>0</v>
      </c>
      <c r="AP371" s="745">
        <v>0.16131677999999999</v>
      </c>
      <c r="AQ371" s="745">
        <v>1.8101223099999999</v>
      </c>
      <c r="AR371" s="745">
        <v>3.4051779799999995</v>
      </c>
      <c r="AS371" s="745">
        <v>3.4051779799999995</v>
      </c>
      <c r="AU371" s="745">
        <v>0</v>
      </c>
      <c r="AV371" s="745">
        <v>0</v>
      </c>
      <c r="AW371" s="745">
        <v>0</v>
      </c>
      <c r="AX371" s="745">
        <v>0</v>
      </c>
      <c r="AY371" s="745">
        <v>0.16131677999999999</v>
      </c>
      <c r="AZ371" s="745">
        <v>1.8101223099999999</v>
      </c>
      <c r="BA371" s="745">
        <v>3.4051779799999995</v>
      </c>
      <c r="BB371" s="745">
        <v>3.4051779799999995</v>
      </c>
      <c r="BD371" t="s">
        <v>2466</v>
      </c>
      <c r="BE371" t="s">
        <v>2467</v>
      </c>
      <c r="BG371" t="s">
        <v>25</v>
      </c>
    </row>
    <row r="372" spans="2:59" x14ac:dyDescent="0.2">
      <c r="B372" t="s">
        <v>2460</v>
      </c>
      <c r="C372" t="s">
        <v>3597</v>
      </c>
      <c r="D372" t="s">
        <v>3598</v>
      </c>
      <c r="E372" t="s">
        <v>3599</v>
      </c>
      <c r="F372" t="s">
        <v>816</v>
      </c>
      <c r="G372" t="s">
        <v>815</v>
      </c>
      <c r="H372" t="s">
        <v>2464</v>
      </c>
      <c r="L372" s="687">
        <v>47573</v>
      </c>
      <c r="M372" s="687">
        <v>47573</v>
      </c>
      <c r="N372" s="687">
        <v>45567</v>
      </c>
      <c r="O372" s="687">
        <v>46772.059304784692</v>
      </c>
      <c r="P372" s="687">
        <v>46966.741513349283</v>
      </c>
      <c r="Q372" s="687">
        <v>47096.529652392346</v>
      </c>
      <c r="R372" s="687">
        <v>47421</v>
      </c>
      <c r="S372" s="687">
        <v>47573</v>
      </c>
      <c r="T372" s="687"/>
      <c r="U372" s="687"/>
      <c r="V372" s="687"/>
      <c r="W372" s="687">
        <v>45567</v>
      </c>
      <c r="X372" s="687">
        <v>46772.059304784692</v>
      </c>
      <c r="Y372" s="687">
        <v>46966.741513349283</v>
      </c>
      <c r="Z372" s="687">
        <v>47096.529652392346</v>
      </c>
      <c r="AA372" s="687">
        <v>47421</v>
      </c>
      <c r="AB372" s="687">
        <v>47573</v>
      </c>
      <c r="AC372" s="687"/>
      <c r="AD372" s="687"/>
      <c r="AE372" s="687"/>
      <c r="AG372" s="745">
        <v>0</v>
      </c>
      <c r="AH372" s="745">
        <v>1.60243669</v>
      </c>
      <c r="AI372" s="745"/>
      <c r="AL372" s="745">
        <v>0</v>
      </c>
      <c r="AM372" s="745">
        <v>0</v>
      </c>
      <c r="AN372" s="745">
        <v>0</v>
      </c>
      <c r="AO372" s="745">
        <v>0</v>
      </c>
      <c r="AP372" s="745">
        <v>7.5913770000000005E-2</v>
      </c>
      <c r="AQ372" s="745">
        <v>0.85182225</v>
      </c>
      <c r="AR372" s="745">
        <v>1.60243669</v>
      </c>
      <c r="AS372" s="745">
        <v>1.60243669</v>
      </c>
      <c r="AU372" s="745">
        <v>0</v>
      </c>
      <c r="AV372" s="745">
        <v>0</v>
      </c>
      <c r="AW372" s="745">
        <v>0</v>
      </c>
      <c r="AX372" s="745">
        <v>0</v>
      </c>
      <c r="AY372" s="745">
        <v>7.5913770000000005E-2</v>
      </c>
      <c r="AZ372" s="745">
        <v>0.85182225</v>
      </c>
      <c r="BA372" s="745">
        <v>1.60243669</v>
      </c>
      <c r="BB372" s="745">
        <v>1.60243669</v>
      </c>
      <c r="BD372" t="s">
        <v>2466</v>
      </c>
      <c r="BE372" t="s">
        <v>2467</v>
      </c>
      <c r="BG372" t="s">
        <v>25</v>
      </c>
    </row>
    <row r="373" spans="2:59" x14ac:dyDescent="0.2">
      <c r="B373" t="s">
        <v>2460</v>
      </c>
      <c r="C373" t="s">
        <v>3600</v>
      </c>
      <c r="D373" t="s">
        <v>3601</v>
      </c>
      <c r="E373" t="s">
        <v>3602</v>
      </c>
      <c r="F373" t="s">
        <v>816</v>
      </c>
      <c r="G373" t="s">
        <v>815</v>
      </c>
      <c r="H373" t="s">
        <v>2464</v>
      </c>
      <c r="L373" s="687">
        <v>47573</v>
      </c>
      <c r="M373" s="687">
        <v>47573</v>
      </c>
      <c r="N373" s="687">
        <v>45476</v>
      </c>
      <c r="O373" s="687">
        <v>46225.388995367124</v>
      </c>
      <c r="P373" s="687">
        <v>46489.272296756986</v>
      </c>
      <c r="Q373" s="687">
        <v>46665.194497683558</v>
      </c>
      <c r="R373" s="687">
        <v>47105</v>
      </c>
      <c r="S373" s="687">
        <v>47208</v>
      </c>
      <c r="T373" s="687"/>
      <c r="U373" s="687"/>
      <c r="V373" s="687"/>
      <c r="W373" s="687">
        <v>45476</v>
      </c>
      <c r="X373" s="687">
        <v>46225.388995367124</v>
      </c>
      <c r="Y373" s="687">
        <v>46489.272296756986</v>
      </c>
      <c r="Z373" s="687">
        <v>46665.194497683558</v>
      </c>
      <c r="AA373" s="687">
        <v>47105</v>
      </c>
      <c r="AB373" s="687">
        <v>47208</v>
      </c>
      <c r="AC373" s="687"/>
      <c r="AD373" s="687"/>
      <c r="AE373" s="687"/>
      <c r="AG373" s="745">
        <v>0</v>
      </c>
      <c r="AH373" s="745">
        <v>4.0250476300000004</v>
      </c>
      <c r="AI373" s="745"/>
      <c r="AL373" s="745">
        <v>0</v>
      </c>
      <c r="AM373" s="745">
        <v>0</v>
      </c>
      <c r="AN373" s="745">
        <v>8.3493950000000011E-2</v>
      </c>
      <c r="AO373" s="745">
        <v>1.6292731499999999</v>
      </c>
      <c r="AP373" s="745">
        <v>2.5488722400000001</v>
      </c>
      <c r="AQ373" s="745">
        <v>4.0250476300000004</v>
      </c>
      <c r="AR373" s="745">
        <v>4.0250476300000004</v>
      </c>
      <c r="AS373" s="745">
        <v>4.0250476300000004</v>
      </c>
      <c r="AU373" s="745">
        <v>0</v>
      </c>
      <c r="AV373" s="745">
        <v>0</v>
      </c>
      <c r="AW373" s="745">
        <v>8.3493950000000011E-2</v>
      </c>
      <c r="AX373" s="745">
        <v>1.6292731499999999</v>
      </c>
      <c r="AY373" s="745">
        <v>2.5488722400000001</v>
      </c>
      <c r="AZ373" s="745">
        <v>4.0250476300000004</v>
      </c>
      <c r="BA373" s="745">
        <v>4.0250476300000004</v>
      </c>
      <c r="BB373" s="745">
        <v>4.0250476300000004</v>
      </c>
      <c r="BD373" t="s">
        <v>2466</v>
      </c>
      <c r="BE373" t="s">
        <v>2467</v>
      </c>
      <c r="BG373" t="s">
        <v>25</v>
      </c>
    </row>
    <row r="374" spans="2:59" x14ac:dyDescent="0.2">
      <c r="B374" t="s">
        <v>2460</v>
      </c>
      <c r="C374" t="s">
        <v>3603</v>
      </c>
      <c r="D374" t="s">
        <v>3604</v>
      </c>
      <c r="E374" t="s">
        <v>3605</v>
      </c>
      <c r="F374" t="s">
        <v>835</v>
      </c>
      <c r="G374" t="s">
        <v>834</v>
      </c>
      <c r="H374" t="s">
        <v>2464</v>
      </c>
      <c r="L374" s="687">
        <v>47573</v>
      </c>
      <c r="M374" s="687">
        <v>47573</v>
      </c>
      <c r="N374" s="687">
        <v>45581</v>
      </c>
      <c r="O374" s="687">
        <v>46126</v>
      </c>
      <c r="P374" s="687">
        <v>46427</v>
      </c>
      <c r="Q374" s="687">
        <v>46624</v>
      </c>
      <c r="R374" s="687">
        <v>47100</v>
      </c>
      <c r="S374" s="687">
        <v>47573</v>
      </c>
      <c r="T374" s="687"/>
      <c r="U374" s="687"/>
      <c r="V374" s="687"/>
      <c r="W374" s="687">
        <v>45581</v>
      </c>
      <c r="X374" s="687">
        <v>46126</v>
      </c>
      <c r="Y374" s="687">
        <v>46427</v>
      </c>
      <c r="Z374" s="687">
        <v>46624</v>
      </c>
      <c r="AA374" s="687">
        <v>47100</v>
      </c>
      <c r="AB374" s="687">
        <v>47573</v>
      </c>
      <c r="AC374" s="687"/>
      <c r="AD374" s="687"/>
      <c r="AE374" s="687"/>
      <c r="AG374" s="745">
        <v>0</v>
      </c>
      <c r="AH374" s="745">
        <v>6.7499518899999993</v>
      </c>
      <c r="AI374" s="745"/>
      <c r="AL374" s="745">
        <v>0</v>
      </c>
      <c r="AM374" s="745">
        <v>0</v>
      </c>
      <c r="AN374" s="745">
        <v>0</v>
      </c>
      <c r="AO374" s="745">
        <v>0.5821269</v>
      </c>
      <c r="AP374" s="745">
        <v>1.66450538</v>
      </c>
      <c r="AQ374" s="745">
        <v>4.0845223800000001</v>
      </c>
      <c r="AR374" s="745">
        <v>6.6593149399999998</v>
      </c>
      <c r="AS374" s="745">
        <v>6.7499518899999993</v>
      </c>
      <c r="AU374" s="745">
        <v>0</v>
      </c>
      <c r="AV374" s="745">
        <v>0</v>
      </c>
      <c r="AW374" s="745">
        <v>0</v>
      </c>
      <c r="AX374" s="745">
        <v>0.5821269</v>
      </c>
      <c r="AY374" s="745">
        <v>1.66450538</v>
      </c>
      <c r="AZ374" s="745">
        <v>4.0845223800000001</v>
      </c>
      <c r="BA374" s="745">
        <v>6.6593149399999998</v>
      </c>
      <c r="BB374" s="745">
        <v>6.7499518899999993</v>
      </c>
      <c r="BD374" t="s">
        <v>2466</v>
      </c>
      <c r="BE374" t="s">
        <v>2467</v>
      </c>
      <c r="BG374" t="s">
        <v>25</v>
      </c>
    </row>
    <row r="375" spans="2:59" x14ac:dyDescent="0.2">
      <c r="B375" t="s">
        <v>2460</v>
      </c>
      <c r="C375" t="s">
        <v>3606</v>
      </c>
      <c r="D375" t="s">
        <v>3607</v>
      </c>
      <c r="E375" t="s">
        <v>3608</v>
      </c>
      <c r="F375" t="s">
        <v>835</v>
      </c>
      <c r="G375" t="s">
        <v>834</v>
      </c>
      <c r="H375" t="s">
        <v>2464</v>
      </c>
      <c r="L375" s="687">
        <v>47573</v>
      </c>
      <c r="M375" s="687">
        <v>47573</v>
      </c>
      <c r="N375" s="687">
        <v>45581</v>
      </c>
      <c r="O375" s="687">
        <v>45903</v>
      </c>
      <c r="P375" s="687">
        <v>46178</v>
      </c>
      <c r="Q375" s="687">
        <v>46453</v>
      </c>
      <c r="R375" s="687">
        <v>47816</v>
      </c>
      <c r="S375" s="687">
        <v>48304</v>
      </c>
      <c r="T375" s="687"/>
      <c r="U375" s="687"/>
      <c r="V375" s="687"/>
      <c r="W375" s="687">
        <v>45581</v>
      </c>
      <c r="X375" s="687">
        <v>45903</v>
      </c>
      <c r="Y375" s="687">
        <v>46178</v>
      </c>
      <c r="Z375" s="687">
        <v>46453</v>
      </c>
      <c r="AA375" s="687">
        <v>47816</v>
      </c>
      <c r="AB375" s="687">
        <v>48304</v>
      </c>
      <c r="AC375" s="687"/>
      <c r="AD375" s="687"/>
      <c r="AE375" s="687"/>
      <c r="AG375" s="745">
        <v>0</v>
      </c>
      <c r="AH375" s="745">
        <v>51.762932970000008</v>
      </c>
      <c r="AI375" s="745"/>
      <c r="AL375" s="745">
        <v>0</v>
      </c>
      <c r="AM375" s="745">
        <v>0</v>
      </c>
      <c r="AN375" s="745">
        <v>0.14601625999999998</v>
      </c>
      <c r="AO375" s="745">
        <v>0.42467157</v>
      </c>
      <c r="AP375" s="745">
        <v>0.64438295000000001</v>
      </c>
      <c r="AQ375" s="745">
        <v>8.67201588</v>
      </c>
      <c r="AR375" s="745">
        <v>27.417797879999998</v>
      </c>
      <c r="AS375" s="745">
        <v>51.762932970000008</v>
      </c>
      <c r="AU375" s="745">
        <v>0</v>
      </c>
      <c r="AV375" s="745">
        <v>0</v>
      </c>
      <c r="AW375" s="745">
        <v>0.14601625999999998</v>
      </c>
      <c r="AX375" s="745">
        <v>0.42467157</v>
      </c>
      <c r="AY375" s="745">
        <v>0.64438295000000001</v>
      </c>
      <c r="AZ375" s="745">
        <v>8.67201588</v>
      </c>
      <c r="BA375" s="745">
        <v>27.417797879999998</v>
      </c>
      <c r="BB375" s="745">
        <v>51.762932970000008</v>
      </c>
      <c r="BD375" t="s">
        <v>2597</v>
      </c>
      <c r="BE375" t="s">
        <v>2859</v>
      </c>
      <c r="BG375" t="s">
        <v>25</v>
      </c>
    </row>
    <row r="376" spans="2:59" x14ac:dyDescent="0.2">
      <c r="B376" t="s">
        <v>2460</v>
      </c>
      <c r="C376" t="s">
        <v>3609</v>
      </c>
      <c r="D376" t="s">
        <v>3610</v>
      </c>
      <c r="E376" t="s">
        <v>3611</v>
      </c>
      <c r="F376" t="s">
        <v>854</v>
      </c>
      <c r="G376" t="s">
        <v>853</v>
      </c>
      <c r="H376" t="s">
        <v>2464</v>
      </c>
      <c r="L376" s="687">
        <v>46112</v>
      </c>
      <c r="M376" s="687">
        <v>46112</v>
      </c>
      <c r="N376" s="687">
        <v>45748</v>
      </c>
      <c r="O376" s="687">
        <v>46526</v>
      </c>
      <c r="P376" s="687">
        <v>46792</v>
      </c>
      <c r="Q376" s="687">
        <v>46989</v>
      </c>
      <c r="R376" s="687">
        <v>47465</v>
      </c>
      <c r="S376" s="687">
        <v>47938</v>
      </c>
      <c r="T376" s="687"/>
      <c r="U376" s="687"/>
      <c r="V376" s="687"/>
      <c r="W376" s="687">
        <v>45748</v>
      </c>
      <c r="X376" s="687">
        <v>46526</v>
      </c>
      <c r="Y376" s="687">
        <v>46792</v>
      </c>
      <c r="Z376" s="687">
        <v>46989</v>
      </c>
      <c r="AA376" s="687">
        <v>47465</v>
      </c>
      <c r="AB376" s="687">
        <v>47938</v>
      </c>
      <c r="AC376" s="687"/>
      <c r="AD376" s="687"/>
      <c r="AE376" s="687"/>
      <c r="AG376" s="745">
        <v>0</v>
      </c>
      <c r="AH376" s="745">
        <v>4.2987299999999991</v>
      </c>
      <c r="AI376" s="745"/>
      <c r="AL376" s="745">
        <v>0</v>
      </c>
      <c r="AM376" s="745">
        <v>0</v>
      </c>
      <c r="AN376" s="745">
        <v>0.27135539000000003</v>
      </c>
      <c r="AO376" s="745">
        <v>0.68577051</v>
      </c>
      <c r="AP376" s="745">
        <v>1.0997079199999999</v>
      </c>
      <c r="AQ376" s="745">
        <v>2.2818958</v>
      </c>
      <c r="AR376" s="745">
        <v>3.7545270799999999</v>
      </c>
      <c r="AS376" s="745">
        <v>4.2987299999999991</v>
      </c>
      <c r="AU376" s="745">
        <v>0</v>
      </c>
      <c r="AV376" s="745">
        <v>0</v>
      </c>
      <c r="AW376" s="745">
        <v>0.27135539000000003</v>
      </c>
      <c r="AX376" s="745">
        <v>0.68577051</v>
      </c>
      <c r="AY376" s="745">
        <v>1.0997079199999999</v>
      </c>
      <c r="AZ376" s="745">
        <v>2.2818958</v>
      </c>
      <c r="BA376" s="745">
        <v>3.7545270799999999</v>
      </c>
      <c r="BB376" s="745">
        <v>4.2987299999999991</v>
      </c>
      <c r="BD376" t="s">
        <v>2466</v>
      </c>
      <c r="BE376" t="s">
        <v>2467</v>
      </c>
      <c r="BG376" t="s">
        <v>25</v>
      </c>
    </row>
    <row r="377" spans="2:59" x14ac:dyDescent="0.2">
      <c r="B377" t="s">
        <v>2460</v>
      </c>
      <c r="C377" t="s">
        <v>3612</v>
      </c>
      <c r="D377" t="s">
        <v>3613</v>
      </c>
      <c r="E377" t="s">
        <v>2463</v>
      </c>
      <c r="F377" t="s">
        <v>845</v>
      </c>
      <c r="G377" t="s">
        <v>844</v>
      </c>
      <c r="H377" t="s">
        <v>2464</v>
      </c>
      <c r="L377" s="687" t="s">
        <v>2463</v>
      </c>
      <c r="M377" s="687" t="s">
        <v>2463</v>
      </c>
      <c r="N377" s="687">
        <v>45581</v>
      </c>
      <c r="O377" s="687">
        <v>47209</v>
      </c>
      <c r="P377" s="687">
        <v>47523</v>
      </c>
      <c r="Q377" s="687">
        <v>47717</v>
      </c>
      <c r="R377" s="687">
        <v>48189</v>
      </c>
      <c r="S377" s="687">
        <v>48669</v>
      </c>
      <c r="T377" s="687"/>
      <c r="U377" s="687"/>
      <c r="V377" s="687"/>
      <c r="W377" s="687">
        <v>45581</v>
      </c>
      <c r="X377" s="687">
        <v>47209</v>
      </c>
      <c r="Y377" s="687">
        <v>47523</v>
      </c>
      <c r="Z377" s="687">
        <v>47717</v>
      </c>
      <c r="AA377" s="687">
        <v>48189</v>
      </c>
      <c r="AB377" s="687">
        <v>48669</v>
      </c>
      <c r="AC377" s="687"/>
      <c r="AD377" s="687"/>
      <c r="AE377" s="687"/>
      <c r="AG377" s="745">
        <v>0</v>
      </c>
      <c r="AH377" s="745">
        <v>34.617041820000004</v>
      </c>
      <c r="AI377" s="745"/>
      <c r="AL377" s="745">
        <v>0</v>
      </c>
      <c r="AM377" s="745">
        <v>0</v>
      </c>
      <c r="AN377" s="745">
        <v>0</v>
      </c>
      <c r="AO377" s="745">
        <v>0</v>
      </c>
      <c r="AP377" s="745">
        <v>0.10013725</v>
      </c>
      <c r="AQ377" s="745">
        <v>0.3610892</v>
      </c>
      <c r="AR377" s="745">
        <v>13.32836608</v>
      </c>
      <c r="AS377" s="745">
        <v>34.617041820000004</v>
      </c>
      <c r="AU377" s="745">
        <v>0</v>
      </c>
      <c r="AV377" s="745">
        <v>0</v>
      </c>
      <c r="AW377" s="745">
        <v>0</v>
      </c>
      <c r="AX377" s="745">
        <v>0</v>
      </c>
      <c r="AY377" s="745">
        <v>0.10013725</v>
      </c>
      <c r="AZ377" s="745">
        <v>0.3610892</v>
      </c>
      <c r="BA377" s="745">
        <v>13.32836608</v>
      </c>
      <c r="BB377" s="745">
        <v>34.617041820000004</v>
      </c>
      <c r="BD377" t="s">
        <v>2466</v>
      </c>
      <c r="BE377" t="s">
        <v>2467</v>
      </c>
      <c r="BG377" t="s">
        <v>25</v>
      </c>
    </row>
    <row r="378" spans="2:59" x14ac:dyDescent="0.2">
      <c r="B378" t="s">
        <v>2460</v>
      </c>
      <c r="C378" t="s">
        <v>3614</v>
      </c>
      <c r="D378" t="s">
        <v>3615</v>
      </c>
      <c r="E378" t="s">
        <v>3616</v>
      </c>
      <c r="F378" t="s">
        <v>835</v>
      </c>
      <c r="G378" t="s">
        <v>834</v>
      </c>
      <c r="H378" t="s">
        <v>2464</v>
      </c>
      <c r="L378" s="687">
        <v>47573</v>
      </c>
      <c r="M378" s="687">
        <v>47573</v>
      </c>
      <c r="N378" s="687">
        <v>45581</v>
      </c>
      <c r="O378" s="687">
        <v>46844</v>
      </c>
      <c r="P378" s="687">
        <v>47158</v>
      </c>
      <c r="Q378" s="687">
        <v>47352</v>
      </c>
      <c r="R378" s="687">
        <v>47824</v>
      </c>
      <c r="S378" s="687">
        <v>48304</v>
      </c>
      <c r="T378" s="687"/>
      <c r="U378" s="687"/>
      <c r="V378" s="687"/>
      <c r="W378" s="687">
        <v>45581</v>
      </c>
      <c r="X378" s="687">
        <v>46844</v>
      </c>
      <c r="Y378" s="687">
        <v>47158</v>
      </c>
      <c r="Z378" s="687">
        <v>47352</v>
      </c>
      <c r="AA378" s="687">
        <v>47824</v>
      </c>
      <c r="AB378" s="687">
        <v>48304</v>
      </c>
      <c r="AC378" s="687"/>
      <c r="AD378" s="687"/>
      <c r="AE378" s="687"/>
      <c r="AG378" s="745">
        <v>0</v>
      </c>
      <c r="AH378" s="745">
        <v>7.58499824</v>
      </c>
      <c r="AI378" s="745"/>
      <c r="AL378" s="745">
        <v>0</v>
      </c>
      <c r="AM378" s="745">
        <v>0</v>
      </c>
      <c r="AN378" s="745">
        <v>0</v>
      </c>
      <c r="AO378" s="745">
        <v>0</v>
      </c>
      <c r="AP378" s="745">
        <v>0.31411544000000002</v>
      </c>
      <c r="AQ378" s="745">
        <v>1.1407815300000002</v>
      </c>
      <c r="AR378" s="745">
        <v>2.73049214</v>
      </c>
      <c r="AS378" s="745">
        <v>7.58499824</v>
      </c>
      <c r="AU378" s="745">
        <v>0</v>
      </c>
      <c r="AV378" s="745">
        <v>0</v>
      </c>
      <c r="AW378" s="745">
        <v>0</v>
      </c>
      <c r="AX378" s="745">
        <v>0</v>
      </c>
      <c r="AY378" s="745">
        <v>0.31411544000000002</v>
      </c>
      <c r="AZ378" s="745">
        <v>1.1407815300000002</v>
      </c>
      <c r="BA378" s="745">
        <v>2.73049214</v>
      </c>
      <c r="BB378" s="745">
        <v>7.58499824</v>
      </c>
      <c r="BD378" t="s">
        <v>2466</v>
      </c>
      <c r="BE378" t="s">
        <v>2859</v>
      </c>
      <c r="BG378" t="s">
        <v>25</v>
      </c>
    </row>
    <row r="379" spans="2:59" x14ac:dyDescent="0.2">
      <c r="B379" t="s">
        <v>2460</v>
      </c>
      <c r="C379" t="s">
        <v>3617</v>
      </c>
      <c r="D379" t="s">
        <v>3618</v>
      </c>
      <c r="E379" t="s">
        <v>3619</v>
      </c>
      <c r="F379" t="s">
        <v>835</v>
      </c>
      <c r="G379" t="s">
        <v>834</v>
      </c>
      <c r="H379" t="s">
        <v>2464</v>
      </c>
      <c r="L379" s="687">
        <v>47573</v>
      </c>
      <c r="M379" s="687">
        <v>47573</v>
      </c>
      <c r="N379" s="687">
        <v>45581</v>
      </c>
      <c r="O379" s="687">
        <v>46622</v>
      </c>
      <c r="P379" s="687">
        <v>46889</v>
      </c>
      <c r="Q379" s="687">
        <v>47098</v>
      </c>
      <c r="R379" s="687">
        <v>47807</v>
      </c>
      <c r="S379" s="687">
        <v>48304</v>
      </c>
      <c r="T379" s="687"/>
      <c r="U379" s="687"/>
      <c r="V379" s="687"/>
      <c r="W379" s="687">
        <v>45581</v>
      </c>
      <c r="X379" s="687">
        <v>46622</v>
      </c>
      <c r="Y379" s="687">
        <v>46889</v>
      </c>
      <c r="Z379" s="687">
        <v>47098</v>
      </c>
      <c r="AA379" s="687">
        <v>47807</v>
      </c>
      <c r="AB379" s="687">
        <v>48304</v>
      </c>
      <c r="AC379" s="687"/>
      <c r="AD379" s="687"/>
      <c r="AE379" s="687"/>
      <c r="AG379" s="745">
        <v>0</v>
      </c>
      <c r="AH379" s="745">
        <v>3.6236764299999997</v>
      </c>
      <c r="AI379" s="745"/>
      <c r="AL379" s="745">
        <v>0</v>
      </c>
      <c r="AM379" s="745">
        <v>0</v>
      </c>
      <c r="AN379" s="745">
        <v>0</v>
      </c>
      <c r="AO379" s="745">
        <v>0</v>
      </c>
      <c r="AP379" s="745">
        <v>0.15006596</v>
      </c>
      <c r="AQ379" s="745">
        <v>0.54500104999999999</v>
      </c>
      <c r="AR379" s="745">
        <v>1.30447388</v>
      </c>
      <c r="AS379" s="745">
        <v>3.6236764299999997</v>
      </c>
      <c r="AU379" s="745">
        <v>0</v>
      </c>
      <c r="AV379" s="745">
        <v>0</v>
      </c>
      <c r="AW379" s="745">
        <v>0</v>
      </c>
      <c r="AX379" s="745">
        <v>0</v>
      </c>
      <c r="AY379" s="745">
        <v>0.15006596</v>
      </c>
      <c r="AZ379" s="745">
        <v>0.54500104999999999</v>
      </c>
      <c r="BA379" s="745">
        <v>1.30447388</v>
      </c>
      <c r="BB379" s="745">
        <v>3.6236764299999997</v>
      </c>
      <c r="BD379" t="s">
        <v>2466</v>
      </c>
      <c r="BE379" t="s">
        <v>2859</v>
      </c>
      <c r="BG379" t="s">
        <v>25</v>
      </c>
    </row>
    <row r="380" spans="2:59" x14ac:dyDescent="0.2">
      <c r="B380" t="s">
        <v>2460</v>
      </c>
      <c r="C380" t="s">
        <v>3620</v>
      </c>
      <c r="D380" t="s">
        <v>3621</v>
      </c>
      <c r="E380" t="s">
        <v>3622</v>
      </c>
      <c r="F380" t="s">
        <v>835</v>
      </c>
      <c r="G380" t="s">
        <v>834</v>
      </c>
      <c r="H380" t="s">
        <v>2464</v>
      </c>
      <c r="L380" s="687">
        <v>47573</v>
      </c>
      <c r="M380" s="687">
        <v>47573</v>
      </c>
      <c r="N380" s="687">
        <v>45581</v>
      </c>
      <c r="O380" s="687">
        <v>46622</v>
      </c>
      <c r="P380" s="687">
        <v>46889</v>
      </c>
      <c r="Q380" s="687">
        <v>47098</v>
      </c>
      <c r="R380" s="687">
        <v>47807</v>
      </c>
      <c r="S380" s="687">
        <v>48304</v>
      </c>
      <c r="T380" s="687"/>
      <c r="U380" s="687"/>
      <c r="V380" s="687"/>
      <c r="W380" s="687">
        <v>45581</v>
      </c>
      <c r="X380" s="687">
        <v>46622</v>
      </c>
      <c r="Y380" s="687">
        <v>46889</v>
      </c>
      <c r="Z380" s="687">
        <v>47098</v>
      </c>
      <c r="AA380" s="687">
        <v>47807</v>
      </c>
      <c r="AB380" s="687">
        <v>48304</v>
      </c>
      <c r="AC380" s="687"/>
      <c r="AD380" s="687"/>
      <c r="AE380" s="687"/>
      <c r="AG380" s="745">
        <v>0</v>
      </c>
      <c r="AH380" s="745">
        <v>3.4564909799999999</v>
      </c>
      <c r="AI380" s="745"/>
      <c r="AL380" s="745">
        <v>0</v>
      </c>
      <c r="AM380" s="745">
        <v>0</v>
      </c>
      <c r="AN380" s="745">
        <v>0</v>
      </c>
      <c r="AO380" s="745">
        <v>0</v>
      </c>
      <c r="AP380" s="745">
        <v>0.14314226999999999</v>
      </c>
      <c r="AQ380" s="745">
        <v>0.51985530999999996</v>
      </c>
      <c r="AR380" s="745">
        <v>1.2442883600000001</v>
      </c>
      <c r="AS380" s="745">
        <v>3.4564909799999999</v>
      </c>
      <c r="AU380" s="745">
        <v>0</v>
      </c>
      <c r="AV380" s="745">
        <v>0</v>
      </c>
      <c r="AW380" s="745">
        <v>0</v>
      </c>
      <c r="AX380" s="745">
        <v>0</v>
      </c>
      <c r="AY380" s="745">
        <v>0.14314226999999999</v>
      </c>
      <c r="AZ380" s="745">
        <v>0.51985530999999996</v>
      </c>
      <c r="BA380" s="745">
        <v>1.2442883600000001</v>
      </c>
      <c r="BB380" s="745">
        <v>3.4564909799999999</v>
      </c>
      <c r="BD380" t="s">
        <v>2466</v>
      </c>
      <c r="BE380" t="s">
        <v>2859</v>
      </c>
      <c r="BG380" t="s">
        <v>25</v>
      </c>
    </row>
    <row r="381" spans="2:59" x14ac:dyDescent="0.2">
      <c r="B381" t="s">
        <v>2460</v>
      </c>
      <c r="C381" t="s">
        <v>3623</v>
      </c>
      <c r="D381" t="s">
        <v>3624</v>
      </c>
      <c r="E381" t="s">
        <v>3625</v>
      </c>
      <c r="F381" t="s">
        <v>835</v>
      </c>
      <c r="G381" t="s">
        <v>834</v>
      </c>
      <c r="H381" t="s">
        <v>2464</v>
      </c>
      <c r="L381" s="687">
        <v>47573</v>
      </c>
      <c r="M381" s="687">
        <v>47573</v>
      </c>
      <c r="N381" s="687">
        <v>45581</v>
      </c>
      <c r="O381" s="687">
        <v>46622</v>
      </c>
      <c r="P381" s="687">
        <v>46889</v>
      </c>
      <c r="Q381" s="687">
        <v>47098</v>
      </c>
      <c r="R381" s="687">
        <v>47807</v>
      </c>
      <c r="S381" s="687">
        <v>48304</v>
      </c>
      <c r="T381" s="687"/>
      <c r="U381" s="687"/>
      <c r="V381" s="687"/>
      <c r="W381" s="687">
        <v>45581</v>
      </c>
      <c r="X381" s="687">
        <v>46622</v>
      </c>
      <c r="Y381" s="687">
        <v>46889</v>
      </c>
      <c r="Z381" s="687">
        <v>47098</v>
      </c>
      <c r="AA381" s="687">
        <v>47807</v>
      </c>
      <c r="AB381" s="687">
        <v>48304</v>
      </c>
      <c r="AC381" s="687"/>
      <c r="AD381" s="687"/>
      <c r="AE381" s="687"/>
      <c r="AG381" s="745">
        <v>0</v>
      </c>
      <c r="AH381" s="745">
        <v>6.7250163800000005</v>
      </c>
      <c r="AI381" s="745"/>
      <c r="AL381" s="745">
        <v>0</v>
      </c>
      <c r="AM381" s="745">
        <v>0</v>
      </c>
      <c r="AN381" s="745">
        <v>0</v>
      </c>
      <c r="AO381" s="745">
        <v>0</v>
      </c>
      <c r="AP381" s="745">
        <v>0.27850119000000001</v>
      </c>
      <c r="AQ381" s="745">
        <v>1.01144089</v>
      </c>
      <c r="AR381" s="745">
        <v>2.4209117300000003</v>
      </c>
      <c r="AS381" s="745">
        <v>6.7250163800000005</v>
      </c>
      <c r="AU381" s="745">
        <v>0</v>
      </c>
      <c r="AV381" s="745">
        <v>0</v>
      </c>
      <c r="AW381" s="745">
        <v>0</v>
      </c>
      <c r="AX381" s="745">
        <v>0</v>
      </c>
      <c r="AY381" s="745">
        <v>0.27850119000000001</v>
      </c>
      <c r="AZ381" s="745">
        <v>1.01144089</v>
      </c>
      <c r="BA381" s="745">
        <v>2.4209117300000003</v>
      </c>
      <c r="BB381" s="745">
        <v>6.7250163800000005</v>
      </c>
      <c r="BD381" t="s">
        <v>2466</v>
      </c>
      <c r="BE381" t="s">
        <v>2859</v>
      </c>
      <c r="BG381" t="s">
        <v>25</v>
      </c>
    </row>
    <row r="382" spans="2:59" x14ac:dyDescent="0.2">
      <c r="B382" t="s">
        <v>2460</v>
      </c>
      <c r="C382" t="s">
        <v>3626</v>
      </c>
      <c r="D382" t="s">
        <v>3627</v>
      </c>
      <c r="E382" t="s">
        <v>3628</v>
      </c>
      <c r="F382" t="s">
        <v>587</v>
      </c>
      <c r="G382" t="s">
        <v>586</v>
      </c>
      <c r="H382" t="s">
        <v>2464</v>
      </c>
      <c r="L382" s="687">
        <v>46507</v>
      </c>
      <c r="M382" s="687">
        <v>46507</v>
      </c>
      <c r="N382" s="687">
        <v>45615</v>
      </c>
      <c r="O382" s="687">
        <v>46132</v>
      </c>
      <c r="P382" s="687">
        <v>46658</v>
      </c>
      <c r="Q382" s="687">
        <v>46891</v>
      </c>
      <c r="R382" s="687">
        <v>48003</v>
      </c>
      <c r="S382" s="687">
        <v>47938</v>
      </c>
      <c r="T382" s="687"/>
      <c r="U382" s="687"/>
      <c r="V382" s="687"/>
      <c r="W382" s="687">
        <v>45615</v>
      </c>
      <c r="X382" s="687">
        <v>46132</v>
      </c>
      <c r="Y382" s="687">
        <v>46658</v>
      </c>
      <c r="Z382" s="687">
        <v>46891</v>
      </c>
      <c r="AA382" s="687">
        <v>48003</v>
      </c>
      <c r="AB382" s="687">
        <v>47938</v>
      </c>
      <c r="AC382" s="687"/>
      <c r="AD382" s="687"/>
      <c r="AE382" s="687"/>
      <c r="AG382" s="745">
        <v>0</v>
      </c>
      <c r="AH382" s="745">
        <v>0.2430708251</v>
      </c>
      <c r="AI382" s="745"/>
      <c r="AL382" s="745">
        <v>0</v>
      </c>
      <c r="AM382" s="745">
        <v>0</v>
      </c>
      <c r="AN382" s="745">
        <v>1.4622986899999999E-2</v>
      </c>
      <c r="AO382" s="745">
        <v>3.6440838000000003E-2</v>
      </c>
      <c r="AP382" s="745">
        <v>6.3612354699999998E-2</v>
      </c>
      <c r="AQ382" s="745">
        <v>0.13600632829999998</v>
      </c>
      <c r="AR382" s="745">
        <v>0.22007339259999997</v>
      </c>
      <c r="AS382" s="745">
        <v>0.2430708251</v>
      </c>
      <c r="AU382" s="745">
        <v>0</v>
      </c>
      <c r="AV382" s="745">
        <v>0</v>
      </c>
      <c r="AW382" s="745">
        <v>1.4622986899999999E-2</v>
      </c>
      <c r="AX382" s="745">
        <v>3.6440838000000003E-2</v>
      </c>
      <c r="AY382" s="745">
        <v>6.3612354699999998E-2</v>
      </c>
      <c r="AZ382" s="745">
        <v>0.13600632829999998</v>
      </c>
      <c r="BA382" s="745">
        <v>0.22007339259999997</v>
      </c>
      <c r="BB382" s="745">
        <v>0.2430708251</v>
      </c>
      <c r="BD382" t="s">
        <v>2466</v>
      </c>
      <c r="BE382" t="s">
        <v>2467</v>
      </c>
      <c r="BG382" t="s">
        <v>25</v>
      </c>
    </row>
    <row r="383" spans="2:59" x14ac:dyDescent="0.2">
      <c r="B383" t="s">
        <v>2460</v>
      </c>
      <c r="C383" t="s">
        <v>3629</v>
      </c>
      <c r="D383" t="s">
        <v>3630</v>
      </c>
      <c r="E383" t="s">
        <v>2463</v>
      </c>
      <c r="F383" t="s">
        <v>845</v>
      </c>
      <c r="G383" t="s">
        <v>844</v>
      </c>
      <c r="H383" t="s">
        <v>2464</v>
      </c>
      <c r="L383" s="687" t="s">
        <v>2463</v>
      </c>
      <c r="M383" s="687" t="s">
        <v>2463</v>
      </c>
      <c r="N383" s="687">
        <v>45581</v>
      </c>
      <c r="O383" s="687">
        <v>45979</v>
      </c>
      <c r="P383" s="687">
        <v>46558</v>
      </c>
      <c r="Q383" s="687">
        <v>46740</v>
      </c>
      <c r="R383" s="687">
        <v>47439</v>
      </c>
      <c r="S383" s="687">
        <v>47573</v>
      </c>
      <c r="T383" s="687"/>
      <c r="U383" s="687"/>
      <c r="V383" s="687"/>
      <c r="W383" s="687">
        <v>45581</v>
      </c>
      <c r="X383" s="687">
        <v>45979</v>
      </c>
      <c r="Y383" s="687">
        <v>46558</v>
      </c>
      <c r="Z383" s="687">
        <v>46740</v>
      </c>
      <c r="AA383" s="687">
        <v>47439</v>
      </c>
      <c r="AB383" s="687">
        <v>47573</v>
      </c>
      <c r="AC383" s="687"/>
      <c r="AD383" s="687"/>
      <c r="AE383" s="687"/>
      <c r="AG383" s="745">
        <v>0</v>
      </c>
      <c r="AH383" s="745">
        <v>39.7099665</v>
      </c>
      <c r="AI383" s="745"/>
      <c r="AL383" s="745">
        <v>0</v>
      </c>
      <c r="AM383" s="745">
        <v>0</v>
      </c>
      <c r="AN383" s="745">
        <v>0.71863595999999996</v>
      </c>
      <c r="AO383" s="745">
        <v>1.3767779499999999</v>
      </c>
      <c r="AP383" s="745">
        <v>5.6892111100000005</v>
      </c>
      <c r="AQ383" s="745">
        <v>29.534568380000003</v>
      </c>
      <c r="AR383" s="745">
        <v>39.555719539999998</v>
      </c>
      <c r="AS383" s="745">
        <v>39.7099665</v>
      </c>
      <c r="AU383" s="745">
        <v>0</v>
      </c>
      <c r="AV383" s="745">
        <v>0</v>
      </c>
      <c r="AW383" s="745">
        <v>0.71863595999999996</v>
      </c>
      <c r="AX383" s="745">
        <v>1.3767779499999999</v>
      </c>
      <c r="AY383" s="745">
        <v>5.6892111100000005</v>
      </c>
      <c r="AZ383" s="745">
        <v>29.534568380000003</v>
      </c>
      <c r="BA383" s="745">
        <v>39.555719539999998</v>
      </c>
      <c r="BB383" s="745">
        <v>39.7099665</v>
      </c>
      <c r="BD383" t="s">
        <v>2466</v>
      </c>
      <c r="BE383" t="s">
        <v>2467</v>
      </c>
      <c r="BG383" t="s">
        <v>25</v>
      </c>
    </row>
    <row r="384" spans="2:59" x14ac:dyDescent="0.2">
      <c r="B384" t="s">
        <v>2460</v>
      </c>
      <c r="C384" t="s">
        <v>3631</v>
      </c>
      <c r="D384" t="s">
        <v>3632</v>
      </c>
      <c r="E384" t="s">
        <v>3633</v>
      </c>
      <c r="F384" t="s">
        <v>835</v>
      </c>
      <c r="G384" t="s">
        <v>834</v>
      </c>
      <c r="H384" t="s">
        <v>2464</v>
      </c>
      <c r="L384" s="687">
        <v>47573</v>
      </c>
      <c r="M384" s="687">
        <v>47573</v>
      </c>
      <c r="N384" s="687">
        <v>45581</v>
      </c>
      <c r="O384" s="687">
        <v>46263</v>
      </c>
      <c r="P384" s="687">
        <v>46438</v>
      </c>
      <c r="Q384" s="687">
        <v>46613</v>
      </c>
      <c r="R384" s="687">
        <v>47441</v>
      </c>
      <c r="S384" s="687">
        <v>47938</v>
      </c>
      <c r="T384" s="687"/>
      <c r="U384" s="687"/>
      <c r="V384" s="687"/>
      <c r="W384" s="687">
        <v>45581</v>
      </c>
      <c r="X384" s="687">
        <v>46263</v>
      </c>
      <c r="Y384" s="687">
        <v>46438</v>
      </c>
      <c r="Z384" s="687">
        <v>46613</v>
      </c>
      <c r="AA384" s="687">
        <v>47441</v>
      </c>
      <c r="AB384" s="687">
        <v>47938</v>
      </c>
      <c r="AC384" s="687"/>
      <c r="AD384" s="687"/>
      <c r="AE384" s="687"/>
      <c r="AG384" s="745">
        <v>0</v>
      </c>
      <c r="AH384" s="745">
        <v>12.77898566</v>
      </c>
      <c r="AI384" s="745"/>
      <c r="AL384" s="745">
        <v>0</v>
      </c>
      <c r="AM384" s="745">
        <v>0</v>
      </c>
      <c r="AN384" s="745">
        <v>0</v>
      </c>
      <c r="AO384" s="745">
        <v>0.44897831999999999</v>
      </c>
      <c r="AP384" s="745">
        <v>0.86259576999999998</v>
      </c>
      <c r="AQ384" s="745">
        <v>2.31092531</v>
      </c>
      <c r="AR384" s="745">
        <v>9.4809612599999991</v>
      </c>
      <c r="AS384" s="745">
        <v>12.77898566</v>
      </c>
      <c r="AU384" s="745">
        <v>0</v>
      </c>
      <c r="AV384" s="745">
        <v>0</v>
      </c>
      <c r="AW384" s="745">
        <v>0</v>
      </c>
      <c r="AX384" s="745">
        <v>0.44897831999999999</v>
      </c>
      <c r="AY384" s="745">
        <v>0.86259576999999998</v>
      </c>
      <c r="AZ384" s="745">
        <v>2.31092531</v>
      </c>
      <c r="BA384" s="745">
        <v>9.4809612599999991</v>
      </c>
      <c r="BB384" s="745">
        <v>12.77898566</v>
      </c>
      <c r="BD384" t="s">
        <v>2466</v>
      </c>
      <c r="BE384" t="s">
        <v>2859</v>
      </c>
      <c r="BG384" t="s">
        <v>25</v>
      </c>
    </row>
    <row r="385" spans="2:59" x14ac:dyDescent="0.2">
      <c r="B385" t="s">
        <v>2460</v>
      </c>
      <c r="C385" t="s">
        <v>3634</v>
      </c>
      <c r="D385" t="s">
        <v>3635</v>
      </c>
      <c r="E385" t="s">
        <v>3636</v>
      </c>
      <c r="F385" t="s">
        <v>835</v>
      </c>
      <c r="G385" t="s">
        <v>834</v>
      </c>
      <c r="H385" t="s">
        <v>2464</v>
      </c>
      <c r="L385" s="687">
        <v>47573</v>
      </c>
      <c r="M385" s="687">
        <v>47573</v>
      </c>
      <c r="N385" s="687">
        <v>45581</v>
      </c>
      <c r="O385" s="687">
        <v>46622</v>
      </c>
      <c r="P385" s="687">
        <v>46889</v>
      </c>
      <c r="Q385" s="687">
        <v>47098</v>
      </c>
      <c r="R385" s="687">
        <v>47807</v>
      </c>
      <c r="S385" s="687">
        <v>48304</v>
      </c>
      <c r="T385" s="687"/>
      <c r="U385" s="687"/>
      <c r="V385" s="687"/>
      <c r="W385" s="687">
        <v>45581</v>
      </c>
      <c r="X385" s="687">
        <v>46622</v>
      </c>
      <c r="Y385" s="687">
        <v>46889</v>
      </c>
      <c r="Z385" s="687">
        <v>47098</v>
      </c>
      <c r="AA385" s="687">
        <v>47807</v>
      </c>
      <c r="AB385" s="687">
        <v>48304</v>
      </c>
      <c r="AC385" s="687"/>
      <c r="AD385" s="687"/>
      <c r="AE385" s="687"/>
      <c r="AG385" s="745">
        <v>0</v>
      </c>
      <c r="AH385" s="745">
        <v>3.42246432</v>
      </c>
      <c r="AI385" s="745"/>
      <c r="AL385" s="745">
        <v>0</v>
      </c>
      <c r="AM385" s="745">
        <v>0</v>
      </c>
      <c r="AN385" s="745">
        <v>0</v>
      </c>
      <c r="AO385" s="745">
        <v>0</v>
      </c>
      <c r="AP385" s="745">
        <v>0.14173356000000001</v>
      </c>
      <c r="AQ385" s="745">
        <v>0.51473908999999995</v>
      </c>
      <c r="AR385" s="745">
        <v>1.23204062</v>
      </c>
      <c r="AS385" s="745">
        <v>3.42246432</v>
      </c>
      <c r="AU385" s="745">
        <v>0</v>
      </c>
      <c r="AV385" s="745">
        <v>0</v>
      </c>
      <c r="AW385" s="745">
        <v>0</v>
      </c>
      <c r="AX385" s="745">
        <v>0</v>
      </c>
      <c r="AY385" s="745">
        <v>0.14173356000000001</v>
      </c>
      <c r="AZ385" s="745">
        <v>0.51473908999999995</v>
      </c>
      <c r="BA385" s="745">
        <v>1.23204062</v>
      </c>
      <c r="BB385" s="745">
        <v>3.42246432</v>
      </c>
      <c r="BD385" t="s">
        <v>2466</v>
      </c>
      <c r="BE385" t="s">
        <v>2859</v>
      </c>
      <c r="BG385" t="s">
        <v>25</v>
      </c>
    </row>
    <row r="386" spans="2:59" x14ac:dyDescent="0.2">
      <c r="B386" t="s">
        <v>2460</v>
      </c>
      <c r="C386" t="s">
        <v>3637</v>
      </c>
      <c r="D386" t="s">
        <v>3638</v>
      </c>
      <c r="E386" t="s">
        <v>3639</v>
      </c>
      <c r="F386" t="s">
        <v>835</v>
      </c>
      <c r="G386" t="s">
        <v>834</v>
      </c>
      <c r="H386" t="s">
        <v>2464</v>
      </c>
      <c r="L386" s="687">
        <v>46112</v>
      </c>
      <c r="M386" s="687">
        <v>46112</v>
      </c>
      <c r="N386" s="687">
        <v>45058</v>
      </c>
      <c r="O386" s="687">
        <v>45059</v>
      </c>
      <c r="P386" s="687">
        <v>45235</v>
      </c>
      <c r="Q386" s="687">
        <v>45420</v>
      </c>
      <c r="R386" s="687">
        <v>45641</v>
      </c>
      <c r="S386" s="687">
        <v>46112</v>
      </c>
      <c r="T386" s="687"/>
      <c r="U386" s="687"/>
      <c r="V386" s="687"/>
      <c r="W386" s="687">
        <v>45058</v>
      </c>
      <c r="X386" s="687">
        <v>45059</v>
      </c>
      <c r="Y386" s="687">
        <v>45235</v>
      </c>
      <c r="Z386" s="687">
        <v>45420</v>
      </c>
      <c r="AA386" s="687">
        <v>45641</v>
      </c>
      <c r="AB386" s="687">
        <v>46112</v>
      </c>
      <c r="AC386" s="687"/>
      <c r="AD386" s="687"/>
      <c r="AE386" s="687"/>
      <c r="AG386" s="745">
        <v>0</v>
      </c>
      <c r="AH386" s="745">
        <v>9.982448380000001</v>
      </c>
      <c r="AI386" s="745"/>
      <c r="AL386" s="745">
        <v>0</v>
      </c>
      <c r="AM386" s="745">
        <v>0</v>
      </c>
      <c r="AN386" s="745">
        <v>9.8874480200000008</v>
      </c>
      <c r="AO386" s="745">
        <v>9.982448380000001</v>
      </c>
      <c r="AP386" s="745">
        <v>9.982448380000001</v>
      </c>
      <c r="AQ386" s="745">
        <v>9.982448380000001</v>
      </c>
      <c r="AR386" s="745">
        <v>9.982448380000001</v>
      </c>
      <c r="AS386" s="745">
        <v>9.982448380000001</v>
      </c>
      <c r="AU386" s="745">
        <v>0</v>
      </c>
      <c r="AV386" s="745">
        <v>0</v>
      </c>
      <c r="AW386" s="745">
        <v>9.8874480200000008</v>
      </c>
      <c r="AX386" s="745">
        <v>9.982448380000001</v>
      </c>
      <c r="AY386" s="745">
        <v>9.982448380000001</v>
      </c>
      <c r="AZ386" s="745">
        <v>9.982448380000001</v>
      </c>
      <c r="BA386" s="745">
        <v>9.982448380000001</v>
      </c>
      <c r="BB386" s="745">
        <v>9.982448380000001</v>
      </c>
      <c r="BD386" t="s">
        <v>2466</v>
      </c>
      <c r="BE386" t="s">
        <v>2467</v>
      </c>
      <c r="BG386" t="s">
        <v>25</v>
      </c>
    </row>
    <row r="387" spans="2:59" x14ac:dyDescent="0.2">
      <c r="B387" t="s">
        <v>2460</v>
      </c>
      <c r="C387" t="s">
        <v>3640</v>
      </c>
      <c r="D387" t="s">
        <v>3641</v>
      </c>
      <c r="E387" t="s">
        <v>3642</v>
      </c>
      <c r="F387" t="s">
        <v>854</v>
      </c>
      <c r="G387" t="s">
        <v>853</v>
      </c>
      <c r="H387" t="s">
        <v>2464</v>
      </c>
      <c r="L387" s="687">
        <v>46112</v>
      </c>
      <c r="M387" s="687">
        <v>46112</v>
      </c>
      <c r="N387" s="687">
        <v>45705</v>
      </c>
      <c r="O387" s="687">
        <v>45705</v>
      </c>
      <c r="P387" s="687">
        <v>45821</v>
      </c>
      <c r="Q387" s="687">
        <v>46038</v>
      </c>
      <c r="R387" s="687">
        <v>46712</v>
      </c>
      <c r="S387" s="687">
        <v>47208</v>
      </c>
      <c r="T387" s="687"/>
      <c r="U387" s="687"/>
      <c r="V387" s="687"/>
      <c r="W387" s="687">
        <v>45705</v>
      </c>
      <c r="X387" s="687">
        <v>45705</v>
      </c>
      <c r="Y387" s="687">
        <v>45821</v>
      </c>
      <c r="Z387" s="687">
        <v>46038</v>
      </c>
      <c r="AA387" s="687">
        <v>46712</v>
      </c>
      <c r="AB387" s="687">
        <v>47208</v>
      </c>
      <c r="AC387" s="687"/>
      <c r="AD387" s="687"/>
      <c r="AE387" s="687"/>
      <c r="AG387" s="745">
        <v>0</v>
      </c>
      <c r="AH387" s="745">
        <v>8.4400000000000005E-6</v>
      </c>
      <c r="AI387" s="745"/>
      <c r="AL387" s="745">
        <v>0</v>
      </c>
      <c r="AM387" s="745">
        <v>0</v>
      </c>
      <c r="AN387" s="745">
        <v>0</v>
      </c>
      <c r="AO387" s="745">
        <v>0</v>
      </c>
      <c r="AP387" s="745">
        <v>1.9099999999999999E-6</v>
      </c>
      <c r="AQ387" s="745">
        <v>8.4400000000000005E-6</v>
      </c>
      <c r="AR387" s="745">
        <v>8.4400000000000005E-6</v>
      </c>
      <c r="AS387" s="745">
        <v>8.4400000000000005E-6</v>
      </c>
      <c r="AU387" s="745">
        <v>0</v>
      </c>
      <c r="AV387" s="745">
        <v>0</v>
      </c>
      <c r="AW387" s="745">
        <v>0</v>
      </c>
      <c r="AX387" s="745">
        <v>0</v>
      </c>
      <c r="AY387" s="745">
        <v>1.9099999999999999E-6</v>
      </c>
      <c r="AZ387" s="745">
        <v>8.4400000000000005E-6</v>
      </c>
      <c r="BA387" s="745">
        <v>8.4400000000000005E-6</v>
      </c>
      <c r="BB387" s="745">
        <v>8.4400000000000005E-6</v>
      </c>
      <c r="BD387" t="s">
        <v>2466</v>
      </c>
      <c r="BE387" t="s">
        <v>2467</v>
      </c>
      <c r="BG387" t="s">
        <v>25</v>
      </c>
    </row>
    <row r="388" spans="2:59" x14ac:dyDescent="0.2">
      <c r="B388" t="s">
        <v>2460</v>
      </c>
      <c r="C388" t="s">
        <v>3643</v>
      </c>
      <c r="D388" t="s">
        <v>3644</v>
      </c>
      <c r="E388" t="s">
        <v>3645</v>
      </c>
      <c r="F388" t="s">
        <v>854</v>
      </c>
      <c r="G388" t="s">
        <v>853</v>
      </c>
      <c r="H388" t="s">
        <v>2464</v>
      </c>
      <c r="L388" s="687">
        <v>46112</v>
      </c>
      <c r="M388" s="687">
        <v>46112</v>
      </c>
      <c r="N388" s="687">
        <v>45748</v>
      </c>
      <c r="O388" s="687">
        <v>46161</v>
      </c>
      <c r="P388" s="687">
        <v>46427</v>
      </c>
      <c r="Q388" s="687">
        <v>46624</v>
      </c>
      <c r="R388" s="687">
        <v>47100</v>
      </c>
      <c r="S388" s="687">
        <v>47573</v>
      </c>
      <c r="T388" s="687"/>
      <c r="U388" s="687"/>
      <c r="V388" s="687"/>
      <c r="W388" s="687">
        <v>45748</v>
      </c>
      <c r="X388" s="687">
        <v>46161</v>
      </c>
      <c r="Y388" s="687">
        <v>46427</v>
      </c>
      <c r="Z388" s="687">
        <v>46624</v>
      </c>
      <c r="AA388" s="687">
        <v>47100</v>
      </c>
      <c r="AB388" s="687">
        <v>47573</v>
      </c>
      <c r="AC388" s="687"/>
      <c r="AD388" s="687"/>
      <c r="AE388" s="687"/>
      <c r="AG388" s="745">
        <v>0</v>
      </c>
      <c r="AH388" s="745">
        <v>2.6225837499999995</v>
      </c>
      <c r="AI388" s="745"/>
      <c r="AL388" s="745">
        <v>0</v>
      </c>
      <c r="AM388" s="745">
        <v>0</v>
      </c>
      <c r="AN388" s="745">
        <v>0.16645042999999998</v>
      </c>
      <c r="AO388" s="745">
        <v>0.42065196999999999</v>
      </c>
      <c r="AP388" s="745">
        <v>0.77438286000000001</v>
      </c>
      <c r="AQ388" s="745">
        <v>2.2631713099999997</v>
      </c>
      <c r="AR388" s="745">
        <v>2.5951622399999996</v>
      </c>
      <c r="AS388" s="745">
        <v>2.6225837499999995</v>
      </c>
      <c r="AU388" s="745">
        <v>0</v>
      </c>
      <c r="AV388" s="745">
        <v>0</v>
      </c>
      <c r="AW388" s="745">
        <v>0.16645042999999998</v>
      </c>
      <c r="AX388" s="745">
        <v>0.42065196999999999</v>
      </c>
      <c r="AY388" s="745">
        <v>0.77438286000000001</v>
      </c>
      <c r="AZ388" s="745">
        <v>2.2631713099999997</v>
      </c>
      <c r="BA388" s="745">
        <v>2.5951622399999996</v>
      </c>
      <c r="BB388" s="745">
        <v>2.6225837499999995</v>
      </c>
      <c r="BD388" t="s">
        <v>2466</v>
      </c>
      <c r="BE388" t="s">
        <v>2467</v>
      </c>
      <c r="BG388" t="s">
        <v>25</v>
      </c>
    </row>
    <row r="389" spans="2:59" x14ac:dyDescent="0.2">
      <c r="B389" t="s">
        <v>2460</v>
      </c>
      <c r="C389" t="s">
        <v>3646</v>
      </c>
      <c r="D389" t="s">
        <v>3647</v>
      </c>
      <c r="E389" t="s">
        <v>3648</v>
      </c>
      <c r="F389" t="s">
        <v>835</v>
      </c>
      <c r="G389" t="s">
        <v>834</v>
      </c>
      <c r="H389" t="s">
        <v>2464</v>
      </c>
      <c r="L389" s="687">
        <v>47573</v>
      </c>
      <c r="M389" s="687">
        <v>47573</v>
      </c>
      <c r="N389" s="687">
        <v>45581</v>
      </c>
      <c r="O389" s="687">
        <v>45844</v>
      </c>
      <c r="P389" s="687">
        <v>46164</v>
      </c>
      <c r="Q389" s="687">
        <v>46363</v>
      </c>
      <c r="R389" s="687">
        <v>47074</v>
      </c>
      <c r="S389" s="687">
        <v>47573</v>
      </c>
      <c r="T389" s="687"/>
      <c r="U389" s="687"/>
      <c r="V389" s="687"/>
      <c r="W389" s="687">
        <v>45581</v>
      </c>
      <c r="X389" s="687">
        <v>45844</v>
      </c>
      <c r="Y389" s="687">
        <v>46164</v>
      </c>
      <c r="Z389" s="687">
        <v>46363</v>
      </c>
      <c r="AA389" s="687">
        <v>47074</v>
      </c>
      <c r="AB389" s="687">
        <v>47573</v>
      </c>
      <c r="AC389" s="687"/>
      <c r="AD389" s="687"/>
      <c r="AE389" s="687"/>
      <c r="AG389" s="745">
        <v>0</v>
      </c>
      <c r="AH389" s="745">
        <v>10.35657681</v>
      </c>
      <c r="AI389" s="745"/>
      <c r="AL389" s="745">
        <v>0</v>
      </c>
      <c r="AM389" s="745">
        <v>0</v>
      </c>
      <c r="AN389" s="745">
        <v>0.62100937</v>
      </c>
      <c r="AO389" s="745">
        <v>2.2089376000000001</v>
      </c>
      <c r="AP389" s="745">
        <v>5.1527870199999999</v>
      </c>
      <c r="AQ389" s="745">
        <v>10.071989670000001</v>
      </c>
      <c r="AR389" s="745">
        <v>10.28045133</v>
      </c>
      <c r="AS389" s="745">
        <v>10.35657681</v>
      </c>
      <c r="AU389" s="745">
        <v>0</v>
      </c>
      <c r="AV389" s="745">
        <v>0</v>
      </c>
      <c r="AW389" s="745">
        <v>0.62100937</v>
      </c>
      <c r="AX389" s="745">
        <v>2.2089376000000001</v>
      </c>
      <c r="AY389" s="745">
        <v>5.1527870199999999</v>
      </c>
      <c r="AZ389" s="745">
        <v>10.071989670000001</v>
      </c>
      <c r="BA389" s="745">
        <v>10.28045133</v>
      </c>
      <c r="BB389" s="745">
        <v>10.35657681</v>
      </c>
      <c r="BD389" t="s">
        <v>2466</v>
      </c>
      <c r="BE389" t="s">
        <v>2467</v>
      </c>
      <c r="BG389" t="s">
        <v>25</v>
      </c>
    </row>
    <row r="390" spans="2:59" x14ac:dyDescent="0.2">
      <c r="B390" t="s">
        <v>2460</v>
      </c>
      <c r="C390" t="s">
        <v>3649</v>
      </c>
      <c r="D390" t="s">
        <v>3650</v>
      </c>
      <c r="E390" t="s">
        <v>2463</v>
      </c>
      <c r="F390" t="s">
        <v>845</v>
      </c>
      <c r="G390" t="s">
        <v>844</v>
      </c>
      <c r="H390" t="s">
        <v>2464</v>
      </c>
      <c r="L390" s="687" t="s">
        <v>2463</v>
      </c>
      <c r="M390" s="687" t="s">
        <v>2463</v>
      </c>
      <c r="N390" s="687">
        <v>45581</v>
      </c>
      <c r="O390" s="687">
        <v>45861</v>
      </c>
      <c r="P390" s="687">
        <v>46159</v>
      </c>
      <c r="Q390" s="687">
        <v>46368</v>
      </c>
      <c r="R390" s="687">
        <v>47077</v>
      </c>
      <c r="S390" s="687">
        <v>47573</v>
      </c>
      <c r="T390" s="687"/>
      <c r="U390" s="687"/>
      <c r="V390" s="687"/>
      <c r="W390" s="687">
        <v>45581</v>
      </c>
      <c r="X390" s="687">
        <v>45861</v>
      </c>
      <c r="Y390" s="687">
        <v>46159</v>
      </c>
      <c r="Z390" s="687">
        <v>46368</v>
      </c>
      <c r="AA390" s="687">
        <v>47077</v>
      </c>
      <c r="AB390" s="687">
        <v>47573</v>
      </c>
      <c r="AC390" s="687"/>
      <c r="AD390" s="687"/>
      <c r="AE390" s="687"/>
      <c r="AG390" s="745">
        <v>0</v>
      </c>
      <c r="AH390" s="745">
        <v>17.403677109999997</v>
      </c>
      <c r="AI390" s="745"/>
      <c r="AL390" s="745">
        <v>0</v>
      </c>
      <c r="AM390" s="745">
        <v>0</v>
      </c>
      <c r="AN390" s="745">
        <v>0.99950387000000007</v>
      </c>
      <c r="AO390" s="745">
        <v>3.3340632100000001</v>
      </c>
      <c r="AP390" s="745">
        <v>7.8398249699999996</v>
      </c>
      <c r="AQ390" s="745">
        <v>16.564708749999998</v>
      </c>
      <c r="AR390" s="745">
        <v>17.256716219999998</v>
      </c>
      <c r="AS390" s="745">
        <v>17.403677109999997</v>
      </c>
      <c r="AU390" s="745">
        <v>0</v>
      </c>
      <c r="AV390" s="745">
        <v>0</v>
      </c>
      <c r="AW390" s="745">
        <v>0.99950387000000007</v>
      </c>
      <c r="AX390" s="745">
        <v>3.3340632100000001</v>
      </c>
      <c r="AY390" s="745">
        <v>7.8398249699999996</v>
      </c>
      <c r="AZ390" s="745">
        <v>16.564708749999998</v>
      </c>
      <c r="BA390" s="745">
        <v>17.256716219999998</v>
      </c>
      <c r="BB390" s="745">
        <v>17.403677109999997</v>
      </c>
      <c r="BD390" t="s">
        <v>2466</v>
      </c>
      <c r="BE390" t="s">
        <v>2467</v>
      </c>
      <c r="BG390" t="s">
        <v>25</v>
      </c>
    </row>
    <row r="391" spans="2:59" x14ac:dyDescent="0.2">
      <c r="B391" t="s">
        <v>2460</v>
      </c>
      <c r="C391" t="s">
        <v>3651</v>
      </c>
      <c r="D391" t="s">
        <v>3652</v>
      </c>
      <c r="E391" t="s">
        <v>3653</v>
      </c>
      <c r="F391" t="s">
        <v>835</v>
      </c>
      <c r="G391" t="s">
        <v>834</v>
      </c>
      <c r="H391" t="s">
        <v>2464</v>
      </c>
      <c r="L391" s="687">
        <v>47573</v>
      </c>
      <c r="M391" s="687">
        <v>47573</v>
      </c>
      <c r="N391" s="687">
        <v>45581</v>
      </c>
      <c r="O391" s="687">
        <v>46622</v>
      </c>
      <c r="P391" s="687">
        <v>46889</v>
      </c>
      <c r="Q391" s="687">
        <v>47098</v>
      </c>
      <c r="R391" s="687">
        <v>47807</v>
      </c>
      <c r="S391" s="687">
        <v>48304</v>
      </c>
      <c r="T391" s="687"/>
      <c r="U391" s="687"/>
      <c r="V391" s="687"/>
      <c r="W391" s="687">
        <v>45581</v>
      </c>
      <c r="X391" s="687">
        <v>46622</v>
      </c>
      <c r="Y391" s="687">
        <v>46889</v>
      </c>
      <c r="Z391" s="687">
        <v>47098</v>
      </c>
      <c r="AA391" s="687">
        <v>47807</v>
      </c>
      <c r="AB391" s="687">
        <v>48304</v>
      </c>
      <c r="AC391" s="687"/>
      <c r="AD391" s="687"/>
      <c r="AE391" s="687"/>
      <c r="AG391" s="745">
        <v>0</v>
      </c>
      <c r="AH391" s="745">
        <v>5.9900123400000007</v>
      </c>
      <c r="AI391" s="745"/>
      <c r="AL391" s="745">
        <v>0</v>
      </c>
      <c r="AM391" s="745">
        <v>0</v>
      </c>
      <c r="AN391" s="745">
        <v>0</v>
      </c>
      <c r="AO391" s="745">
        <v>0</v>
      </c>
      <c r="AP391" s="745">
        <v>0.24806299000000001</v>
      </c>
      <c r="AQ391" s="745">
        <v>0.90089783999999995</v>
      </c>
      <c r="AR391" s="745">
        <v>2.1563212300000001</v>
      </c>
      <c r="AS391" s="745">
        <v>5.9900123400000007</v>
      </c>
      <c r="AU391" s="745">
        <v>0</v>
      </c>
      <c r="AV391" s="745">
        <v>0</v>
      </c>
      <c r="AW391" s="745">
        <v>0</v>
      </c>
      <c r="AX391" s="745">
        <v>0</v>
      </c>
      <c r="AY391" s="745">
        <v>0.24806299000000001</v>
      </c>
      <c r="AZ391" s="745">
        <v>0.90089783999999995</v>
      </c>
      <c r="BA391" s="745">
        <v>2.1563212300000001</v>
      </c>
      <c r="BB391" s="745">
        <v>5.9900123400000007</v>
      </c>
      <c r="BD391" t="s">
        <v>2466</v>
      </c>
      <c r="BE391" t="s">
        <v>2859</v>
      </c>
      <c r="BG391" t="s">
        <v>25</v>
      </c>
    </row>
    <row r="392" spans="2:59" x14ac:dyDescent="0.2">
      <c r="B392" t="s">
        <v>2460</v>
      </c>
      <c r="C392" t="s">
        <v>3654</v>
      </c>
      <c r="D392" t="s">
        <v>3655</v>
      </c>
      <c r="E392" t="s">
        <v>3656</v>
      </c>
      <c r="F392" t="s">
        <v>835</v>
      </c>
      <c r="G392" t="s">
        <v>834</v>
      </c>
      <c r="H392" t="s">
        <v>2464</v>
      </c>
      <c r="L392" s="687">
        <v>47573</v>
      </c>
      <c r="M392" s="687">
        <v>47573</v>
      </c>
      <c r="N392" s="687">
        <v>45612</v>
      </c>
      <c r="O392" s="687">
        <v>46126</v>
      </c>
      <c r="P392" s="687">
        <v>46427</v>
      </c>
      <c r="Q392" s="687">
        <v>46624</v>
      </c>
      <c r="R392" s="687">
        <v>47100</v>
      </c>
      <c r="S392" s="687">
        <v>47573</v>
      </c>
      <c r="T392" s="687"/>
      <c r="U392" s="687"/>
      <c r="V392" s="687"/>
      <c r="W392" s="687">
        <v>45612</v>
      </c>
      <c r="X392" s="687">
        <v>46126</v>
      </c>
      <c r="Y392" s="687">
        <v>46427</v>
      </c>
      <c r="Z392" s="687">
        <v>46624</v>
      </c>
      <c r="AA392" s="687">
        <v>47100</v>
      </c>
      <c r="AB392" s="687">
        <v>47573</v>
      </c>
      <c r="AC392" s="687"/>
      <c r="AD392" s="687"/>
      <c r="AE392" s="687"/>
      <c r="AG392" s="745">
        <v>0</v>
      </c>
      <c r="AH392" s="745">
        <v>5.4572081900000002</v>
      </c>
      <c r="AI392" s="745"/>
      <c r="AL392" s="745">
        <v>0</v>
      </c>
      <c r="AM392" s="745">
        <v>0</v>
      </c>
      <c r="AN392" s="745">
        <v>0.32723006999999998</v>
      </c>
      <c r="AO392" s="745">
        <v>1.1639602099999999</v>
      </c>
      <c r="AP392" s="745">
        <v>2.71516672</v>
      </c>
      <c r="AQ392" s="745">
        <v>5.30725245</v>
      </c>
      <c r="AR392" s="745">
        <v>5.4170958699999998</v>
      </c>
      <c r="AS392" s="745">
        <v>5.4572081900000002</v>
      </c>
      <c r="AU392" s="745">
        <v>0</v>
      </c>
      <c r="AV392" s="745">
        <v>0</v>
      </c>
      <c r="AW392" s="745">
        <v>0.32723006999999998</v>
      </c>
      <c r="AX392" s="745">
        <v>1.1639602099999999</v>
      </c>
      <c r="AY392" s="745">
        <v>2.71516672</v>
      </c>
      <c r="AZ392" s="745">
        <v>5.30725245</v>
      </c>
      <c r="BA392" s="745">
        <v>5.4170958699999998</v>
      </c>
      <c r="BB392" s="745">
        <v>5.4572081900000002</v>
      </c>
      <c r="BD392" t="s">
        <v>2466</v>
      </c>
      <c r="BE392" t="s">
        <v>2467</v>
      </c>
      <c r="BG392" t="s">
        <v>25</v>
      </c>
    </row>
    <row r="393" spans="2:59" x14ac:dyDescent="0.2">
      <c r="B393" t="s">
        <v>2460</v>
      </c>
      <c r="C393" t="s">
        <v>3657</v>
      </c>
      <c r="D393" t="s">
        <v>3658</v>
      </c>
      <c r="E393" t="s">
        <v>3659</v>
      </c>
      <c r="F393" t="s">
        <v>431</v>
      </c>
      <c r="G393" t="s">
        <v>430</v>
      </c>
      <c r="H393" t="s">
        <v>2464</v>
      </c>
      <c r="L393" s="687">
        <v>47573</v>
      </c>
      <c r="M393" s="687">
        <v>47573</v>
      </c>
      <c r="N393" s="687">
        <v>45838</v>
      </c>
      <c r="O393" s="687">
        <v>47420</v>
      </c>
      <c r="P393" s="687">
        <v>47647</v>
      </c>
      <c r="Q393" s="687">
        <v>47859</v>
      </c>
      <c r="R393" s="687">
        <v>48537</v>
      </c>
      <c r="S393" s="687">
        <v>49034</v>
      </c>
      <c r="T393" s="687"/>
      <c r="U393" s="687"/>
      <c r="V393" s="687"/>
      <c r="W393" s="687">
        <v>45838</v>
      </c>
      <c r="X393" s="687">
        <v>47420</v>
      </c>
      <c r="Y393" s="687">
        <v>47647</v>
      </c>
      <c r="Z393" s="687">
        <v>47859</v>
      </c>
      <c r="AA393" s="687">
        <v>48537</v>
      </c>
      <c r="AB393" s="687">
        <v>49034</v>
      </c>
      <c r="AC393" s="687"/>
      <c r="AD393" s="687"/>
      <c r="AE393" s="687"/>
      <c r="AG393" s="745">
        <v>0</v>
      </c>
      <c r="AH393" s="745">
        <v>4.35499247</v>
      </c>
      <c r="AI393" s="745"/>
      <c r="AL393" s="745">
        <v>0</v>
      </c>
      <c r="AM393" s="745">
        <v>0</v>
      </c>
      <c r="AN393" s="745">
        <v>0</v>
      </c>
      <c r="AO393" s="745">
        <v>0</v>
      </c>
      <c r="AP393" s="745">
        <v>0</v>
      </c>
      <c r="AQ393" s="745">
        <v>0</v>
      </c>
      <c r="AR393" s="745">
        <v>0.21279157000000001</v>
      </c>
      <c r="AS393" s="745">
        <v>4.35499247</v>
      </c>
      <c r="AU393" s="745">
        <v>0</v>
      </c>
      <c r="AV393" s="745">
        <v>0</v>
      </c>
      <c r="AW393" s="745">
        <v>0</v>
      </c>
      <c r="AX393" s="745">
        <v>0</v>
      </c>
      <c r="AY393" s="745">
        <v>0</v>
      </c>
      <c r="AZ393" s="745">
        <v>0</v>
      </c>
      <c r="BA393" s="745">
        <v>0.21279157000000001</v>
      </c>
      <c r="BB393" s="745">
        <v>4.35499247</v>
      </c>
      <c r="BD393" t="s">
        <v>2466</v>
      </c>
      <c r="BE393" t="s">
        <v>2467</v>
      </c>
      <c r="BG393" t="s">
        <v>25</v>
      </c>
    </row>
    <row r="394" spans="2:59" x14ac:dyDescent="0.2">
      <c r="B394" t="s">
        <v>2460</v>
      </c>
      <c r="C394" t="s">
        <v>3660</v>
      </c>
      <c r="D394" t="s">
        <v>3661</v>
      </c>
      <c r="E394" t="s">
        <v>3662</v>
      </c>
      <c r="F394" t="s">
        <v>587</v>
      </c>
      <c r="G394" t="s">
        <v>586</v>
      </c>
      <c r="H394" t="s">
        <v>2464</v>
      </c>
      <c r="L394" s="687">
        <v>46507</v>
      </c>
      <c r="M394" s="687">
        <v>46507</v>
      </c>
      <c r="N394" s="687">
        <v>45490</v>
      </c>
      <c r="O394" s="687">
        <v>45989</v>
      </c>
      <c r="P394" s="687">
        <v>46114</v>
      </c>
      <c r="Q394" s="687">
        <v>46154</v>
      </c>
      <c r="R394" s="687">
        <v>46626</v>
      </c>
      <c r="S394" s="687">
        <v>46843</v>
      </c>
      <c r="T394" s="687"/>
      <c r="U394" s="687"/>
      <c r="V394" s="687"/>
      <c r="W394" s="687">
        <v>45490</v>
      </c>
      <c r="X394" s="687">
        <v>45989</v>
      </c>
      <c r="Y394" s="687">
        <v>46114</v>
      </c>
      <c r="Z394" s="687">
        <v>46154</v>
      </c>
      <c r="AA394" s="687">
        <v>46626</v>
      </c>
      <c r="AB394" s="687">
        <v>46843</v>
      </c>
      <c r="AC394" s="687"/>
      <c r="AD394" s="687"/>
      <c r="AE394" s="687"/>
      <c r="AG394" s="745">
        <v>0</v>
      </c>
      <c r="AH394" s="745">
        <v>0.92515829120000004</v>
      </c>
      <c r="AI394" s="745"/>
      <c r="AL394" s="745">
        <v>0</v>
      </c>
      <c r="AM394" s="745">
        <v>0</v>
      </c>
      <c r="AN394" s="745">
        <v>9.2517324900000003E-2</v>
      </c>
      <c r="AO394" s="745">
        <v>0.74012719490000001</v>
      </c>
      <c r="AP394" s="745">
        <v>0.92515829120000004</v>
      </c>
      <c r="AQ394" s="745">
        <v>0.92515829120000004</v>
      </c>
      <c r="AR394" s="745">
        <v>0.92515829120000004</v>
      </c>
      <c r="AS394" s="745">
        <v>0.92515829120000004</v>
      </c>
      <c r="AU394" s="745">
        <v>0</v>
      </c>
      <c r="AV394" s="745">
        <v>0</v>
      </c>
      <c r="AW394" s="745">
        <v>9.2517324900000003E-2</v>
      </c>
      <c r="AX394" s="745">
        <v>0.74012719490000001</v>
      </c>
      <c r="AY394" s="745">
        <v>0.92515829120000004</v>
      </c>
      <c r="AZ394" s="745">
        <v>0.92515829120000004</v>
      </c>
      <c r="BA394" s="745">
        <v>0.92515829120000004</v>
      </c>
      <c r="BB394" s="745">
        <v>0.92515829120000004</v>
      </c>
      <c r="BD394" t="s">
        <v>2466</v>
      </c>
      <c r="BE394" t="s">
        <v>2467</v>
      </c>
      <c r="BG394" t="s">
        <v>25</v>
      </c>
    </row>
    <row r="395" spans="2:59" x14ac:dyDescent="0.2">
      <c r="B395" t="s">
        <v>2460</v>
      </c>
      <c r="C395" t="s">
        <v>3663</v>
      </c>
      <c r="D395" t="s">
        <v>3664</v>
      </c>
      <c r="E395" t="s">
        <v>3665</v>
      </c>
      <c r="F395" t="s">
        <v>587</v>
      </c>
      <c r="G395" t="s">
        <v>586</v>
      </c>
      <c r="H395" t="s">
        <v>2464</v>
      </c>
      <c r="L395" s="687">
        <v>46507</v>
      </c>
      <c r="M395" s="687">
        <v>46507</v>
      </c>
      <c r="N395" s="687">
        <v>45870</v>
      </c>
      <c r="O395" s="687">
        <v>46112</v>
      </c>
      <c r="P395" s="687">
        <v>46112</v>
      </c>
      <c r="Q395" s="687">
        <v>46112</v>
      </c>
      <c r="R395" s="687">
        <v>46112</v>
      </c>
      <c r="S395" s="687">
        <v>46112</v>
      </c>
      <c r="T395" s="687"/>
      <c r="U395" s="687"/>
      <c r="V395" s="687"/>
      <c r="W395" s="687">
        <v>45870</v>
      </c>
      <c r="X395" s="687">
        <v>46112</v>
      </c>
      <c r="Y395" s="687">
        <v>46112</v>
      </c>
      <c r="Z395" s="687">
        <v>46112</v>
      </c>
      <c r="AA395" s="687">
        <v>46112</v>
      </c>
      <c r="AB395" s="687">
        <v>46112</v>
      </c>
      <c r="AC395" s="687"/>
      <c r="AD395" s="687"/>
      <c r="AE395" s="687"/>
      <c r="AG395" s="745">
        <v>0</v>
      </c>
      <c r="AH395" s="745">
        <v>0.35938872999999999</v>
      </c>
      <c r="AI395" s="745"/>
      <c r="AL395" s="745">
        <v>0</v>
      </c>
      <c r="AM395" s="745">
        <v>0</v>
      </c>
      <c r="AN395" s="745">
        <v>0.35938872999999999</v>
      </c>
      <c r="AO395" s="745">
        <v>0.35938872999999999</v>
      </c>
      <c r="AP395" s="745">
        <v>0.35938872999999999</v>
      </c>
      <c r="AQ395" s="745">
        <v>0.35938872999999999</v>
      </c>
      <c r="AR395" s="745">
        <v>0.35938872999999999</v>
      </c>
      <c r="AS395" s="745">
        <v>0.35938872999999999</v>
      </c>
      <c r="AU395" s="745">
        <v>0</v>
      </c>
      <c r="AV395" s="745">
        <v>0</v>
      </c>
      <c r="AW395" s="745">
        <v>0.35938872999999999</v>
      </c>
      <c r="AX395" s="745">
        <v>0.35938872999999999</v>
      </c>
      <c r="AY395" s="745">
        <v>0.35938872999999999</v>
      </c>
      <c r="AZ395" s="745">
        <v>0.35938872999999999</v>
      </c>
      <c r="BA395" s="745">
        <v>0.35938872999999999</v>
      </c>
      <c r="BB395" s="745">
        <v>0.35938872999999999</v>
      </c>
      <c r="BD395" t="s">
        <v>2466</v>
      </c>
      <c r="BE395" t="s">
        <v>2467</v>
      </c>
      <c r="BG395" t="s">
        <v>25</v>
      </c>
    </row>
    <row r="396" spans="2:59" x14ac:dyDescent="0.2">
      <c r="B396" t="s">
        <v>2460</v>
      </c>
      <c r="C396" t="s">
        <v>3666</v>
      </c>
      <c r="D396" t="s">
        <v>3667</v>
      </c>
      <c r="E396" t="s">
        <v>3668</v>
      </c>
      <c r="F396" t="s">
        <v>835</v>
      </c>
      <c r="G396" t="s">
        <v>834</v>
      </c>
      <c r="H396" t="s">
        <v>2464</v>
      </c>
      <c r="L396" s="687">
        <v>47573</v>
      </c>
      <c r="M396" s="687">
        <v>47573</v>
      </c>
      <c r="N396" s="687">
        <v>45490</v>
      </c>
      <c r="O396" s="687">
        <v>45984</v>
      </c>
      <c r="P396" s="687">
        <v>46194</v>
      </c>
      <c r="Q396" s="687">
        <v>46404</v>
      </c>
      <c r="R396" s="687">
        <v>47079</v>
      </c>
      <c r="S396" s="687">
        <v>47573</v>
      </c>
      <c r="T396" s="687"/>
      <c r="U396" s="687"/>
      <c r="V396" s="687"/>
      <c r="W396" s="687">
        <v>45490</v>
      </c>
      <c r="X396" s="687">
        <v>45984</v>
      </c>
      <c r="Y396" s="687">
        <v>46194</v>
      </c>
      <c r="Z396" s="687">
        <v>46404</v>
      </c>
      <c r="AA396" s="687">
        <v>47079</v>
      </c>
      <c r="AB396" s="687">
        <v>47573</v>
      </c>
      <c r="AC396" s="687"/>
      <c r="AD396" s="687"/>
      <c r="AE396" s="687"/>
      <c r="AG396" s="745">
        <v>0</v>
      </c>
      <c r="AH396" s="745">
        <v>8.5799999999999998E-7</v>
      </c>
      <c r="AI396" s="745"/>
      <c r="AL396" s="745">
        <v>0</v>
      </c>
      <c r="AM396" s="745">
        <v>0</v>
      </c>
      <c r="AN396" s="745">
        <v>0</v>
      </c>
      <c r="AO396" s="745">
        <v>0</v>
      </c>
      <c r="AP396" s="745">
        <v>8.5799999999999998E-7</v>
      </c>
      <c r="AQ396" s="745">
        <v>8.5799999999999998E-7</v>
      </c>
      <c r="AR396" s="745">
        <v>8.5799999999999998E-7</v>
      </c>
      <c r="AS396" s="745">
        <v>8.5799999999999998E-7</v>
      </c>
      <c r="AU396" s="745">
        <v>0</v>
      </c>
      <c r="AV396" s="745">
        <v>0</v>
      </c>
      <c r="AW396" s="745">
        <v>0</v>
      </c>
      <c r="AX396" s="745">
        <v>0</v>
      </c>
      <c r="AY396" s="745">
        <v>8.5799999999999998E-7</v>
      </c>
      <c r="AZ396" s="745">
        <v>8.5799999999999998E-7</v>
      </c>
      <c r="BA396" s="745">
        <v>8.5799999999999998E-7</v>
      </c>
      <c r="BB396" s="745">
        <v>8.5799999999999998E-7</v>
      </c>
      <c r="BD396" t="s">
        <v>2466</v>
      </c>
      <c r="BE396" t="s">
        <v>2467</v>
      </c>
      <c r="BG396" t="s">
        <v>25</v>
      </c>
    </row>
    <row r="397" spans="2:59" x14ac:dyDescent="0.2">
      <c r="B397" t="s">
        <v>2460</v>
      </c>
      <c r="C397" t="s">
        <v>3669</v>
      </c>
      <c r="D397" t="s">
        <v>3670</v>
      </c>
      <c r="E397" t="s">
        <v>3671</v>
      </c>
      <c r="F397" t="s">
        <v>835</v>
      </c>
      <c r="G397" t="s">
        <v>834</v>
      </c>
      <c r="H397" t="s">
        <v>2464</v>
      </c>
      <c r="L397" s="687">
        <v>47573</v>
      </c>
      <c r="M397" s="687">
        <v>47573</v>
      </c>
      <c r="N397" s="687">
        <v>45581</v>
      </c>
      <c r="O397" s="687">
        <v>45581</v>
      </c>
      <c r="P397" s="687">
        <v>47208</v>
      </c>
      <c r="Q397" s="687">
        <v>47208</v>
      </c>
      <c r="R397" s="687">
        <v>47208</v>
      </c>
      <c r="S397" s="687">
        <v>47208</v>
      </c>
      <c r="T397" s="687"/>
      <c r="U397" s="687"/>
      <c r="V397" s="687"/>
      <c r="W397" s="687">
        <v>45581</v>
      </c>
      <c r="X397" s="687">
        <v>45581</v>
      </c>
      <c r="Y397" s="687">
        <v>47208</v>
      </c>
      <c r="Z397" s="687">
        <v>47208</v>
      </c>
      <c r="AA397" s="687">
        <v>47208</v>
      </c>
      <c r="AB397" s="687">
        <v>47208</v>
      </c>
      <c r="AC397" s="687"/>
      <c r="AD397" s="687"/>
      <c r="AE397" s="687"/>
      <c r="AG397" s="745">
        <v>0</v>
      </c>
      <c r="AH397" s="745">
        <v>3.9251795036999995</v>
      </c>
      <c r="AI397" s="745"/>
      <c r="AL397" s="745">
        <v>0</v>
      </c>
      <c r="AM397" s="745">
        <v>0</v>
      </c>
      <c r="AN397" s="745">
        <v>0.82970965489999993</v>
      </c>
      <c r="AO397" s="745">
        <v>3.6999509518999996</v>
      </c>
      <c r="AP397" s="745">
        <v>3.9016137482999995</v>
      </c>
      <c r="AQ397" s="745">
        <v>3.9251795036999995</v>
      </c>
      <c r="AR397" s="745">
        <v>3.9251795036999995</v>
      </c>
      <c r="AS397" s="745">
        <v>3.9251795036999995</v>
      </c>
      <c r="AU397" s="745">
        <v>0</v>
      </c>
      <c r="AV397" s="745">
        <v>0</v>
      </c>
      <c r="AW397" s="745">
        <v>0.82970965489999993</v>
      </c>
      <c r="AX397" s="745">
        <v>3.6999509518999996</v>
      </c>
      <c r="AY397" s="745">
        <v>3.9016137482999995</v>
      </c>
      <c r="AZ397" s="745">
        <v>3.9251795036999995</v>
      </c>
      <c r="BA397" s="745">
        <v>3.9251795036999995</v>
      </c>
      <c r="BB397" s="745">
        <v>3.9251795036999995</v>
      </c>
      <c r="BD397" t="s">
        <v>2466</v>
      </c>
      <c r="BE397" t="s">
        <v>2467</v>
      </c>
      <c r="BG397" t="s">
        <v>25</v>
      </c>
    </row>
    <row r="398" spans="2:59" x14ac:dyDescent="0.2">
      <c r="B398" t="s">
        <v>2460</v>
      </c>
      <c r="C398" t="s">
        <v>3672</v>
      </c>
      <c r="D398" t="s">
        <v>3673</v>
      </c>
      <c r="E398" t="s">
        <v>3674</v>
      </c>
      <c r="F398" t="s">
        <v>587</v>
      </c>
      <c r="G398" t="s">
        <v>586</v>
      </c>
      <c r="H398" t="s">
        <v>2464</v>
      </c>
      <c r="L398" s="687">
        <v>46507</v>
      </c>
      <c r="M398" s="687">
        <v>46507</v>
      </c>
      <c r="N398" s="687">
        <v>45870</v>
      </c>
      <c r="O398" s="687">
        <v>46112</v>
      </c>
      <c r="P398" s="687">
        <v>46112</v>
      </c>
      <c r="Q398" s="687">
        <v>46112</v>
      </c>
      <c r="R398" s="687">
        <v>46112</v>
      </c>
      <c r="S398" s="687">
        <v>46112</v>
      </c>
      <c r="T398" s="687"/>
      <c r="U398" s="687"/>
      <c r="V398" s="687"/>
      <c r="W398" s="687">
        <v>45870</v>
      </c>
      <c r="X398" s="687">
        <v>46112</v>
      </c>
      <c r="Y398" s="687">
        <v>46112</v>
      </c>
      <c r="Z398" s="687">
        <v>46112</v>
      </c>
      <c r="AA398" s="687">
        <v>46112</v>
      </c>
      <c r="AB398" s="687">
        <v>46112</v>
      </c>
      <c r="AC398" s="687"/>
      <c r="AD398" s="687"/>
      <c r="AE398" s="687"/>
      <c r="AG398" s="745">
        <v>0</v>
      </c>
      <c r="AH398" s="745">
        <v>0.32449867999999998</v>
      </c>
      <c r="AI398" s="745"/>
      <c r="AL398" s="745">
        <v>0</v>
      </c>
      <c r="AM398" s="745">
        <v>0</v>
      </c>
      <c r="AN398" s="745">
        <v>0.32449867999999998</v>
      </c>
      <c r="AO398" s="745">
        <v>0.32449867999999998</v>
      </c>
      <c r="AP398" s="745">
        <v>0.32449867999999998</v>
      </c>
      <c r="AQ398" s="745">
        <v>0.32449867999999998</v>
      </c>
      <c r="AR398" s="745">
        <v>0.32449867999999998</v>
      </c>
      <c r="AS398" s="745">
        <v>0.32449867999999998</v>
      </c>
      <c r="AU398" s="745">
        <v>0</v>
      </c>
      <c r="AV398" s="745">
        <v>0</v>
      </c>
      <c r="AW398" s="745">
        <v>0.32449867999999998</v>
      </c>
      <c r="AX398" s="745">
        <v>0.32449867999999998</v>
      </c>
      <c r="AY398" s="745">
        <v>0.32449867999999998</v>
      </c>
      <c r="AZ398" s="745">
        <v>0.32449867999999998</v>
      </c>
      <c r="BA398" s="745">
        <v>0.32449867999999998</v>
      </c>
      <c r="BB398" s="745">
        <v>0.32449867999999998</v>
      </c>
      <c r="BD398" t="s">
        <v>2466</v>
      </c>
      <c r="BE398" t="s">
        <v>2467</v>
      </c>
      <c r="BG398" t="s">
        <v>25</v>
      </c>
    </row>
    <row r="399" spans="2:59" x14ac:dyDescent="0.2">
      <c r="B399" t="s">
        <v>2460</v>
      </c>
      <c r="C399" t="s">
        <v>3675</v>
      </c>
      <c r="D399" t="s">
        <v>3676</v>
      </c>
      <c r="E399" t="s">
        <v>3677</v>
      </c>
      <c r="F399" t="s">
        <v>587</v>
      </c>
      <c r="G399" t="s">
        <v>586</v>
      </c>
      <c r="H399" t="s">
        <v>2464</v>
      </c>
      <c r="L399" s="687">
        <v>46507</v>
      </c>
      <c r="M399" s="687">
        <v>46507</v>
      </c>
      <c r="N399" s="687">
        <v>45490</v>
      </c>
      <c r="O399" s="687">
        <v>46112</v>
      </c>
      <c r="P399" s="687">
        <v>46112</v>
      </c>
      <c r="Q399" s="687">
        <v>46112</v>
      </c>
      <c r="R399" s="687">
        <v>46112</v>
      </c>
      <c r="S399" s="687">
        <v>46112</v>
      </c>
      <c r="T399" s="687"/>
      <c r="U399" s="687"/>
      <c r="V399" s="687"/>
      <c r="W399" s="687">
        <v>45490</v>
      </c>
      <c r="X399" s="687">
        <v>46112</v>
      </c>
      <c r="Y399" s="687">
        <v>46112</v>
      </c>
      <c r="Z399" s="687">
        <v>46112</v>
      </c>
      <c r="AA399" s="687">
        <v>46112</v>
      </c>
      <c r="AB399" s="687">
        <v>46112</v>
      </c>
      <c r="AC399" s="687"/>
      <c r="AD399" s="687"/>
      <c r="AE399" s="687"/>
      <c r="AG399" s="745">
        <v>0</v>
      </c>
      <c r="AH399" s="745">
        <v>0.1627679605</v>
      </c>
      <c r="AI399" s="745"/>
      <c r="AL399" s="745">
        <v>0</v>
      </c>
      <c r="AM399" s="745">
        <v>0</v>
      </c>
      <c r="AN399" s="745">
        <v>5.4267160600000003E-2</v>
      </c>
      <c r="AO399" s="745">
        <v>0.10851759230000001</v>
      </c>
      <c r="AP399" s="745">
        <v>0.1627679605</v>
      </c>
      <c r="AQ399" s="745">
        <v>0.1627679605</v>
      </c>
      <c r="AR399" s="745">
        <v>0.1627679605</v>
      </c>
      <c r="AS399" s="745">
        <v>0.1627679605</v>
      </c>
      <c r="AU399" s="745">
        <v>0</v>
      </c>
      <c r="AV399" s="745">
        <v>0</v>
      </c>
      <c r="AW399" s="745">
        <v>5.4267160600000003E-2</v>
      </c>
      <c r="AX399" s="745">
        <v>0.10851759230000001</v>
      </c>
      <c r="AY399" s="745">
        <v>0.1627679605</v>
      </c>
      <c r="AZ399" s="745">
        <v>0.1627679605</v>
      </c>
      <c r="BA399" s="745">
        <v>0.1627679605</v>
      </c>
      <c r="BB399" s="745">
        <v>0.1627679605</v>
      </c>
      <c r="BD399" t="s">
        <v>2466</v>
      </c>
      <c r="BE399" t="s">
        <v>2467</v>
      </c>
      <c r="BG399" t="s">
        <v>25</v>
      </c>
    </row>
    <row r="400" spans="2:59" x14ac:dyDescent="0.2">
      <c r="B400" t="s">
        <v>2460</v>
      </c>
      <c r="C400" t="s">
        <v>3678</v>
      </c>
      <c r="D400" t="s">
        <v>3679</v>
      </c>
      <c r="E400" t="s">
        <v>3680</v>
      </c>
      <c r="F400" t="s">
        <v>835</v>
      </c>
      <c r="G400" t="s">
        <v>834</v>
      </c>
      <c r="H400" t="s">
        <v>2464</v>
      </c>
      <c r="L400" s="687">
        <v>47573</v>
      </c>
      <c r="M400" s="687">
        <v>47573</v>
      </c>
      <c r="N400" s="687">
        <v>45581</v>
      </c>
      <c r="O400" s="687">
        <v>46477</v>
      </c>
      <c r="P400" s="687">
        <v>46790</v>
      </c>
      <c r="Q400" s="687">
        <v>46980</v>
      </c>
      <c r="R400" s="687">
        <v>47462</v>
      </c>
      <c r="S400" s="687">
        <v>47938</v>
      </c>
      <c r="T400" s="687"/>
      <c r="U400" s="687"/>
      <c r="V400" s="687"/>
      <c r="W400" s="687">
        <v>45581</v>
      </c>
      <c r="X400" s="687">
        <v>46477</v>
      </c>
      <c r="Y400" s="687">
        <v>46790</v>
      </c>
      <c r="Z400" s="687">
        <v>46980</v>
      </c>
      <c r="AA400" s="687">
        <v>47462</v>
      </c>
      <c r="AB400" s="687">
        <v>47938</v>
      </c>
      <c r="AC400" s="687"/>
      <c r="AD400" s="687"/>
      <c r="AE400" s="687"/>
      <c r="AG400" s="745">
        <v>0</v>
      </c>
      <c r="AH400" s="745">
        <v>15.127882800000002</v>
      </c>
      <c r="AI400" s="745"/>
      <c r="AL400" s="745">
        <v>0</v>
      </c>
      <c r="AM400" s="745">
        <v>0</v>
      </c>
      <c r="AN400" s="745">
        <v>0</v>
      </c>
      <c r="AO400" s="745">
        <v>9.3252669999999996E-2</v>
      </c>
      <c r="AP400" s="745">
        <v>0.24969554999999999</v>
      </c>
      <c r="AQ400" s="745">
        <v>7.9790744100000008</v>
      </c>
      <c r="AR400" s="745">
        <v>14.63322016</v>
      </c>
      <c r="AS400" s="745">
        <v>15.127882800000002</v>
      </c>
      <c r="AU400" s="745">
        <v>0</v>
      </c>
      <c r="AV400" s="745">
        <v>0</v>
      </c>
      <c r="AW400" s="745">
        <v>0</v>
      </c>
      <c r="AX400" s="745">
        <v>9.3252669999999996E-2</v>
      </c>
      <c r="AY400" s="745">
        <v>0.24969554999999999</v>
      </c>
      <c r="AZ400" s="745">
        <v>7.9790744100000008</v>
      </c>
      <c r="BA400" s="745">
        <v>14.63322016</v>
      </c>
      <c r="BB400" s="745">
        <v>15.127882800000002</v>
      </c>
      <c r="BD400" t="s">
        <v>2466</v>
      </c>
      <c r="BE400" t="s">
        <v>2859</v>
      </c>
      <c r="BG400" t="s">
        <v>25</v>
      </c>
    </row>
    <row r="401" spans="2:59" x14ac:dyDescent="0.2">
      <c r="B401" t="s">
        <v>2460</v>
      </c>
      <c r="C401" t="s">
        <v>3681</v>
      </c>
      <c r="D401" t="s">
        <v>3682</v>
      </c>
      <c r="E401" t="s">
        <v>3683</v>
      </c>
      <c r="F401" t="s">
        <v>835</v>
      </c>
      <c r="G401" t="s">
        <v>834</v>
      </c>
      <c r="H401" t="s">
        <v>2464</v>
      </c>
      <c r="L401" s="687">
        <v>47573</v>
      </c>
      <c r="M401" s="687">
        <v>47573</v>
      </c>
      <c r="N401" s="687">
        <v>45581</v>
      </c>
      <c r="O401" s="687">
        <v>45713</v>
      </c>
      <c r="P401" s="687">
        <v>46074</v>
      </c>
      <c r="Q401" s="687">
        <v>46253</v>
      </c>
      <c r="R401" s="687">
        <v>47078</v>
      </c>
      <c r="S401" s="687">
        <v>47573</v>
      </c>
      <c r="T401" s="687"/>
      <c r="U401" s="687"/>
      <c r="V401" s="687"/>
      <c r="W401" s="687">
        <v>45581</v>
      </c>
      <c r="X401" s="687">
        <v>45713</v>
      </c>
      <c r="Y401" s="687">
        <v>46074</v>
      </c>
      <c r="Z401" s="687">
        <v>46253</v>
      </c>
      <c r="AA401" s="687">
        <v>47078</v>
      </c>
      <c r="AB401" s="687">
        <v>47573</v>
      </c>
      <c r="AC401" s="687"/>
      <c r="AD401" s="687"/>
      <c r="AE401" s="687"/>
      <c r="AG401" s="745">
        <v>0</v>
      </c>
      <c r="AH401" s="745">
        <v>10.572759830000001</v>
      </c>
      <c r="AI401" s="745"/>
      <c r="AL401" s="745">
        <v>0</v>
      </c>
      <c r="AM401" s="745">
        <v>0</v>
      </c>
      <c r="AN401" s="745">
        <v>0.60023725000000006</v>
      </c>
      <c r="AO401" s="745">
        <v>1.7156305199999999</v>
      </c>
      <c r="AP401" s="745">
        <v>3.58271652</v>
      </c>
      <c r="AQ401" s="745">
        <v>8.5593661300000008</v>
      </c>
      <c r="AR401" s="745">
        <v>10.44407844</v>
      </c>
      <c r="AS401" s="745">
        <v>10.572759830000001</v>
      </c>
      <c r="AU401" s="745">
        <v>0</v>
      </c>
      <c r="AV401" s="745">
        <v>0</v>
      </c>
      <c r="AW401" s="745">
        <v>0.60023725000000006</v>
      </c>
      <c r="AX401" s="745">
        <v>1.7156305199999999</v>
      </c>
      <c r="AY401" s="745">
        <v>3.58271652</v>
      </c>
      <c r="AZ401" s="745">
        <v>8.5593661300000008</v>
      </c>
      <c r="BA401" s="745">
        <v>10.44407844</v>
      </c>
      <c r="BB401" s="745">
        <v>10.572759830000001</v>
      </c>
      <c r="BD401" t="s">
        <v>2466</v>
      </c>
      <c r="BE401" t="s">
        <v>2467</v>
      </c>
      <c r="BG401" t="s">
        <v>25</v>
      </c>
    </row>
    <row r="402" spans="2:59" x14ac:dyDescent="0.2">
      <c r="B402" t="s">
        <v>2460</v>
      </c>
      <c r="C402" t="s">
        <v>3684</v>
      </c>
      <c r="D402" t="s">
        <v>3685</v>
      </c>
      <c r="E402" t="s">
        <v>3686</v>
      </c>
      <c r="F402" t="s">
        <v>496</v>
      </c>
      <c r="G402" t="s">
        <v>495</v>
      </c>
      <c r="H402" t="s">
        <v>2464</v>
      </c>
      <c r="L402" s="687">
        <v>46477</v>
      </c>
      <c r="M402" s="687">
        <v>46477</v>
      </c>
      <c r="N402" s="687">
        <v>45581</v>
      </c>
      <c r="O402" s="687">
        <v>46355</v>
      </c>
      <c r="P402" s="687">
        <v>46803</v>
      </c>
      <c r="Q402" s="687">
        <v>46980</v>
      </c>
      <c r="R402" s="687">
        <v>47800</v>
      </c>
      <c r="S402" s="687">
        <v>48304</v>
      </c>
      <c r="T402" s="687"/>
      <c r="U402" s="687"/>
      <c r="V402" s="687"/>
      <c r="W402" s="687">
        <v>45581</v>
      </c>
      <c r="X402" s="687">
        <v>46355</v>
      </c>
      <c r="Y402" s="687">
        <v>46803</v>
      </c>
      <c r="Z402" s="687">
        <v>46980</v>
      </c>
      <c r="AA402" s="687">
        <v>47800</v>
      </c>
      <c r="AB402" s="687">
        <v>48304</v>
      </c>
      <c r="AC402" s="687"/>
      <c r="AD402" s="687"/>
      <c r="AE402" s="687"/>
      <c r="AG402" s="745">
        <v>0</v>
      </c>
      <c r="AH402" s="745">
        <v>17.799914669999996</v>
      </c>
      <c r="AI402" s="745"/>
      <c r="AL402" s="745">
        <v>0</v>
      </c>
      <c r="AM402" s="745">
        <v>0</v>
      </c>
      <c r="AN402" s="745">
        <v>0</v>
      </c>
      <c r="AO402" s="745">
        <v>0.51808377999999999</v>
      </c>
      <c r="AP402" s="745">
        <v>2.5068295699999998</v>
      </c>
      <c r="AQ402" s="745">
        <v>4.4522788799999997</v>
      </c>
      <c r="AR402" s="745">
        <v>10.92498748</v>
      </c>
      <c r="AS402" s="745">
        <v>17.799914669999996</v>
      </c>
      <c r="AU402" s="745">
        <v>0</v>
      </c>
      <c r="AV402" s="745">
        <v>0</v>
      </c>
      <c r="AW402" s="745">
        <v>0</v>
      </c>
      <c r="AX402" s="745">
        <v>0.51808377999999999</v>
      </c>
      <c r="AY402" s="745">
        <v>2.5068295699999998</v>
      </c>
      <c r="AZ402" s="745">
        <v>4.4522788799999997</v>
      </c>
      <c r="BA402" s="745">
        <v>10.92498748</v>
      </c>
      <c r="BB402" s="745">
        <v>17.799914669999996</v>
      </c>
      <c r="BD402" t="s">
        <v>2466</v>
      </c>
      <c r="BE402" t="s">
        <v>2859</v>
      </c>
      <c r="BG402" t="s">
        <v>25</v>
      </c>
    </row>
    <row r="403" spans="2:59" x14ac:dyDescent="0.2">
      <c r="B403" t="s">
        <v>2460</v>
      </c>
      <c r="C403" t="s">
        <v>3687</v>
      </c>
      <c r="D403" t="s">
        <v>3688</v>
      </c>
      <c r="E403" t="s">
        <v>3689</v>
      </c>
      <c r="F403" t="s">
        <v>587</v>
      </c>
      <c r="G403" t="s">
        <v>586</v>
      </c>
      <c r="H403" t="s">
        <v>2464</v>
      </c>
      <c r="L403" s="687">
        <v>46507</v>
      </c>
      <c r="M403" s="687">
        <v>46507</v>
      </c>
      <c r="N403" s="687" t="s">
        <v>2463</v>
      </c>
      <c r="O403" s="687">
        <v>46477</v>
      </c>
      <c r="P403" s="687">
        <v>46477</v>
      </c>
      <c r="Q403" s="687">
        <v>46477</v>
      </c>
      <c r="R403" s="687">
        <v>46477</v>
      </c>
      <c r="S403" s="687">
        <v>46477</v>
      </c>
      <c r="T403" s="687"/>
      <c r="U403" s="687"/>
      <c r="V403" s="687"/>
      <c r="W403" s="687" t="s">
        <v>2463</v>
      </c>
      <c r="X403" s="687">
        <v>46477</v>
      </c>
      <c r="Y403" s="687">
        <v>46477</v>
      </c>
      <c r="Z403" s="687">
        <v>46477</v>
      </c>
      <c r="AA403" s="687">
        <v>46477</v>
      </c>
      <c r="AB403" s="687">
        <v>46477</v>
      </c>
      <c r="AC403" s="687"/>
      <c r="AD403" s="687"/>
      <c r="AE403" s="687"/>
      <c r="AG403" s="745">
        <v>0</v>
      </c>
      <c r="AH403" s="745">
        <v>0.27464810780000004</v>
      </c>
      <c r="AI403" s="745"/>
      <c r="AL403" s="745">
        <v>0</v>
      </c>
      <c r="AM403" s="745">
        <v>0</v>
      </c>
      <c r="AN403" s="745">
        <v>0.1373256886</v>
      </c>
      <c r="AO403" s="745">
        <v>0.27464810780000004</v>
      </c>
      <c r="AP403" s="745">
        <v>0.27464810780000004</v>
      </c>
      <c r="AQ403" s="745">
        <v>0.27464810780000004</v>
      </c>
      <c r="AR403" s="745">
        <v>0.27464810780000004</v>
      </c>
      <c r="AS403" s="745">
        <v>0.27464810780000004</v>
      </c>
      <c r="AU403" s="745">
        <v>0</v>
      </c>
      <c r="AV403" s="745">
        <v>0</v>
      </c>
      <c r="AW403" s="745">
        <v>0.1373256886</v>
      </c>
      <c r="AX403" s="745">
        <v>0.27464810780000004</v>
      </c>
      <c r="AY403" s="745">
        <v>0.27464810780000004</v>
      </c>
      <c r="AZ403" s="745">
        <v>0.27464810780000004</v>
      </c>
      <c r="BA403" s="745">
        <v>0.27464810780000004</v>
      </c>
      <c r="BB403" s="745">
        <v>0.27464810780000004</v>
      </c>
      <c r="BD403" t="s">
        <v>2466</v>
      </c>
      <c r="BE403" t="s">
        <v>2467</v>
      </c>
      <c r="BG403" t="s">
        <v>25</v>
      </c>
    </row>
    <row r="404" spans="2:59" x14ac:dyDescent="0.2">
      <c r="B404" t="s">
        <v>2460</v>
      </c>
      <c r="C404" t="s">
        <v>3690</v>
      </c>
      <c r="D404" t="s">
        <v>3691</v>
      </c>
      <c r="E404" t="s">
        <v>3692</v>
      </c>
      <c r="F404" t="s">
        <v>854</v>
      </c>
      <c r="G404" t="s">
        <v>853</v>
      </c>
      <c r="H404" t="s">
        <v>2464</v>
      </c>
      <c r="L404" s="687">
        <v>46112</v>
      </c>
      <c r="M404" s="687">
        <v>46112</v>
      </c>
      <c r="N404" s="687">
        <v>45748</v>
      </c>
      <c r="O404" s="687">
        <v>46491</v>
      </c>
      <c r="P404" s="687">
        <v>46792</v>
      </c>
      <c r="Q404" s="687">
        <v>46989</v>
      </c>
      <c r="R404" s="687">
        <v>47465</v>
      </c>
      <c r="S404" s="687">
        <v>47938</v>
      </c>
      <c r="T404" s="687"/>
      <c r="U404" s="687"/>
      <c r="V404" s="687"/>
      <c r="W404" s="687">
        <v>45748</v>
      </c>
      <c r="X404" s="687">
        <v>46491</v>
      </c>
      <c r="Y404" s="687">
        <v>46792</v>
      </c>
      <c r="Z404" s="687">
        <v>46989</v>
      </c>
      <c r="AA404" s="687">
        <v>47465</v>
      </c>
      <c r="AB404" s="687">
        <v>47938</v>
      </c>
      <c r="AC404" s="687"/>
      <c r="AD404" s="687"/>
      <c r="AE404" s="687"/>
      <c r="AG404" s="745">
        <v>0</v>
      </c>
      <c r="AH404" s="745">
        <v>1.25668961</v>
      </c>
      <c r="AI404" s="745"/>
      <c r="AL404" s="745">
        <v>0</v>
      </c>
      <c r="AM404" s="745">
        <v>0</v>
      </c>
      <c r="AN404" s="745">
        <v>0</v>
      </c>
      <c r="AO404" s="745">
        <v>0</v>
      </c>
      <c r="AP404" s="745">
        <v>7.4158769999999985E-2</v>
      </c>
      <c r="AQ404" s="745">
        <v>0.19954107999999998</v>
      </c>
      <c r="AR404" s="745">
        <v>0.37061175000000002</v>
      </c>
      <c r="AS404" s="745">
        <v>1.25668961</v>
      </c>
      <c r="AU404" s="745">
        <v>0</v>
      </c>
      <c r="AV404" s="745">
        <v>0</v>
      </c>
      <c r="AW404" s="745">
        <v>0</v>
      </c>
      <c r="AX404" s="745">
        <v>0</v>
      </c>
      <c r="AY404" s="745">
        <v>7.4158769999999985E-2</v>
      </c>
      <c r="AZ404" s="745">
        <v>0.19954107999999998</v>
      </c>
      <c r="BA404" s="745">
        <v>0.37061175000000002</v>
      </c>
      <c r="BB404" s="745">
        <v>1.25668961</v>
      </c>
      <c r="BD404" t="s">
        <v>2466</v>
      </c>
      <c r="BE404" t="s">
        <v>2467</v>
      </c>
      <c r="BG404" t="s">
        <v>25</v>
      </c>
    </row>
    <row r="405" spans="2:59" x14ac:dyDescent="0.2">
      <c r="B405" t="s">
        <v>2460</v>
      </c>
      <c r="C405" t="s">
        <v>3693</v>
      </c>
      <c r="D405" t="s">
        <v>3694</v>
      </c>
      <c r="E405" t="s">
        <v>3695</v>
      </c>
      <c r="F405" t="s">
        <v>2641</v>
      </c>
      <c r="G405" t="s">
        <v>2603</v>
      </c>
      <c r="H405" t="s">
        <v>2464</v>
      </c>
      <c r="L405" s="687">
        <v>45747</v>
      </c>
      <c r="M405" s="687">
        <v>45747</v>
      </c>
      <c r="N405" s="687">
        <v>43698</v>
      </c>
      <c r="O405" s="687">
        <v>43851</v>
      </c>
      <c r="P405" s="687">
        <v>45002</v>
      </c>
      <c r="Q405" s="687">
        <v>45421</v>
      </c>
      <c r="R405" s="687">
        <v>46014</v>
      </c>
      <c r="S405" s="687">
        <v>45950</v>
      </c>
      <c r="T405" s="687"/>
      <c r="U405" s="687"/>
      <c r="V405" s="687" t="s">
        <v>2455</v>
      </c>
      <c r="W405" s="687">
        <v>43698</v>
      </c>
      <c r="X405" s="687">
        <v>43851</v>
      </c>
      <c r="Y405" s="687">
        <v>45002</v>
      </c>
      <c r="Z405" s="687">
        <v>45421</v>
      </c>
      <c r="AA405" s="687">
        <v>46014</v>
      </c>
      <c r="AB405" s="687">
        <v>45889</v>
      </c>
      <c r="AC405" s="687"/>
      <c r="AD405" s="687"/>
      <c r="AE405" s="687"/>
      <c r="AG405" s="745">
        <v>8.4239792617082223</v>
      </c>
      <c r="AH405" s="745">
        <v>1.2238775000292157</v>
      </c>
      <c r="AI405" s="745"/>
      <c r="AL405" s="745">
        <v>2.1319341108640888</v>
      </c>
      <c r="AM405" s="745">
        <v>7.4179408119475845</v>
      </c>
      <c r="AN405" s="745">
        <v>10.137915135126772</v>
      </c>
      <c r="AO405" s="745">
        <v>10.141763124822672</v>
      </c>
      <c r="AP405" s="745">
        <v>10.141763124822672</v>
      </c>
      <c r="AQ405" s="745">
        <v>10.141763124822672</v>
      </c>
      <c r="AR405" s="745">
        <v>10.141763124822672</v>
      </c>
      <c r="AS405" s="745">
        <v>10.141763124822672</v>
      </c>
      <c r="AU405" s="745">
        <v>2.131938722016741</v>
      </c>
      <c r="AV405" s="745">
        <v>7.417944505143879</v>
      </c>
      <c r="AW405" s="745">
        <v>9.6440227279218789</v>
      </c>
      <c r="AX405" s="745">
        <v>9.6478567617374384</v>
      </c>
      <c r="AY405" s="745">
        <v>9.6478567617374384</v>
      </c>
      <c r="AZ405" s="745">
        <v>9.6478567617374384</v>
      </c>
      <c r="BA405" s="745">
        <v>9.6478567617374384</v>
      </c>
      <c r="BB405" s="745">
        <v>9.6478567617374384</v>
      </c>
      <c r="BD405" t="s">
        <v>2466</v>
      </c>
      <c r="BE405" t="s">
        <v>2467</v>
      </c>
      <c r="BG405" t="s">
        <v>2604</v>
      </c>
    </row>
    <row r="406" spans="2:59" x14ac:dyDescent="0.2">
      <c r="B406" t="s">
        <v>2460</v>
      </c>
      <c r="C406" t="s">
        <v>3696</v>
      </c>
      <c r="D406" t="s">
        <v>3697</v>
      </c>
      <c r="E406" t="s">
        <v>3698</v>
      </c>
      <c r="F406" t="s">
        <v>3699</v>
      </c>
      <c r="G406" t="s">
        <v>2603</v>
      </c>
      <c r="H406" t="s">
        <v>2464</v>
      </c>
      <c r="L406" s="687">
        <v>45747</v>
      </c>
      <c r="M406" s="687">
        <v>45747</v>
      </c>
      <c r="N406" s="687">
        <v>43734</v>
      </c>
      <c r="O406" s="687">
        <v>43851</v>
      </c>
      <c r="P406" s="687">
        <v>45824</v>
      </c>
      <c r="Q406" s="687">
        <v>45891</v>
      </c>
      <c r="R406" s="687">
        <v>46339</v>
      </c>
      <c r="S406" s="687">
        <v>46364</v>
      </c>
      <c r="T406" s="687"/>
      <c r="U406" s="687"/>
      <c r="V406" s="687" t="s">
        <v>2454</v>
      </c>
      <c r="W406" s="687">
        <v>43734</v>
      </c>
      <c r="X406" s="687">
        <v>43851</v>
      </c>
      <c r="Y406" s="687">
        <v>45777</v>
      </c>
      <c r="Z406" s="687">
        <v>45950</v>
      </c>
      <c r="AA406" s="687">
        <v>46311</v>
      </c>
      <c r="AB406" s="687">
        <v>46254</v>
      </c>
      <c r="AC406" s="687"/>
      <c r="AD406" s="687"/>
      <c r="AE406" s="687"/>
      <c r="AG406" s="745">
        <v>1.4224875742219294</v>
      </c>
      <c r="AH406" s="745">
        <v>5.958599958946964</v>
      </c>
      <c r="AI406" s="745"/>
      <c r="AL406" s="745">
        <v>0.61877009285532647</v>
      </c>
      <c r="AM406" s="745">
        <v>0.88895585919365427</v>
      </c>
      <c r="AN406" s="745">
        <v>2.8242570654891086</v>
      </c>
      <c r="AO406" s="745">
        <v>8.4432077524658293</v>
      </c>
      <c r="AP406" s="745">
        <v>8.5891906622721486</v>
      </c>
      <c r="AQ406" s="745">
        <v>8.5891906622721486</v>
      </c>
      <c r="AR406" s="745">
        <v>8.5891906622721486</v>
      </c>
      <c r="AS406" s="745">
        <v>8.5891906622721486</v>
      </c>
      <c r="AU406" s="745">
        <v>0.71615009285532649</v>
      </c>
      <c r="AV406" s="745">
        <v>0.9863358591936543</v>
      </c>
      <c r="AW406" s="745">
        <v>3.9679504092769049</v>
      </c>
      <c r="AX406" s="745">
        <v>7.3472885388171614</v>
      </c>
      <c r="AY406" s="745">
        <v>7.381087533168893</v>
      </c>
      <c r="AZ406" s="745">
        <v>7.381087533168893</v>
      </c>
      <c r="BA406" s="745">
        <v>7.381087533168893</v>
      </c>
      <c r="BB406" s="745">
        <v>7.381087533168893</v>
      </c>
      <c r="BD406" t="s">
        <v>2466</v>
      </c>
      <c r="BE406" t="s">
        <v>2467</v>
      </c>
      <c r="BG406" t="s">
        <v>2604</v>
      </c>
    </row>
    <row r="407" spans="2:59" x14ac:dyDescent="0.2">
      <c r="B407" t="s">
        <v>2460</v>
      </c>
      <c r="C407" t="s">
        <v>3700</v>
      </c>
      <c r="D407" t="s">
        <v>3701</v>
      </c>
      <c r="E407" t="s">
        <v>3702</v>
      </c>
      <c r="F407" t="s">
        <v>2675</v>
      </c>
      <c r="G407" t="s">
        <v>2603</v>
      </c>
      <c r="H407" t="s">
        <v>2464</v>
      </c>
      <c r="L407" s="687">
        <v>45747</v>
      </c>
      <c r="M407" s="687">
        <v>45747</v>
      </c>
      <c r="N407" s="687">
        <v>43634</v>
      </c>
      <c r="O407" s="687">
        <v>44104</v>
      </c>
      <c r="P407" s="687">
        <v>44553</v>
      </c>
      <c r="Q407" s="687">
        <v>45037</v>
      </c>
      <c r="R407" s="687">
        <v>46051</v>
      </c>
      <c r="S407" s="687">
        <v>45984</v>
      </c>
      <c r="T407" s="687"/>
      <c r="U407" s="687"/>
      <c r="V407" s="687" t="s">
        <v>2455</v>
      </c>
      <c r="W407" s="687">
        <v>43634</v>
      </c>
      <c r="X407" s="687">
        <v>44104</v>
      </c>
      <c r="Y407" s="687">
        <v>44553</v>
      </c>
      <c r="Z407" s="687">
        <v>45037</v>
      </c>
      <c r="AA407" s="687">
        <v>46051</v>
      </c>
      <c r="AB407" s="687">
        <v>45923</v>
      </c>
      <c r="AC407" s="687"/>
      <c r="AD407" s="687"/>
      <c r="AE407" s="687"/>
      <c r="AG407" s="745">
        <v>15.080974734912816</v>
      </c>
      <c r="AH407" s="745">
        <v>3.3546186060313059</v>
      </c>
      <c r="AI407" s="745"/>
      <c r="AL407" s="745">
        <v>6.6023470977855583</v>
      </c>
      <c r="AM407" s="745">
        <v>12.860394308356403</v>
      </c>
      <c r="AN407" s="745">
        <v>17.935697936209543</v>
      </c>
      <c r="AO407" s="745">
        <v>17.935697936209543</v>
      </c>
      <c r="AP407" s="745">
        <v>17.935697936209543</v>
      </c>
      <c r="AQ407" s="745">
        <v>17.935697936209543</v>
      </c>
      <c r="AR407" s="745">
        <v>17.935697936209543</v>
      </c>
      <c r="AS407" s="745">
        <v>17.935697936209543</v>
      </c>
      <c r="AU407" s="745">
        <v>6.6023470977855583</v>
      </c>
      <c r="AV407" s="745">
        <v>12.860394308356403</v>
      </c>
      <c r="AW407" s="745">
        <v>18.435593340944123</v>
      </c>
      <c r="AX407" s="745">
        <v>18.435593340944123</v>
      </c>
      <c r="AY407" s="745">
        <v>18.435593340944123</v>
      </c>
      <c r="AZ407" s="745">
        <v>18.435593340944123</v>
      </c>
      <c r="BA407" s="745">
        <v>18.435593340944123</v>
      </c>
      <c r="BB407" s="745">
        <v>18.435593340944123</v>
      </c>
      <c r="BD407" t="s">
        <v>2466</v>
      </c>
      <c r="BE407" t="s">
        <v>2467</v>
      </c>
      <c r="BG407" t="s">
        <v>2604</v>
      </c>
    </row>
    <row r="408" spans="2:59" x14ac:dyDescent="0.2">
      <c r="B408" t="s">
        <v>2460</v>
      </c>
      <c r="C408" t="s">
        <v>3304</v>
      </c>
      <c r="D408" t="s">
        <v>3305</v>
      </c>
      <c r="E408" t="s">
        <v>3703</v>
      </c>
      <c r="F408" t="s">
        <v>3704</v>
      </c>
      <c r="G408" t="s">
        <v>2603</v>
      </c>
      <c r="H408" t="s">
        <v>2464</v>
      </c>
      <c r="L408" s="687">
        <v>45747</v>
      </c>
      <c r="M408" s="687">
        <v>45747</v>
      </c>
      <c r="N408" s="687">
        <v>44165</v>
      </c>
      <c r="O408" s="687">
        <v>45350</v>
      </c>
      <c r="P408" s="687">
        <v>45807</v>
      </c>
      <c r="Q408" s="687">
        <v>46142</v>
      </c>
      <c r="R408" s="687">
        <v>47269</v>
      </c>
      <c r="S408" s="687">
        <v>47299</v>
      </c>
      <c r="T408" s="687"/>
      <c r="U408" s="687"/>
      <c r="V408" s="687" t="s">
        <v>2453</v>
      </c>
      <c r="W408" s="687">
        <v>44165</v>
      </c>
      <c r="X408" s="687">
        <v>45137</v>
      </c>
      <c r="Y408" s="687">
        <v>45685</v>
      </c>
      <c r="Z408" s="687">
        <v>46050</v>
      </c>
      <c r="AA408" s="687">
        <v>47178</v>
      </c>
      <c r="AB408" s="687">
        <v>47573</v>
      </c>
      <c r="AC408" s="687"/>
      <c r="AD408" s="687"/>
      <c r="AE408" s="687"/>
      <c r="AG408" s="745">
        <v>6.9610006869828345</v>
      </c>
      <c r="AH408" s="745">
        <v>53.824799229851344</v>
      </c>
      <c r="AI408" s="745"/>
      <c r="AL408" s="745">
        <v>3.0855776186237764</v>
      </c>
      <c r="AM408" s="745">
        <v>3.875423068359058</v>
      </c>
      <c r="AN408" s="745">
        <v>8.4705421268226306</v>
      </c>
      <c r="AO408" s="745">
        <v>27.013416266277069</v>
      </c>
      <c r="AP408" s="745">
        <v>51.471165522477236</v>
      </c>
      <c r="AQ408" s="745">
        <v>75.124267307442906</v>
      </c>
      <c r="AR408" s="745">
        <v>75.834498438143271</v>
      </c>
      <c r="AS408" s="745">
        <v>75.834498438143271</v>
      </c>
      <c r="AU408" s="745">
        <v>3.0855776186237764</v>
      </c>
      <c r="AV408" s="745">
        <v>3.875423068359058</v>
      </c>
      <c r="AW408" s="745">
        <v>7.6881210931702757</v>
      </c>
      <c r="AX408" s="745">
        <v>21.788936360454592</v>
      </c>
      <c r="AY408" s="745">
        <v>38.328461891250527</v>
      </c>
      <c r="AZ408" s="745">
        <v>53.331450927207648</v>
      </c>
      <c r="BA408" s="745">
        <v>53.824799229851344</v>
      </c>
      <c r="BB408" s="745">
        <v>53.824799229851344</v>
      </c>
      <c r="BD408" t="s">
        <v>2466</v>
      </c>
      <c r="BE408" t="s">
        <v>2467</v>
      </c>
      <c r="BG408" t="s">
        <v>2604</v>
      </c>
    </row>
    <row r="409" spans="2:59" x14ac:dyDescent="0.2">
      <c r="B409" t="s">
        <v>2460</v>
      </c>
      <c r="C409" t="s">
        <v>3234</v>
      </c>
      <c r="D409" t="s">
        <v>3235</v>
      </c>
      <c r="E409" t="s">
        <v>3705</v>
      </c>
      <c r="F409" t="s">
        <v>3704</v>
      </c>
      <c r="G409" t="s">
        <v>861</v>
      </c>
      <c r="H409" t="s">
        <v>2464</v>
      </c>
      <c r="L409" s="687">
        <v>45747</v>
      </c>
      <c r="M409" s="687">
        <v>45747</v>
      </c>
      <c r="N409" s="687">
        <v>44316</v>
      </c>
      <c r="O409" s="687">
        <v>44592</v>
      </c>
      <c r="P409" s="687">
        <v>46022</v>
      </c>
      <c r="Q409" s="687">
        <v>46476</v>
      </c>
      <c r="R409" s="687">
        <v>48303</v>
      </c>
      <c r="S409" s="687">
        <v>48273</v>
      </c>
      <c r="T409" s="687"/>
      <c r="U409" s="687"/>
      <c r="V409" s="687" t="s">
        <v>2453</v>
      </c>
      <c r="W409" s="687">
        <v>45553</v>
      </c>
      <c r="X409" s="687">
        <v>45568</v>
      </c>
      <c r="Y409" s="687">
        <v>46022</v>
      </c>
      <c r="Z409" s="687">
        <v>46476</v>
      </c>
      <c r="AA409" s="687">
        <v>47573</v>
      </c>
      <c r="AB409" s="687">
        <v>47476</v>
      </c>
      <c r="AC409" s="687"/>
      <c r="AD409" s="687"/>
      <c r="AE409" s="687"/>
      <c r="AG409" s="745">
        <v>18.740385821230461</v>
      </c>
      <c r="AH409" s="745">
        <v>176.23755503002394</v>
      </c>
      <c r="AI409" s="745"/>
      <c r="AL409" s="745">
        <v>7.9349502465247097</v>
      </c>
      <c r="AM409" s="745">
        <v>10.805435574705752</v>
      </c>
      <c r="AN409" s="745">
        <v>14.507741564559895</v>
      </c>
      <c r="AO409" s="745">
        <v>37.435119541512499</v>
      </c>
      <c r="AP409" s="745">
        <v>77.451887256127733</v>
      </c>
      <c r="AQ409" s="745">
        <v>118.53835293180062</v>
      </c>
      <c r="AR409" s="745">
        <v>160.27264527533922</v>
      </c>
      <c r="AS409" s="745">
        <v>282.49326494607402</v>
      </c>
      <c r="AU409" s="745">
        <v>7.9349502465247124</v>
      </c>
      <c r="AV409" s="745">
        <v>10.805435574705752</v>
      </c>
      <c r="AW409" s="745">
        <v>12.524764847304411</v>
      </c>
      <c r="AX409" s="745">
        <v>26.089034427157454</v>
      </c>
      <c r="AY409" s="745">
        <v>48.530751843220642</v>
      </c>
      <c r="AZ409" s="745">
        <v>71.907588246600994</v>
      </c>
      <c r="BA409" s="745">
        <v>95.682884500999947</v>
      </c>
      <c r="BB409" s="745">
        <v>176.23755503002394</v>
      </c>
      <c r="BD409" t="s">
        <v>2466</v>
      </c>
      <c r="BE409" t="s">
        <v>2467</v>
      </c>
      <c r="BG409" t="s">
        <v>2604</v>
      </c>
    </row>
    <row r="410" spans="2:59" x14ac:dyDescent="0.2">
      <c r="B410" t="s">
        <v>2460</v>
      </c>
      <c r="C410" t="s">
        <v>3706</v>
      </c>
      <c r="D410" t="s">
        <v>3707</v>
      </c>
      <c r="E410" t="s">
        <v>3708</v>
      </c>
      <c r="F410" t="s">
        <v>2651</v>
      </c>
      <c r="G410" t="s">
        <v>2603</v>
      </c>
      <c r="H410" t="s">
        <v>2464</v>
      </c>
      <c r="L410" s="687" t="s">
        <v>2465</v>
      </c>
      <c r="M410" s="687">
        <v>45747</v>
      </c>
      <c r="N410" s="687">
        <v>44217</v>
      </c>
      <c r="O410" s="687">
        <v>44370</v>
      </c>
      <c r="P410" s="687">
        <v>45930</v>
      </c>
      <c r="Q410" s="687">
        <v>45931</v>
      </c>
      <c r="R410" s="687">
        <v>46317</v>
      </c>
      <c r="S410" s="687">
        <v>46320</v>
      </c>
      <c r="T410" s="687"/>
      <c r="U410" s="687"/>
      <c r="V410" s="687" t="s">
        <v>2453</v>
      </c>
      <c r="W410" s="687">
        <v>44217</v>
      </c>
      <c r="X410" s="687">
        <v>44370</v>
      </c>
      <c r="Y410" s="687">
        <v>45868</v>
      </c>
      <c r="Z410" s="687">
        <v>45869</v>
      </c>
      <c r="AA410" s="687">
        <v>46255</v>
      </c>
      <c r="AB410" s="687">
        <v>46279</v>
      </c>
      <c r="AC410" s="687"/>
      <c r="AD410" s="687"/>
      <c r="AE410" s="687"/>
      <c r="AG410" s="745">
        <v>1.228151696025549</v>
      </c>
      <c r="AH410" s="745">
        <v>2.1056593831534727</v>
      </c>
      <c r="AI410" s="745"/>
      <c r="AL410" s="745">
        <v>0.6988136105339986</v>
      </c>
      <c r="AM410" s="745">
        <v>1.2220680110243936</v>
      </c>
      <c r="AN410" s="745">
        <v>2.522174731946663</v>
      </c>
      <c r="AO410" s="745">
        <v>3.2881032142861848</v>
      </c>
      <c r="AP410" s="745">
        <v>3.3066601769885784</v>
      </c>
      <c r="AQ410" s="745">
        <v>3.3113137478075112</v>
      </c>
      <c r="AR410" s="745">
        <v>3.3113137478075112</v>
      </c>
      <c r="AS410" s="745">
        <v>3.3113137478075112</v>
      </c>
      <c r="AU410" s="745">
        <v>0.6988136105339986</v>
      </c>
      <c r="AV410" s="745">
        <v>1.2220680110243936</v>
      </c>
      <c r="AW410" s="745">
        <v>3.0260620446823765</v>
      </c>
      <c r="AX410" s="745">
        <v>3.3126888861982908</v>
      </c>
      <c r="AY410" s="745">
        <v>3.3330213445773733</v>
      </c>
      <c r="AZ410" s="745">
        <v>3.3338110791790214</v>
      </c>
      <c r="BA410" s="745">
        <v>3.3338110791790214</v>
      </c>
      <c r="BB410" s="745">
        <v>3.3338110791790214</v>
      </c>
      <c r="BD410" t="s">
        <v>2466</v>
      </c>
      <c r="BE410" t="s">
        <v>2467</v>
      </c>
      <c r="BG410" t="s">
        <v>2604</v>
      </c>
    </row>
    <row r="411" spans="2:59" x14ac:dyDescent="0.2">
      <c r="B411" t="s">
        <v>2460</v>
      </c>
      <c r="C411" t="s">
        <v>3709</v>
      </c>
      <c r="D411" t="s">
        <v>3710</v>
      </c>
      <c r="E411" t="s">
        <v>3711</v>
      </c>
      <c r="F411" t="s">
        <v>2675</v>
      </c>
      <c r="G411" t="s">
        <v>2603</v>
      </c>
      <c r="H411" t="s">
        <v>2464</v>
      </c>
      <c r="L411" s="687">
        <v>45016</v>
      </c>
      <c r="M411" s="687">
        <v>45747</v>
      </c>
      <c r="N411" s="687">
        <v>43634</v>
      </c>
      <c r="O411" s="687">
        <v>45792</v>
      </c>
      <c r="P411" s="687">
        <v>46101</v>
      </c>
      <c r="Q411" s="687">
        <v>46199</v>
      </c>
      <c r="R411" s="687">
        <v>47211</v>
      </c>
      <c r="S411" s="687">
        <v>47267</v>
      </c>
      <c r="T411" s="687"/>
      <c r="U411" s="687"/>
      <c r="V411" s="687" t="s">
        <v>2452</v>
      </c>
      <c r="W411" s="687">
        <v>43634</v>
      </c>
      <c r="X411" s="687">
        <v>45953</v>
      </c>
      <c r="Y411" s="687">
        <v>46162</v>
      </c>
      <c r="Z411" s="687">
        <v>46230</v>
      </c>
      <c r="AA411" s="687">
        <v>47317</v>
      </c>
      <c r="AB411" s="687">
        <v>47206</v>
      </c>
      <c r="AC411" s="687"/>
      <c r="AD411" s="687"/>
      <c r="AE411" s="687"/>
      <c r="AG411" s="745">
        <v>0.80150507594107268</v>
      </c>
      <c r="AH411" s="745">
        <v>24.372430921726085</v>
      </c>
      <c r="AI411" s="745"/>
      <c r="AL411" s="745">
        <v>0.6596047738533668</v>
      </c>
      <c r="AM411" s="745">
        <v>0.77095655176521027</v>
      </c>
      <c r="AN411" s="745">
        <v>1.5166241224256005</v>
      </c>
      <c r="AO411" s="745">
        <v>3.3602341189629001</v>
      </c>
      <c r="AP411" s="745">
        <v>7.148383270603003</v>
      </c>
      <c r="AQ411" s="745">
        <v>9.1461827190660543</v>
      </c>
      <c r="AR411" s="745">
        <v>9.2601944163365797</v>
      </c>
      <c r="AS411" s="745">
        <v>9.3217288956418116</v>
      </c>
      <c r="AU411" s="745">
        <v>0.6596047738533668</v>
      </c>
      <c r="AV411" s="745">
        <v>0.77095655176521027</v>
      </c>
      <c r="AW411" s="745">
        <v>1.9486841566229978</v>
      </c>
      <c r="AX411" s="745">
        <v>9.6508366937684986</v>
      </c>
      <c r="AY411" s="745">
        <v>18.022601381329252</v>
      </c>
      <c r="AZ411" s="745">
        <v>24.514729206368813</v>
      </c>
      <c r="BA411" s="745">
        <v>25.009399955422424</v>
      </c>
      <c r="BB411" s="745">
        <v>25.173935997667154</v>
      </c>
      <c r="BD411" t="s">
        <v>2466</v>
      </c>
      <c r="BE411" t="s">
        <v>2467</v>
      </c>
      <c r="BG411" t="s">
        <v>2604</v>
      </c>
    </row>
    <row r="412" spans="2:59" x14ac:dyDescent="0.2">
      <c r="B412" t="s">
        <v>2460</v>
      </c>
      <c r="C412" t="s">
        <v>3709</v>
      </c>
      <c r="D412" t="s">
        <v>3710</v>
      </c>
      <c r="E412" t="s">
        <v>3712</v>
      </c>
      <c r="F412" t="s">
        <v>2651</v>
      </c>
      <c r="G412" t="s">
        <v>2603</v>
      </c>
      <c r="H412" t="s">
        <v>2464</v>
      </c>
      <c r="L412" s="687">
        <v>45747</v>
      </c>
      <c r="M412" s="687">
        <v>45747</v>
      </c>
      <c r="N412" s="687">
        <v>43634</v>
      </c>
      <c r="O412" s="687">
        <v>45792</v>
      </c>
      <c r="P412" s="687">
        <v>46101</v>
      </c>
      <c r="Q412" s="687">
        <v>46199</v>
      </c>
      <c r="R412" s="687">
        <v>47211</v>
      </c>
      <c r="S412" s="687">
        <v>47267</v>
      </c>
      <c r="T412" s="687"/>
      <c r="U412" s="687"/>
      <c r="V412" s="687" t="s">
        <v>2452</v>
      </c>
      <c r="W412" s="687">
        <v>43634</v>
      </c>
      <c r="X412" s="687">
        <v>45953</v>
      </c>
      <c r="Y412" s="687">
        <v>46162</v>
      </c>
      <c r="Z412" s="687">
        <v>46230</v>
      </c>
      <c r="AA412" s="687">
        <v>47317</v>
      </c>
      <c r="AB412" s="687">
        <v>47206</v>
      </c>
      <c r="AC412" s="687"/>
      <c r="AD412" s="687"/>
      <c r="AE412" s="687"/>
      <c r="AG412" s="745"/>
      <c r="AH412" s="745"/>
      <c r="AI412" s="745"/>
      <c r="AL412" s="745"/>
      <c r="AM412" s="745"/>
      <c r="AN412" s="745"/>
      <c r="AO412" s="745"/>
      <c r="AP412" s="745"/>
      <c r="AQ412" s="745"/>
      <c r="AR412" s="745"/>
      <c r="AS412" s="745"/>
      <c r="AU412" s="745"/>
      <c r="AV412" s="745"/>
      <c r="AW412" s="745"/>
      <c r="AX412" s="745"/>
      <c r="AY412" s="745"/>
      <c r="AZ412" s="745"/>
      <c r="BA412" s="745"/>
      <c r="BB412" s="745"/>
      <c r="BD412" t="s">
        <v>2466</v>
      </c>
      <c r="BE412" t="s">
        <v>2467</v>
      </c>
      <c r="BG412" t="s">
        <v>2604</v>
      </c>
    </row>
    <row r="413" spans="2:59" x14ac:dyDescent="0.2">
      <c r="B413" t="s">
        <v>2460</v>
      </c>
      <c r="C413" t="s">
        <v>3713</v>
      </c>
      <c r="D413" t="s">
        <v>3714</v>
      </c>
      <c r="E413" t="s">
        <v>3715</v>
      </c>
      <c r="F413" t="s">
        <v>2651</v>
      </c>
      <c r="G413" t="s">
        <v>2603</v>
      </c>
      <c r="H413" t="s">
        <v>2464</v>
      </c>
      <c r="L413" s="687">
        <v>45747</v>
      </c>
      <c r="M413" s="687">
        <v>45648</v>
      </c>
      <c r="N413" s="687">
        <v>43634</v>
      </c>
      <c r="O413" s="687">
        <v>44341</v>
      </c>
      <c r="P413" s="687">
        <v>45471</v>
      </c>
      <c r="Q413" s="687">
        <v>45554</v>
      </c>
      <c r="R413" s="687">
        <v>46521</v>
      </c>
      <c r="S413" s="687">
        <v>46529</v>
      </c>
      <c r="T413" s="687"/>
      <c r="U413" s="687"/>
      <c r="V413" s="687" t="s">
        <v>2455</v>
      </c>
      <c r="W413" s="687">
        <v>43634</v>
      </c>
      <c r="X413" s="687">
        <v>44341</v>
      </c>
      <c r="Y413" s="687">
        <v>45471</v>
      </c>
      <c r="Z413" s="687">
        <v>45554</v>
      </c>
      <c r="AA413" s="687">
        <v>46521</v>
      </c>
      <c r="AB413" s="687">
        <v>46468</v>
      </c>
      <c r="AC413" s="687"/>
      <c r="AD413" s="687"/>
      <c r="AE413" s="687"/>
      <c r="AG413" s="745">
        <v>4.8187741521482153</v>
      </c>
      <c r="AH413" s="745">
        <v>12.408607920612814</v>
      </c>
      <c r="AI413" s="745"/>
      <c r="AL413" s="745">
        <v>1.5158924708670201</v>
      </c>
      <c r="AM413" s="745">
        <v>3.8484370148043539</v>
      </c>
      <c r="AN413" s="745">
        <v>10.60872340082288</v>
      </c>
      <c r="AO413" s="745">
        <v>15.126992168525355</v>
      </c>
      <c r="AP413" s="745">
        <v>15.857938743495291</v>
      </c>
      <c r="AQ413" s="745">
        <v>15.857938743495291</v>
      </c>
      <c r="AR413" s="745">
        <v>15.857938743495291</v>
      </c>
      <c r="AS413" s="745">
        <v>15.857938743495291</v>
      </c>
      <c r="AU413" s="745">
        <v>1.5158924708670201</v>
      </c>
      <c r="AV413" s="745">
        <v>3.8484370148043539</v>
      </c>
      <c r="AW413" s="745">
        <v>12.118734168726558</v>
      </c>
      <c r="AX413" s="745">
        <v>16.484396494784058</v>
      </c>
      <c r="AY413" s="745">
        <v>17.227382072761028</v>
      </c>
      <c r="AZ413" s="745">
        <v>17.227382072761028</v>
      </c>
      <c r="BA413" s="745">
        <v>17.227382072761028</v>
      </c>
      <c r="BB413" s="745">
        <v>17.227382072761028</v>
      </c>
      <c r="BD413" t="s">
        <v>2466</v>
      </c>
      <c r="BE413" t="s">
        <v>2467</v>
      </c>
      <c r="BG413" t="s">
        <v>2604</v>
      </c>
    </row>
    <row r="414" spans="2:59" x14ac:dyDescent="0.2">
      <c r="B414" t="s">
        <v>2460</v>
      </c>
      <c r="C414" t="s">
        <v>3713</v>
      </c>
      <c r="D414" t="s">
        <v>3714</v>
      </c>
      <c r="E414" t="s">
        <v>3716</v>
      </c>
      <c r="F414" t="s">
        <v>2641</v>
      </c>
      <c r="G414" t="s">
        <v>2603</v>
      </c>
      <c r="H414" t="s">
        <v>2464</v>
      </c>
      <c r="L414" s="687">
        <v>45648</v>
      </c>
      <c r="M414" s="687">
        <v>45747</v>
      </c>
      <c r="N414" s="687">
        <v>43634</v>
      </c>
      <c r="O414" s="687">
        <v>44341</v>
      </c>
      <c r="P414" s="687">
        <v>45471</v>
      </c>
      <c r="Q414" s="687">
        <v>45554</v>
      </c>
      <c r="R414" s="687">
        <v>46521</v>
      </c>
      <c r="S414" s="687">
        <v>46529</v>
      </c>
      <c r="T414" s="687"/>
      <c r="U414" s="687"/>
      <c r="V414" s="687" t="s">
        <v>2455</v>
      </c>
      <c r="W414" s="687">
        <v>43634</v>
      </c>
      <c r="X414" s="687">
        <v>44341</v>
      </c>
      <c r="Y414" s="687">
        <v>45471</v>
      </c>
      <c r="Z414" s="687">
        <v>45554</v>
      </c>
      <c r="AA414" s="687">
        <v>46521</v>
      </c>
      <c r="AB414" s="687">
        <v>46468</v>
      </c>
      <c r="AC414" s="687"/>
      <c r="AD414" s="687"/>
      <c r="AE414" s="687"/>
      <c r="AG414" s="745"/>
      <c r="AH414" s="745"/>
      <c r="AI414" s="745"/>
      <c r="AL414" s="745"/>
      <c r="AM414" s="745"/>
      <c r="AN414" s="745"/>
      <c r="AO414" s="745"/>
      <c r="AP414" s="745"/>
      <c r="AQ414" s="745"/>
      <c r="AR414" s="745"/>
      <c r="AS414" s="745"/>
      <c r="AU414" s="745"/>
      <c r="AV414" s="745"/>
      <c r="AW414" s="745"/>
      <c r="AX414" s="745"/>
      <c r="AY414" s="745"/>
      <c r="AZ414" s="745"/>
      <c r="BA414" s="745"/>
      <c r="BB414" s="745"/>
      <c r="BD414" t="s">
        <v>2466</v>
      </c>
      <c r="BE414" t="s">
        <v>2467</v>
      </c>
      <c r="BG414" t="s">
        <v>2604</v>
      </c>
    </row>
    <row r="415" spans="2:59" x14ac:dyDescent="0.2">
      <c r="B415" t="s">
        <v>2460</v>
      </c>
      <c r="C415" t="s">
        <v>3717</v>
      </c>
      <c r="D415" t="s">
        <v>3718</v>
      </c>
      <c r="E415" t="s">
        <v>3719</v>
      </c>
      <c r="F415" t="s">
        <v>2675</v>
      </c>
      <c r="G415" t="s">
        <v>2603</v>
      </c>
      <c r="H415" t="s">
        <v>2464</v>
      </c>
      <c r="L415" s="687">
        <v>45016</v>
      </c>
      <c r="M415" s="687">
        <v>45747</v>
      </c>
      <c r="N415" s="687">
        <v>43634</v>
      </c>
      <c r="O415" s="687">
        <v>44550</v>
      </c>
      <c r="P415" s="687">
        <v>45037</v>
      </c>
      <c r="Q415" s="687">
        <v>45154</v>
      </c>
      <c r="R415" s="687">
        <v>46174</v>
      </c>
      <c r="S415" s="687">
        <v>46173</v>
      </c>
      <c r="T415" s="687"/>
      <c r="U415" s="687"/>
      <c r="V415" s="687" t="s">
        <v>2455</v>
      </c>
      <c r="W415" s="687">
        <v>43634</v>
      </c>
      <c r="X415" s="687">
        <v>44550</v>
      </c>
      <c r="Y415" s="687">
        <v>45037</v>
      </c>
      <c r="Z415" s="687">
        <v>45154</v>
      </c>
      <c r="AA415" s="687">
        <v>46338</v>
      </c>
      <c r="AB415" s="687">
        <v>46266</v>
      </c>
      <c r="AC415" s="687"/>
      <c r="AD415" s="687"/>
      <c r="AE415" s="687"/>
      <c r="AG415" s="745">
        <v>17.805601784112088</v>
      </c>
      <c r="AH415" s="745">
        <v>9.5065247175753331</v>
      </c>
      <c r="AI415" s="745"/>
      <c r="AL415" s="745">
        <v>8.697438124827789</v>
      </c>
      <c r="AM415" s="745">
        <v>16.905389869501214</v>
      </c>
      <c r="AN415" s="745">
        <v>26.541544876555502</v>
      </c>
      <c r="AO415" s="745">
        <v>27.307088559925432</v>
      </c>
      <c r="AP415" s="745">
        <v>27.307088559925432</v>
      </c>
      <c r="AQ415" s="745">
        <v>27.307088559925432</v>
      </c>
      <c r="AR415" s="745">
        <v>27.307088559925432</v>
      </c>
      <c r="AS415" s="745">
        <v>27.307088559925432</v>
      </c>
      <c r="AU415" s="745">
        <v>8.697438124827789</v>
      </c>
      <c r="AV415" s="745">
        <v>16.905389869501214</v>
      </c>
      <c r="AW415" s="745">
        <v>26.256401358702121</v>
      </c>
      <c r="AX415" s="745">
        <v>27.298063443290587</v>
      </c>
      <c r="AY415" s="745">
        <v>27.312126501687423</v>
      </c>
      <c r="AZ415" s="745">
        <v>27.312126501687423</v>
      </c>
      <c r="BA415" s="745">
        <v>27.312126501687423</v>
      </c>
      <c r="BB415" s="745">
        <v>27.312126501687423</v>
      </c>
      <c r="BD415" t="s">
        <v>2466</v>
      </c>
      <c r="BE415" t="s">
        <v>2467</v>
      </c>
      <c r="BG415" t="s">
        <v>2604</v>
      </c>
    </row>
    <row r="416" spans="2:59" x14ac:dyDescent="0.2">
      <c r="B416" t="s">
        <v>2460</v>
      </c>
      <c r="C416" t="s">
        <v>3717</v>
      </c>
      <c r="D416" t="s">
        <v>3718</v>
      </c>
      <c r="E416" t="s">
        <v>3720</v>
      </c>
      <c r="F416" t="s">
        <v>2641</v>
      </c>
      <c r="G416" t="s">
        <v>2603</v>
      </c>
      <c r="H416" t="s">
        <v>2464</v>
      </c>
      <c r="L416" s="687">
        <v>45016</v>
      </c>
      <c r="M416" s="687">
        <v>45747</v>
      </c>
      <c r="N416" s="687">
        <v>43634</v>
      </c>
      <c r="O416" s="687">
        <v>44550</v>
      </c>
      <c r="P416" s="687">
        <v>45037</v>
      </c>
      <c r="Q416" s="687">
        <v>45154</v>
      </c>
      <c r="R416" s="687">
        <v>46174</v>
      </c>
      <c r="S416" s="687">
        <v>46173</v>
      </c>
      <c r="T416" s="687"/>
      <c r="U416" s="687"/>
      <c r="V416" s="687" t="s">
        <v>2455</v>
      </c>
      <c r="W416" s="687">
        <v>43634</v>
      </c>
      <c r="X416" s="687">
        <v>44550</v>
      </c>
      <c r="Y416" s="687">
        <v>45037</v>
      </c>
      <c r="Z416" s="687">
        <v>45154</v>
      </c>
      <c r="AA416" s="687">
        <v>46338</v>
      </c>
      <c r="AB416" s="687">
        <v>46266</v>
      </c>
      <c r="AC416" s="687"/>
      <c r="AD416" s="687"/>
      <c r="AE416" s="687"/>
      <c r="AG416" s="745"/>
      <c r="AH416" s="745"/>
      <c r="AI416" s="745"/>
      <c r="AL416" s="745"/>
      <c r="AM416" s="745"/>
      <c r="AN416" s="745"/>
      <c r="AO416" s="745"/>
      <c r="AP416" s="745"/>
      <c r="AQ416" s="745"/>
      <c r="AR416" s="745"/>
      <c r="AS416" s="745"/>
      <c r="AU416" s="745"/>
      <c r="AV416" s="745"/>
      <c r="AW416" s="745"/>
      <c r="AX416" s="745"/>
      <c r="AY416" s="745"/>
      <c r="AZ416" s="745"/>
      <c r="BA416" s="745"/>
      <c r="BB416" s="745"/>
      <c r="BD416" t="s">
        <v>2466</v>
      </c>
      <c r="BE416" t="s">
        <v>2467</v>
      </c>
      <c r="BG416" t="s">
        <v>2604</v>
      </c>
    </row>
    <row r="417" spans="2:59" x14ac:dyDescent="0.2">
      <c r="B417" t="s">
        <v>2460</v>
      </c>
      <c r="C417" t="s">
        <v>3721</v>
      </c>
      <c r="D417" t="s">
        <v>3722</v>
      </c>
      <c r="E417" t="s">
        <v>3723</v>
      </c>
      <c r="F417" t="s">
        <v>2675</v>
      </c>
      <c r="G417" t="s">
        <v>2603</v>
      </c>
      <c r="H417" t="s">
        <v>2464</v>
      </c>
      <c r="L417" s="687">
        <v>45747</v>
      </c>
      <c r="M417" s="687">
        <v>45747</v>
      </c>
      <c r="N417" s="687">
        <v>43634</v>
      </c>
      <c r="O417" s="687">
        <v>44377</v>
      </c>
      <c r="P417" s="687">
        <v>46121</v>
      </c>
      <c r="Q417" s="687">
        <v>46135</v>
      </c>
      <c r="R417" s="687">
        <v>46832</v>
      </c>
      <c r="S417" s="687">
        <v>46829</v>
      </c>
      <c r="T417" s="687"/>
      <c r="U417" s="687"/>
      <c r="V417" s="687" t="s">
        <v>2453</v>
      </c>
      <c r="W417" s="687">
        <v>43634</v>
      </c>
      <c r="X417" s="687">
        <v>44377</v>
      </c>
      <c r="Y417" s="687">
        <v>46121</v>
      </c>
      <c r="Z417" s="687">
        <v>46135</v>
      </c>
      <c r="AA417" s="687">
        <v>46832</v>
      </c>
      <c r="AB417" s="687">
        <v>46769</v>
      </c>
      <c r="AC417" s="687"/>
      <c r="AD417" s="687"/>
      <c r="AE417" s="687"/>
      <c r="AG417" s="745">
        <v>0.62546926695111316</v>
      </c>
      <c r="AH417" s="745">
        <v>4.9092444639232298</v>
      </c>
      <c r="AI417" s="745"/>
      <c r="AL417" s="745">
        <v>0.27334935038709657</v>
      </c>
      <c r="AM417" s="745">
        <v>0.52917552543515389</v>
      </c>
      <c r="AN417" s="745">
        <v>0.92040683792358335</v>
      </c>
      <c r="AO417" s="745">
        <v>3.287215166780197</v>
      </c>
      <c r="AP417" s="745">
        <v>5.4673737775716651</v>
      </c>
      <c r="AQ417" s="745">
        <v>5.5037433382737264</v>
      </c>
      <c r="AR417" s="745">
        <v>5.5037433382737264</v>
      </c>
      <c r="AS417" s="745">
        <v>5.5037433382737264</v>
      </c>
      <c r="AU417" s="745">
        <v>0.27334935038709657</v>
      </c>
      <c r="AV417" s="745">
        <v>0.52917552543515389</v>
      </c>
      <c r="AW417" s="745">
        <v>0.96800091116294729</v>
      </c>
      <c r="AX417" s="745">
        <v>3.3262253049154178</v>
      </c>
      <c r="AY417" s="745">
        <v>5.4984760764462566</v>
      </c>
      <c r="AZ417" s="745">
        <v>5.534713730874345</v>
      </c>
      <c r="BA417" s="745">
        <v>5.534713730874345</v>
      </c>
      <c r="BB417" s="745">
        <v>5.534713730874345</v>
      </c>
      <c r="BD417" t="s">
        <v>2466</v>
      </c>
      <c r="BE417" t="s">
        <v>2467</v>
      </c>
      <c r="BG417" t="s">
        <v>2604</v>
      </c>
    </row>
    <row r="418" spans="2:59" x14ac:dyDescent="0.2">
      <c r="B418" t="s">
        <v>2460</v>
      </c>
      <c r="C418" t="s">
        <v>3724</v>
      </c>
      <c r="D418" t="s">
        <v>3725</v>
      </c>
      <c r="E418" t="s">
        <v>3726</v>
      </c>
      <c r="F418" t="s">
        <v>2675</v>
      </c>
      <c r="G418" t="s">
        <v>2603</v>
      </c>
      <c r="H418" t="s">
        <v>2464</v>
      </c>
      <c r="L418" s="687">
        <v>45747</v>
      </c>
      <c r="M418" s="687">
        <v>45747</v>
      </c>
      <c r="N418" s="687">
        <v>43634</v>
      </c>
      <c r="O418" s="687">
        <v>45036</v>
      </c>
      <c r="P418" s="687">
        <v>46113</v>
      </c>
      <c r="Q418" s="687">
        <v>46128</v>
      </c>
      <c r="R418" s="687">
        <v>46730</v>
      </c>
      <c r="S418" s="687">
        <v>46769</v>
      </c>
      <c r="T418" s="687"/>
      <c r="U418" s="687"/>
      <c r="V418" s="687" t="s">
        <v>2453</v>
      </c>
      <c r="W418" s="687">
        <v>43634</v>
      </c>
      <c r="X418" s="687">
        <v>45036</v>
      </c>
      <c r="Y418" s="687">
        <v>46113</v>
      </c>
      <c r="Z418" s="687">
        <v>46128</v>
      </c>
      <c r="AA418" s="687">
        <v>46730</v>
      </c>
      <c r="AB418" s="687">
        <v>46708</v>
      </c>
      <c r="AC418" s="687"/>
      <c r="AD418" s="687"/>
      <c r="AE418" s="687"/>
      <c r="AG418" s="745">
        <v>0.86613157201612934</v>
      </c>
      <c r="AH418" s="745">
        <v>11.329066329862469</v>
      </c>
      <c r="AI418" s="745"/>
      <c r="AL418" s="745">
        <v>0.47774689023729788</v>
      </c>
      <c r="AM418" s="745">
        <v>0.67995523448150053</v>
      </c>
      <c r="AN418" s="745">
        <v>1.4090472242058145</v>
      </c>
      <c r="AO418" s="745">
        <v>8.2911083288410889</v>
      </c>
      <c r="AP418" s="745">
        <v>12.113806181183024</v>
      </c>
      <c r="AQ418" s="745">
        <v>12.221636728981887</v>
      </c>
      <c r="AR418" s="745">
        <v>12.221636728981887</v>
      </c>
      <c r="AS418" s="745">
        <v>12.221636728981887</v>
      </c>
      <c r="AU418" s="745">
        <v>0.47774689023729788</v>
      </c>
      <c r="AV418" s="745">
        <v>0.67995523448150053</v>
      </c>
      <c r="AW418" s="745">
        <v>1.4320682720595956</v>
      </c>
      <c r="AX418" s="745">
        <v>8.2789255818556917</v>
      </c>
      <c r="AY418" s="745">
        <v>12.087758437323695</v>
      </c>
      <c r="AZ418" s="745">
        <v>12.195197901878599</v>
      </c>
      <c r="BA418" s="745">
        <v>12.195197901878599</v>
      </c>
      <c r="BB418" s="745">
        <v>12.195197901878599</v>
      </c>
      <c r="BD418" t="s">
        <v>2466</v>
      </c>
      <c r="BE418" t="s">
        <v>2467</v>
      </c>
      <c r="BG418" t="s">
        <v>2604</v>
      </c>
    </row>
    <row r="419" spans="2:59" x14ac:dyDescent="0.2">
      <c r="B419" t="s">
        <v>2460</v>
      </c>
      <c r="C419" t="s">
        <v>3727</v>
      </c>
      <c r="D419" t="s">
        <v>3728</v>
      </c>
      <c r="E419" t="s">
        <v>3729</v>
      </c>
      <c r="F419" t="s">
        <v>2641</v>
      </c>
      <c r="G419" t="s">
        <v>2603</v>
      </c>
      <c r="H419" t="s">
        <v>2464</v>
      </c>
      <c r="L419" s="687">
        <v>45382</v>
      </c>
      <c r="M419" s="687">
        <v>45626</v>
      </c>
      <c r="N419" s="687">
        <v>43610</v>
      </c>
      <c r="O419" s="687">
        <v>43667</v>
      </c>
      <c r="P419" s="687">
        <v>44959</v>
      </c>
      <c r="Q419" s="687">
        <v>45583</v>
      </c>
      <c r="R419" s="687">
        <v>46356</v>
      </c>
      <c r="S419" s="687">
        <v>46356</v>
      </c>
      <c r="T419" s="687"/>
      <c r="U419" s="687"/>
      <c r="V419" s="687" t="s">
        <v>2455</v>
      </c>
      <c r="W419" s="687">
        <v>43610</v>
      </c>
      <c r="X419" s="687">
        <v>43667</v>
      </c>
      <c r="Y419" s="687">
        <v>44959</v>
      </c>
      <c r="Z419" s="687">
        <v>45583</v>
      </c>
      <c r="AA419" s="687">
        <v>46356</v>
      </c>
      <c r="AB419" s="687">
        <v>46295</v>
      </c>
      <c r="AC419" s="687"/>
      <c r="AD419" s="687"/>
      <c r="AE419" s="687"/>
      <c r="AG419" s="745">
        <v>3.5559998741039922</v>
      </c>
      <c r="AH419" s="745">
        <v>3.0557702144576453</v>
      </c>
      <c r="AI419" s="745"/>
      <c r="AL419" s="745">
        <v>2.0403135994714128</v>
      </c>
      <c r="AM419" s="745">
        <v>3.2268649042975239</v>
      </c>
      <c r="AN419" s="745">
        <v>6.4141215859520155</v>
      </c>
      <c r="AO419" s="745">
        <v>6.4141215859520155</v>
      </c>
      <c r="AP419" s="745">
        <v>6.4141215859520155</v>
      </c>
      <c r="AQ419" s="745">
        <v>6.4141215859520155</v>
      </c>
      <c r="AR419" s="745">
        <v>6.4141215859520155</v>
      </c>
      <c r="AS419" s="745">
        <v>6.4141215859520155</v>
      </c>
      <c r="AU419" s="745">
        <v>2.0403135994714128</v>
      </c>
      <c r="AV419" s="745">
        <v>3.2268649042975239</v>
      </c>
      <c r="AW419" s="745">
        <v>5.1914013138413919</v>
      </c>
      <c r="AX419" s="745">
        <v>6.6117700885616371</v>
      </c>
      <c r="AY419" s="745">
        <v>6.6117700885616371</v>
      </c>
      <c r="AZ419" s="745">
        <v>6.6117700885616371</v>
      </c>
      <c r="BA419" s="745">
        <v>6.6117700885616371</v>
      </c>
      <c r="BB419" s="745">
        <v>6.6117700885616371</v>
      </c>
      <c r="BD419" t="s">
        <v>2466</v>
      </c>
      <c r="BE419" t="s">
        <v>2467</v>
      </c>
      <c r="BG419" t="s">
        <v>2604</v>
      </c>
    </row>
    <row r="420" spans="2:59" x14ac:dyDescent="0.2">
      <c r="B420" t="s">
        <v>2460</v>
      </c>
      <c r="C420" t="s">
        <v>3727</v>
      </c>
      <c r="D420" t="s">
        <v>3728</v>
      </c>
      <c r="E420" t="s">
        <v>3730</v>
      </c>
      <c r="F420" t="s">
        <v>2675</v>
      </c>
      <c r="G420" t="s">
        <v>2603</v>
      </c>
      <c r="H420" t="s">
        <v>2464</v>
      </c>
      <c r="L420" s="687">
        <v>45382</v>
      </c>
      <c r="M420" s="687">
        <v>45626</v>
      </c>
      <c r="N420" s="687">
        <v>43610</v>
      </c>
      <c r="O420" s="687">
        <v>43667</v>
      </c>
      <c r="P420" s="687">
        <v>44959</v>
      </c>
      <c r="Q420" s="687">
        <v>45583</v>
      </c>
      <c r="R420" s="687">
        <v>46356</v>
      </c>
      <c r="S420" s="687">
        <v>46356</v>
      </c>
      <c r="T420" s="687"/>
      <c r="U420" s="687"/>
      <c r="V420" s="687" t="s">
        <v>2455</v>
      </c>
      <c r="W420" s="687">
        <v>43610</v>
      </c>
      <c r="X420" s="687">
        <v>43667</v>
      </c>
      <c r="Y420" s="687">
        <v>44959</v>
      </c>
      <c r="Z420" s="687">
        <v>45583</v>
      </c>
      <c r="AA420" s="687">
        <v>46356</v>
      </c>
      <c r="AB420" s="687">
        <v>46295</v>
      </c>
      <c r="AC420" s="687"/>
      <c r="AD420" s="687"/>
      <c r="AE420" s="687"/>
      <c r="AG420" s="745"/>
      <c r="AH420" s="745"/>
      <c r="AI420" s="745"/>
      <c r="AL420" s="745"/>
      <c r="AM420" s="745"/>
      <c r="AN420" s="745"/>
      <c r="AO420" s="745"/>
      <c r="AP420" s="745"/>
      <c r="AQ420" s="745"/>
      <c r="AR420" s="745"/>
      <c r="AS420" s="745"/>
      <c r="AU420" s="745"/>
      <c r="AV420" s="745"/>
      <c r="AW420" s="745"/>
      <c r="AX420" s="745"/>
      <c r="AY420" s="745"/>
      <c r="AZ420" s="745"/>
      <c r="BA420" s="745"/>
      <c r="BB420" s="745"/>
      <c r="BD420" t="s">
        <v>2466</v>
      </c>
      <c r="BE420" t="s">
        <v>2467</v>
      </c>
      <c r="BG420" t="s">
        <v>2604</v>
      </c>
    </row>
    <row r="421" spans="2:59" x14ac:dyDescent="0.2">
      <c r="B421" t="s">
        <v>2460</v>
      </c>
      <c r="C421" t="s">
        <v>3731</v>
      </c>
      <c r="D421" t="s">
        <v>3732</v>
      </c>
      <c r="E421" t="s">
        <v>3733</v>
      </c>
      <c r="F421" t="s">
        <v>2675</v>
      </c>
      <c r="G421" t="s">
        <v>2603</v>
      </c>
      <c r="H421" t="s">
        <v>2464</v>
      </c>
      <c r="L421" s="687">
        <v>45747</v>
      </c>
      <c r="M421" s="687">
        <v>45747</v>
      </c>
      <c r="N421" s="687">
        <v>43634</v>
      </c>
      <c r="O421" s="687">
        <v>44433</v>
      </c>
      <c r="P421" s="687">
        <v>45646</v>
      </c>
      <c r="Q421" s="687">
        <v>45686</v>
      </c>
      <c r="R421" s="687">
        <v>46275</v>
      </c>
      <c r="S421" s="687">
        <v>46273</v>
      </c>
      <c r="T421" s="687"/>
      <c r="U421" s="687"/>
      <c r="V421" s="687" t="s">
        <v>2455</v>
      </c>
      <c r="W421" s="687">
        <v>43634</v>
      </c>
      <c r="X421" s="687">
        <v>44433</v>
      </c>
      <c r="Y421" s="687">
        <v>45646</v>
      </c>
      <c r="Z421" s="687">
        <v>45686</v>
      </c>
      <c r="AA421" s="687">
        <v>46584</v>
      </c>
      <c r="AB421" s="687">
        <v>46261</v>
      </c>
      <c r="AC421" s="687"/>
      <c r="AD421" s="687"/>
      <c r="AE421" s="687"/>
      <c r="AG421" s="745">
        <v>2.7086252450490598</v>
      </c>
      <c r="AH421" s="745">
        <v>7.5527968523120528</v>
      </c>
      <c r="AI421" s="745"/>
      <c r="AL421" s="745">
        <v>0.35488588558418471</v>
      </c>
      <c r="AM421" s="745">
        <v>1.6234804577604984</v>
      </c>
      <c r="AN421" s="745">
        <v>8.3004368939477384</v>
      </c>
      <c r="AO421" s="745">
        <v>9.2781686091231848</v>
      </c>
      <c r="AP421" s="745">
        <v>9.2781686091231848</v>
      </c>
      <c r="AQ421" s="745">
        <v>9.2781686091231848</v>
      </c>
      <c r="AR421" s="745">
        <v>9.2781686091231848</v>
      </c>
      <c r="AS421" s="745">
        <v>9.2781686091231848</v>
      </c>
      <c r="AU421" s="745">
        <v>0.35488588558418471</v>
      </c>
      <c r="AV421" s="745">
        <v>1.6234804577604984</v>
      </c>
      <c r="AW421" s="745">
        <v>8.2683353961696255</v>
      </c>
      <c r="AX421" s="745">
        <v>10.092508239133222</v>
      </c>
      <c r="AY421" s="745">
        <v>10.261422097361113</v>
      </c>
      <c r="AZ421" s="745">
        <v>10.261422097361113</v>
      </c>
      <c r="BA421" s="745">
        <v>10.261422097361113</v>
      </c>
      <c r="BB421" s="745">
        <v>10.261422097361113</v>
      </c>
      <c r="BD421" t="s">
        <v>2466</v>
      </c>
      <c r="BE421" t="s">
        <v>2467</v>
      </c>
      <c r="BG421" t="s">
        <v>2604</v>
      </c>
    </row>
    <row r="422" spans="2:59" x14ac:dyDescent="0.2">
      <c r="B422" t="s">
        <v>2460</v>
      </c>
      <c r="C422" t="s">
        <v>3734</v>
      </c>
      <c r="D422" t="s">
        <v>3735</v>
      </c>
      <c r="E422" t="s">
        <v>3736</v>
      </c>
      <c r="F422" t="s">
        <v>2641</v>
      </c>
      <c r="G422" t="s">
        <v>2603</v>
      </c>
      <c r="H422" t="s">
        <v>2464</v>
      </c>
      <c r="L422" s="687">
        <v>45382</v>
      </c>
      <c r="M422" s="687">
        <v>45747</v>
      </c>
      <c r="N422" s="687">
        <v>43634</v>
      </c>
      <c r="O422" s="687">
        <v>44433</v>
      </c>
      <c r="P422" s="687">
        <v>45323</v>
      </c>
      <c r="Q422" s="687">
        <v>45351</v>
      </c>
      <c r="R422" s="687">
        <v>46227</v>
      </c>
      <c r="S422" s="687">
        <v>46173</v>
      </c>
      <c r="T422" s="687"/>
      <c r="U422" s="687"/>
      <c r="V422" s="687" t="s">
        <v>2455</v>
      </c>
      <c r="W422" s="687">
        <v>43634</v>
      </c>
      <c r="X422" s="687">
        <v>44433</v>
      </c>
      <c r="Y422" s="687">
        <v>45323</v>
      </c>
      <c r="Z422" s="687">
        <v>45351</v>
      </c>
      <c r="AA422" s="687">
        <v>46520</v>
      </c>
      <c r="AB422" s="687">
        <v>46402</v>
      </c>
      <c r="AC422" s="687"/>
      <c r="AD422" s="687"/>
      <c r="AE422" s="687"/>
      <c r="AG422" s="745">
        <v>7.388131856881766</v>
      </c>
      <c r="AH422" s="745">
        <v>12.857440938217511</v>
      </c>
      <c r="AI422" s="745"/>
      <c r="AL422" s="745">
        <v>2.4220579733399648</v>
      </c>
      <c r="AM422" s="745">
        <v>5.7593176832868727</v>
      </c>
      <c r="AN422" s="745">
        <v>16.337024124781269</v>
      </c>
      <c r="AO422" s="745">
        <v>16.937487316868364</v>
      </c>
      <c r="AP422" s="745">
        <v>16.937487316868364</v>
      </c>
      <c r="AQ422" s="745">
        <v>16.937487316868364</v>
      </c>
      <c r="AR422" s="745">
        <v>16.937487316868364</v>
      </c>
      <c r="AS422" s="745">
        <v>16.937487316868364</v>
      </c>
      <c r="AU422" s="745">
        <v>2.4220579733399648</v>
      </c>
      <c r="AV422" s="745">
        <v>5.7593176832868727</v>
      </c>
      <c r="AW422" s="745">
        <v>19.365292447385148</v>
      </c>
      <c r="AX422" s="745">
        <v>20.245572795099275</v>
      </c>
      <c r="AY422" s="745">
        <v>20.245572795099275</v>
      </c>
      <c r="AZ422" s="745">
        <v>20.245572795099275</v>
      </c>
      <c r="BA422" s="745">
        <v>20.245572795099275</v>
      </c>
      <c r="BB422" s="745">
        <v>20.245572795099275</v>
      </c>
      <c r="BD422" t="s">
        <v>2466</v>
      </c>
      <c r="BE422" t="s">
        <v>2467</v>
      </c>
      <c r="BG422" t="s">
        <v>2604</v>
      </c>
    </row>
    <row r="423" spans="2:59" x14ac:dyDescent="0.2">
      <c r="B423" t="s">
        <v>2460</v>
      </c>
      <c r="C423" t="s">
        <v>3734</v>
      </c>
      <c r="D423" t="s">
        <v>3735</v>
      </c>
      <c r="E423" t="s">
        <v>3737</v>
      </c>
      <c r="F423" t="s">
        <v>2675</v>
      </c>
      <c r="G423" t="s">
        <v>2603</v>
      </c>
      <c r="H423" t="s">
        <v>2464</v>
      </c>
      <c r="L423" s="687">
        <v>45382</v>
      </c>
      <c r="M423" s="687">
        <v>45747</v>
      </c>
      <c r="N423" s="687">
        <v>43634</v>
      </c>
      <c r="O423" s="687">
        <v>44433</v>
      </c>
      <c r="P423" s="687">
        <v>45323</v>
      </c>
      <c r="Q423" s="687">
        <v>45351</v>
      </c>
      <c r="R423" s="687">
        <v>46227</v>
      </c>
      <c r="S423" s="687">
        <v>46173</v>
      </c>
      <c r="T423" s="687"/>
      <c r="U423" s="687"/>
      <c r="V423" s="687" t="s">
        <v>2455</v>
      </c>
      <c r="W423" s="687">
        <v>43634</v>
      </c>
      <c r="X423" s="687">
        <v>44433</v>
      </c>
      <c r="Y423" s="687">
        <v>45323</v>
      </c>
      <c r="Z423" s="687">
        <v>45351</v>
      </c>
      <c r="AA423" s="687">
        <v>46520</v>
      </c>
      <c r="AB423" s="687">
        <v>46402</v>
      </c>
      <c r="AC423" s="687"/>
      <c r="AD423" s="687"/>
      <c r="AE423" s="687"/>
      <c r="AG423" s="745"/>
      <c r="AH423" s="745"/>
      <c r="AI423" s="745"/>
      <c r="AL423" s="745"/>
      <c r="AM423" s="745"/>
      <c r="AN423" s="745"/>
      <c r="AO423" s="745"/>
      <c r="AP423" s="745"/>
      <c r="AQ423" s="745"/>
      <c r="AR423" s="745"/>
      <c r="AS423" s="745"/>
      <c r="AU423" s="745"/>
      <c r="AV423" s="745"/>
      <c r="AW423" s="745"/>
      <c r="AX423" s="745"/>
      <c r="AY423" s="745"/>
      <c r="AZ423" s="745"/>
      <c r="BA423" s="745"/>
      <c r="BB423" s="745"/>
      <c r="BD423" t="s">
        <v>2466</v>
      </c>
      <c r="BE423" t="s">
        <v>2467</v>
      </c>
      <c r="BG423" t="s">
        <v>2604</v>
      </c>
    </row>
    <row r="424" spans="2:59" x14ac:dyDescent="0.2">
      <c r="B424" t="s">
        <v>2460</v>
      </c>
      <c r="C424" t="s">
        <v>3738</v>
      </c>
      <c r="D424" t="s">
        <v>3739</v>
      </c>
      <c r="E424" t="s">
        <v>3740</v>
      </c>
      <c r="F424" t="s">
        <v>2641</v>
      </c>
      <c r="G424" t="s">
        <v>2603</v>
      </c>
      <c r="H424" t="s">
        <v>2464</v>
      </c>
      <c r="L424" s="687">
        <v>45016</v>
      </c>
      <c r="M424" s="687">
        <v>45747</v>
      </c>
      <c r="N424" s="687">
        <v>43634</v>
      </c>
      <c r="O424" s="687">
        <v>44461</v>
      </c>
      <c r="P424" s="687">
        <v>45012</v>
      </c>
      <c r="Q424" s="687">
        <v>45197</v>
      </c>
      <c r="R424" s="687">
        <v>46105</v>
      </c>
      <c r="S424" s="687">
        <v>46139</v>
      </c>
      <c r="T424" s="687"/>
      <c r="U424" s="687"/>
      <c r="V424" s="687" t="s">
        <v>2455</v>
      </c>
      <c r="W424" s="687">
        <v>43634</v>
      </c>
      <c r="X424" s="687">
        <v>44461</v>
      </c>
      <c r="Y424" s="687">
        <v>45012</v>
      </c>
      <c r="Z424" s="687">
        <v>45197</v>
      </c>
      <c r="AA424" s="687">
        <v>46287</v>
      </c>
      <c r="AB424" s="687">
        <v>46266</v>
      </c>
      <c r="AC424" s="687"/>
      <c r="AD424" s="687"/>
      <c r="AE424" s="687"/>
      <c r="AG424" s="745">
        <v>19.853832008986789</v>
      </c>
      <c r="AH424" s="745">
        <v>6.1746530574450125</v>
      </c>
      <c r="AI424" s="745"/>
      <c r="AL424" s="745">
        <v>11.733891192245858</v>
      </c>
      <c r="AM424" s="745">
        <v>18.730982311850958</v>
      </c>
      <c r="AN424" s="745">
        <v>27.66403037647029</v>
      </c>
      <c r="AO424" s="745">
        <v>27.66403037647029</v>
      </c>
      <c r="AP424" s="745">
        <v>27.66403037647029</v>
      </c>
      <c r="AQ424" s="745">
        <v>27.66403037647029</v>
      </c>
      <c r="AR424" s="745">
        <v>27.66403037647029</v>
      </c>
      <c r="AS424" s="745">
        <v>27.66403037647029</v>
      </c>
      <c r="AU424" s="745">
        <v>11.733891139750213</v>
      </c>
      <c r="AV424" s="745">
        <v>18.73098501322438</v>
      </c>
      <c r="AW424" s="745">
        <v>24.278872955406129</v>
      </c>
      <c r="AX424" s="745">
        <v>26.028485066431802</v>
      </c>
      <c r="AY424" s="745">
        <v>26.028485066431802</v>
      </c>
      <c r="AZ424" s="745">
        <v>26.028485066431802</v>
      </c>
      <c r="BA424" s="745">
        <v>26.028485066431802</v>
      </c>
      <c r="BB424" s="745">
        <v>26.028485066431802</v>
      </c>
      <c r="BD424" t="s">
        <v>2466</v>
      </c>
      <c r="BE424" t="s">
        <v>2467</v>
      </c>
      <c r="BG424" t="s">
        <v>2604</v>
      </c>
    </row>
    <row r="425" spans="2:59" x14ac:dyDescent="0.2">
      <c r="B425" t="s">
        <v>2460</v>
      </c>
      <c r="C425" t="s">
        <v>3738</v>
      </c>
      <c r="D425" t="s">
        <v>3739</v>
      </c>
      <c r="E425" t="s">
        <v>3741</v>
      </c>
      <c r="F425" t="s">
        <v>2675</v>
      </c>
      <c r="G425" t="s">
        <v>2603</v>
      </c>
      <c r="H425" t="s">
        <v>2464</v>
      </c>
      <c r="L425" s="687">
        <v>45382</v>
      </c>
      <c r="M425" s="687">
        <v>45747</v>
      </c>
      <c r="N425" s="687">
        <v>43634</v>
      </c>
      <c r="O425" s="687">
        <v>44461</v>
      </c>
      <c r="P425" s="687">
        <v>45012</v>
      </c>
      <c r="Q425" s="687">
        <v>45197</v>
      </c>
      <c r="R425" s="687">
        <v>46105</v>
      </c>
      <c r="S425" s="687">
        <v>46139</v>
      </c>
      <c r="T425" s="687"/>
      <c r="U425" s="687"/>
      <c r="V425" s="687" t="s">
        <v>2455</v>
      </c>
      <c r="W425" s="687">
        <v>43634</v>
      </c>
      <c r="X425" s="687">
        <v>44461</v>
      </c>
      <c r="Y425" s="687">
        <v>45012</v>
      </c>
      <c r="Z425" s="687">
        <v>45197</v>
      </c>
      <c r="AA425" s="687">
        <v>46287</v>
      </c>
      <c r="AB425" s="687">
        <v>46266</v>
      </c>
      <c r="AC425" s="687"/>
      <c r="AD425" s="687"/>
      <c r="AE425" s="687"/>
      <c r="AG425" s="745"/>
      <c r="AH425" s="745"/>
      <c r="AI425" s="745"/>
      <c r="AL425" s="745"/>
      <c r="AM425" s="745"/>
      <c r="AN425" s="745"/>
      <c r="AO425" s="745"/>
      <c r="AP425" s="745"/>
      <c r="AQ425" s="745"/>
      <c r="AR425" s="745"/>
      <c r="AS425" s="745"/>
      <c r="AU425" s="745"/>
      <c r="AV425" s="745"/>
      <c r="AW425" s="745"/>
      <c r="AX425" s="745"/>
      <c r="AY425" s="745"/>
      <c r="AZ425" s="745"/>
      <c r="BA425" s="745"/>
      <c r="BB425" s="745"/>
      <c r="BD425" t="s">
        <v>2466</v>
      </c>
      <c r="BE425" t="s">
        <v>2467</v>
      </c>
      <c r="BG425" t="s">
        <v>2604</v>
      </c>
    </row>
    <row r="426" spans="2:59" x14ac:dyDescent="0.2">
      <c r="B426" t="s">
        <v>2460</v>
      </c>
      <c r="C426" t="s">
        <v>3742</v>
      </c>
      <c r="D426" t="s">
        <v>3743</v>
      </c>
      <c r="E426" t="s">
        <v>3744</v>
      </c>
      <c r="F426" t="s">
        <v>2651</v>
      </c>
      <c r="G426" t="s">
        <v>2603</v>
      </c>
      <c r="H426" t="s">
        <v>2464</v>
      </c>
      <c r="L426" s="687">
        <v>45648</v>
      </c>
      <c r="M426" s="687">
        <v>45648</v>
      </c>
      <c r="N426" s="687">
        <v>45061</v>
      </c>
      <c r="O426" s="687">
        <v>44495</v>
      </c>
      <c r="P426" s="687">
        <v>45922</v>
      </c>
      <c r="Q426" s="687">
        <v>45940</v>
      </c>
      <c r="R426" s="687">
        <v>46503</v>
      </c>
      <c r="S426" s="687">
        <v>46492</v>
      </c>
      <c r="T426" s="687"/>
      <c r="U426" s="687"/>
      <c r="V426" s="687" t="s">
        <v>2453</v>
      </c>
      <c r="W426" s="687">
        <v>45061</v>
      </c>
      <c r="X426" s="687">
        <v>44495</v>
      </c>
      <c r="Y426" s="687">
        <v>45979</v>
      </c>
      <c r="Z426" s="687">
        <v>45999</v>
      </c>
      <c r="AA426" s="687">
        <v>46503</v>
      </c>
      <c r="AB426" s="687">
        <v>46433</v>
      </c>
      <c r="AC426" s="687"/>
      <c r="AD426" s="687"/>
      <c r="AE426" s="687"/>
      <c r="AG426" s="745">
        <v>0.64596541528394047</v>
      </c>
      <c r="AH426" s="745">
        <v>4.5282869232862089</v>
      </c>
      <c r="AI426" s="745"/>
      <c r="AL426" s="745">
        <v>0.66336900906671536</v>
      </c>
      <c r="AM426" s="745">
        <v>2.4486989954250166E-2</v>
      </c>
      <c r="AN426" s="745">
        <v>2.5236101697322035</v>
      </c>
      <c r="AO426" s="745">
        <v>5.2660498927277191</v>
      </c>
      <c r="AP426" s="745">
        <v>5.4567491211493966</v>
      </c>
      <c r="AQ426" s="745">
        <v>5.4696532979092982</v>
      </c>
      <c r="AR426" s="745">
        <v>5.4696532979092982</v>
      </c>
      <c r="AS426" s="745">
        <v>5.4696532979092982</v>
      </c>
      <c r="AU426" s="745">
        <v>0.66336900906671536</v>
      </c>
      <c r="AV426" s="745">
        <v>2.4486989954250166E-2</v>
      </c>
      <c r="AW426" s="745">
        <v>1.7195844781369412</v>
      </c>
      <c r="AX426" s="745">
        <v>4.9528571450791086</v>
      </c>
      <c r="AY426" s="745">
        <v>5.1613949630869813</v>
      </c>
      <c r="AZ426" s="745">
        <v>5.1742523385701498</v>
      </c>
      <c r="BA426" s="745">
        <v>5.1742523385701498</v>
      </c>
      <c r="BB426" s="745">
        <v>5.1742523385701498</v>
      </c>
      <c r="BD426" t="s">
        <v>2466</v>
      </c>
      <c r="BE426" t="s">
        <v>2467</v>
      </c>
      <c r="BG426" t="s">
        <v>2604</v>
      </c>
    </row>
    <row r="427" spans="2:59" x14ac:dyDescent="0.2">
      <c r="B427" t="s">
        <v>2460</v>
      </c>
      <c r="C427" t="s">
        <v>3745</v>
      </c>
      <c r="D427" t="s">
        <v>3746</v>
      </c>
      <c r="E427" t="s">
        <v>3747</v>
      </c>
      <c r="F427" t="s">
        <v>2675</v>
      </c>
      <c r="G427" t="s">
        <v>2603</v>
      </c>
      <c r="H427" t="s">
        <v>2464</v>
      </c>
      <c r="L427" s="687">
        <v>45747</v>
      </c>
      <c r="M427" s="687">
        <v>45747</v>
      </c>
      <c r="N427" s="687">
        <v>43634</v>
      </c>
      <c r="O427" s="687">
        <v>44439</v>
      </c>
      <c r="P427" s="687">
        <v>45110</v>
      </c>
      <c r="Q427" s="687">
        <v>45173</v>
      </c>
      <c r="R427" s="687">
        <v>45992</v>
      </c>
      <c r="S427" s="687">
        <v>46015</v>
      </c>
      <c r="T427" s="687"/>
      <c r="U427" s="687"/>
      <c r="V427" s="687" t="s">
        <v>2455</v>
      </c>
      <c r="W427" s="687">
        <v>43634</v>
      </c>
      <c r="X427" s="687">
        <v>44439</v>
      </c>
      <c r="Y427" s="687">
        <v>45110</v>
      </c>
      <c r="Z427" s="687">
        <v>45173</v>
      </c>
      <c r="AA427" s="687">
        <v>46084</v>
      </c>
      <c r="AB427" s="687">
        <v>46048</v>
      </c>
      <c r="AC427" s="687"/>
      <c r="AD427" s="687"/>
      <c r="AE427" s="687"/>
      <c r="AG427" s="745">
        <v>0.659715578135605</v>
      </c>
      <c r="AH427" s="745">
        <v>0.63062253842714988</v>
      </c>
      <c r="AI427" s="745"/>
      <c r="AL427" s="745">
        <v>0.48302951573781622</v>
      </c>
      <c r="AM427" s="745">
        <v>0.60577221408186355</v>
      </c>
      <c r="AN427" s="745">
        <v>1.2767315526417571</v>
      </c>
      <c r="AO427" s="745">
        <v>1.2767315526417571</v>
      </c>
      <c r="AP427" s="745">
        <v>1.2767315526417571</v>
      </c>
      <c r="AQ427" s="745">
        <v>1.2767315526417571</v>
      </c>
      <c r="AR427" s="745">
        <v>1.2767315526417571</v>
      </c>
      <c r="AS427" s="745">
        <v>1.2767315526417571</v>
      </c>
      <c r="AU427" s="745">
        <v>0.48302951573781622</v>
      </c>
      <c r="AV427" s="745">
        <v>0.60577221408186355</v>
      </c>
      <c r="AW427" s="745">
        <v>1.2903381165627548</v>
      </c>
      <c r="AX427" s="745">
        <v>1.2903381165627548</v>
      </c>
      <c r="AY427" s="745">
        <v>1.2903381165627548</v>
      </c>
      <c r="AZ427" s="745">
        <v>1.2903381165627548</v>
      </c>
      <c r="BA427" s="745">
        <v>1.2903381165627548</v>
      </c>
      <c r="BB427" s="745">
        <v>1.2903381165627548</v>
      </c>
      <c r="BD427" t="s">
        <v>2466</v>
      </c>
      <c r="BE427" t="s">
        <v>2467</v>
      </c>
      <c r="BG427" t="s">
        <v>2604</v>
      </c>
    </row>
    <row r="428" spans="2:59" x14ac:dyDescent="0.2">
      <c r="B428" t="s">
        <v>2460</v>
      </c>
      <c r="C428" t="s">
        <v>3748</v>
      </c>
      <c r="D428" t="s">
        <v>3749</v>
      </c>
      <c r="E428" t="s">
        <v>3750</v>
      </c>
      <c r="F428" t="s">
        <v>2651</v>
      </c>
      <c r="G428" t="s">
        <v>2603</v>
      </c>
      <c r="H428" t="s">
        <v>2464</v>
      </c>
      <c r="L428" s="687" t="s">
        <v>2465</v>
      </c>
      <c r="M428" s="687">
        <v>45648</v>
      </c>
      <c r="N428" s="687">
        <v>43663</v>
      </c>
      <c r="O428" s="687">
        <v>45399</v>
      </c>
      <c r="P428" s="687">
        <v>45896</v>
      </c>
      <c r="Q428" s="687">
        <v>45929</v>
      </c>
      <c r="R428" s="687">
        <v>46203</v>
      </c>
      <c r="S428" s="687">
        <v>46173</v>
      </c>
      <c r="T428" s="687"/>
      <c r="U428" s="687"/>
      <c r="V428" s="687" t="s">
        <v>2453</v>
      </c>
      <c r="W428" s="687">
        <v>43663</v>
      </c>
      <c r="X428" s="687">
        <v>45399</v>
      </c>
      <c r="Y428" s="687">
        <v>45896</v>
      </c>
      <c r="Z428" s="687">
        <v>45929</v>
      </c>
      <c r="AA428" s="687">
        <v>46203</v>
      </c>
      <c r="AB428" s="687">
        <v>46112</v>
      </c>
      <c r="AC428" s="687"/>
      <c r="AD428" s="687"/>
      <c r="AE428" s="687"/>
      <c r="AG428" s="745">
        <v>0.41153800518420824</v>
      </c>
      <c r="AH428" s="745">
        <v>2.366157239122765</v>
      </c>
      <c r="AI428" s="745"/>
      <c r="AL428" s="745">
        <v>0.10754218129971632</v>
      </c>
      <c r="AM428" s="745">
        <v>0.35880978507963557</v>
      </c>
      <c r="AN428" s="745">
        <v>2.0794827956602626</v>
      </c>
      <c r="AO428" s="745">
        <v>2.6664208239648737</v>
      </c>
      <c r="AP428" s="745">
        <v>2.7295380717800342</v>
      </c>
      <c r="AQ428" s="745">
        <v>2.7295380717800342</v>
      </c>
      <c r="AR428" s="745">
        <v>2.7295380717800342</v>
      </c>
      <c r="AS428" s="745">
        <v>2.7295380717800342</v>
      </c>
      <c r="AU428" s="745">
        <v>0.10754218129971632</v>
      </c>
      <c r="AV428" s="745">
        <v>0.35880978507963557</v>
      </c>
      <c r="AW428" s="745">
        <v>2.1299975871951649</v>
      </c>
      <c r="AX428" s="745">
        <v>2.7148069099837047</v>
      </c>
      <c r="AY428" s="745">
        <v>2.7776952443069733</v>
      </c>
      <c r="AZ428" s="745">
        <v>2.7776952443069733</v>
      </c>
      <c r="BA428" s="745">
        <v>2.7776952443069733</v>
      </c>
      <c r="BB428" s="745">
        <v>2.7776952443069733</v>
      </c>
      <c r="BD428" t="s">
        <v>2466</v>
      </c>
      <c r="BE428" t="s">
        <v>2467</v>
      </c>
      <c r="BG428" t="s">
        <v>2604</v>
      </c>
    </row>
    <row r="429" spans="2:59" x14ac:dyDescent="0.2">
      <c r="B429" t="s">
        <v>2460</v>
      </c>
      <c r="C429" t="s">
        <v>3751</v>
      </c>
      <c r="D429" t="s">
        <v>3752</v>
      </c>
      <c r="E429" t="s">
        <v>3753</v>
      </c>
      <c r="F429" t="s">
        <v>2675</v>
      </c>
      <c r="G429" t="s">
        <v>2603</v>
      </c>
      <c r="H429" t="s">
        <v>2464</v>
      </c>
      <c r="L429" s="687">
        <v>45747</v>
      </c>
      <c r="M429" s="687">
        <v>45747</v>
      </c>
      <c r="N429" s="687">
        <v>43634</v>
      </c>
      <c r="O429" s="687">
        <v>44495</v>
      </c>
      <c r="P429" s="687">
        <v>45558</v>
      </c>
      <c r="Q429" s="687">
        <v>45625</v>
      </c>
      <c r="R429" s="687">
        <v>46377</v>
      </c>
      <c r="S429" s="687">
        <v>46356</v>
      </c>
      <c r="T429" s="687"/>
      <c r="U429" s="687"/>
      <c r="V429" s="687" t="s">
        <v>2455</v>
      </c>
      <c r="W429" s="687">
        <v>43634</v>
      </c>
      <c r="X429" s="687">
        <v>44495</v>
      </c>
      <c r="Y429" s="687">
        <v>45558</v>
      </c>
      <c r="Z429" s="687">
        <v>45625</v>
      </c>
      <c r="AA429" s="687">
        <v>46377</v>
      </c>
      <c r="AB429" s="687">
        <v>46295</v>
      </c>
      <c r="AC429" s="687"/>
      <c r="AD429" s="687"/>
      <c r="AE429" s="687"/>
      <c r="AG429" s="745">
        <v>3.3989651398603571</v>
      </c>
      <c r="AH429" s="745">
        <v>7.522564154544213</v>
      </c>
      <c r="AI429" s="745"/>
      <c r="AL429" s="745">
        <v>0.49832749746374483</v>
      </c>
      <c r="AM429" s="745">
        <v>2.2467378573677554</v>
      </c>
      <c r="AN429" s="745">
        <v>6.6364230950680509</v>
      </c>
      <c r="AO429" s="745">
        <v>10.920494023235936</v>
      </c>
      <c r="AP429" s="745">
        <v>10.927424793978826</v>
      </c>
      <c r="AQ429" s="745">
        <v>10.927424793978826</v>
      </c>
      <c r="AR429" s="745">
        <v>10.927424793978826</v>
      </c>
      <c r="AS429" s="745">
        <v>10.927424793978826</v>
      </c>
      <c r="AU429" s="745">
        <v>0.49832749746374483</v>
      </c>
      <c r="AV429" s="745">
        <v>2.2467378573677554</v>
      </c>
      <c r="AW429" s="745">
        <v>8.6084350496844131</v>
      </c>
      <c r="AX429" s="745">
        <v>10.914623660165365</v>
      </c>
      <c r="AY429" s="745">
        <v>10.92152929440457</v>
      </c>
      <c r="AZ429" s="745">
        <v>10.92152929440457</v>
      </c>
      <c r="BA429" s="745">
        <v>10.92152929440457</v>
      </c>
      <c r="BB429" s="745">
        <v>10.92152929440457</v>
      </c>
      <c r="BD429" t="s">
        <v>2466</v>
      </c>
      <c r="BE429" t="s">
        <v>2467</v>
      </c>
      <c r="BG429" t="s">
        <v>2604</v>
      </c>
    </row>
    <row r="430" spans="2:59" x14ac:dyDescent="0.2">
      <c r="B430" t="s">
        <v>2460</v>
      </c>
      <c r="C430" t="s">
        <v>3754</v>
      </c>
      <c r="D430" t="s">
        <v>3755</v>
      </c>
      <c r="E430" t="s">
        <v>3756</v>
      </c>
      <c r="F430" t="s">
        <v>2675</v>
      </c>
      <c r="G430" t="s">
        <v>2603</v>
      </c>
      <c r="H430" t="s">
        <v>2464</v>
      </c>
      <c r="L430" s="687">
        <v>45382</v>
      </c>
      <c r="M430" s="687">
        <v>45747</v>
      </c>
      <c r="N430" s="687">
        <v>43634</v>
      </c>
      <c r="O430" s="687">
        <v>45799</v>
      </c>
      <c r="P430" s="687">
        <v>46107</v>
      </c>
      <c r="Q430" s="687">
        <v>46311</v>
      </c>
      <c r="R430" s="687">
        <v>47007</v>
      </c>
      <c r="S430" s="687">
        <v>47020</v>
      </c>
      <c r="T430" s="687"/>
      <c r="U430" s="687"/>
      <c r="V430" s="687" t="s">
        <v>2452</v>
      </c>
      <c r="W430" s="687">
        <v>43634</v>
      </c>
      <c r="X430" s="687">
        <v>45855</v>
      </c>
      <c r="Y430" s="687">
        <v>46139</v>
      </c>
      <c r="Z430" s="687">
        <v>46339</v>
      </c>
      <c r="AA430" s="687">
        <v>47036</v>
      </c>
      <c r="AB430" s="687">
        <v>46986</v>
      </c>
      <c r="AC430" s="687"/>
      <c r="AD430" s="687"/>
      <c r="AE430" s="687"/>
      <c r="AG430" s="745">
        <v>1.5931962286550376</v>
      </c>
      <c r="AH430" s="745">
        <v>25.550260947769331</v>
      </c>
      <c r="AI430" s="745"/>
      <c r="AL430" s="745">
        <v>1.0108126128371275</v>
      </c>
      <c r="AM430" s="745">
        <v>1.4754334689898165</v>
      </c>
      <c r="AN430" s="745">
        <v>2.720009684704733</v>
      </c>
      <c r="AO430" s="745">
        <v>8.0962588215846605</v>
      </c>
      <c r="AP430" s="745">
        <v>22.073757792028115</v>
      </c>
      <c r="AQ430" s="745">
        <v>26.600220643969806</v>
      </c>
      <c r="AR430" s="745">
        <v>27.343935907396457</v>
      </c>
      <c r="AS430" s="745">
        <v>27.343935907396457</v>
      </c>
      <c r="AU430" s="745">
        <v>1.0108126128371275</v>
      </c>
      <c r="AV430" s="745">
        <v>1.4754334689898165</v>
      </c>
      <c r="AW430" s="745">
        <v>2.7013632588785792</v>
      </c>
      <c r="AX430" s="745">
        <v>7.9515423673121717</v>
      </c>
      <c r="AY430" s="745">
        <v>18.297241158205225</v>
      </c>
      <c r="AZ430" s="745">
        <v>25.103720567325958</v>
      </c>
      <c r="BA430" s="745">
        <v>27.143457176424374</v>
      </c>
      <c r="BB430" s="745">
        <v>27.143457176424374</v>
      </c>
      <c r="BD430" t="s">
        <v>2466</v>
      </c>
      <c r="BE430" t="s">
        <v>2467</v>
      </c>
      <c r="BG430" t="s">
        <v>2604</v>
      </c>
    </row>
    <row r="431" spans="2:59" x14ac:dyDescent="0.2">
      <c r="B431" t="s">
        <v>2460</v>
      </c>
      <c r="C431" t="s">
        <v>3757</v>
      </c>
      <c r="D431" t="s">
        <v>3758</v>
      </c>
      <c r="E431" t="s">
        <v>3759</v>
      </c>
      <c r="F431" t="s">
        <v>2641</v>
      </c>
      <c r="G431" t="s">
        <v>2603</v>
      </c>
      <c r="H431" t="s">
        <v>2464</v>
      </c>
      <c r="L431" s="687">
        <v>45747</v>
      </c>
      <c r="M431" s="687">
        <v>45747</v>
      </c>
      <c r="N431" s="687">
        <v>43634</v>
      </c>
      <c r="O431" s="687">
        <v>44623</v>
      </c>
      <c r="P431" s="687">
        <v>46195</v>
      </c>
      <c r="Q431" s="687">
        <v>46272</v>
      </c>
      <c r="R431" s="687">
        <v>47214</v>
      </c>
      <c r="S431" s="687">
        <v>47208</v>
      </c>
      <c r="T431" s="687"/>
      <c r="U431" s="687"/>
      <c r="V431" s="687" t="s">
        <v>2453</v>
      </c>
      <c r="W431" s="687">
        <v>43634</v>
      </c>
      <c r="X431" s="687">
        <v>44623</v>
      </c>
      <c r="Y431" s="687">
        <v>46262</v>
      </c>
      <c r="Z431" s="687">
        <v>46339</v>
      </c>
      <c r="AA431" s="687">
        <v>47214</v>
      </c>
      <c r="AB431" s="687">
        <v>47149</v>
      </c>
      <c r="AC431" s="687"/>
      <c r="AD431" s="687"/>
      <c r="AE431" s="687"/>
      <c r="AG431" s="745">
        <v>0.5672683925150569</v>
      </c>
      <c r="AH431" s="745">
        <v>9.6829672431089442</v>
      </c>
      <c r="AI431" s="745"/>
      <c r="AL431" s="745">
        <v>0.44261655989262416</v>
      </c>
      <c r="AM431" s="745">
        <v>0.5205574802840448</v>
      </c>
      <c r="AN431" s="745">
        <v>0.87961188145148317</v>
      </c>
      <c r="AO431" s="745">
        <v>2.5916587636201958</v>
      </c>
      <c r="AP431" s="745">
        <v>6.0759521731484503</v>
      </c>
      <c r="AQ431" s="745">
        <v>8.9394676761266769</v>
      </c>
      <c r="AR431" s="745">
        <v>10.249455533544817</v>
      </c>
      <c r="AS431" s="745">
        <v>10.262041859877769</v>
      </c>
      <c r="AU431" s="745">
        <v>0.44261655989262416</v>
      </c>
      <c r="AV431" s="745">
        <v>0.5205574802840448</v>
      </c>
      <c r="AW431" s="745">
        <v>0.92546149872579209</v>
      </c>
      <c r="AX431" s="745">
        <v>2.912921006175694</v>
      </c>
      <c r="AY431" s="745">
        <v>6.2852413958177635</v>
      </c>
      <c r="AZ431" s="745">
        <v>8.896217280636634</v>
      </c>
      <c r="BA431" s="745">
        <v>10.237694957905878</v>
      </c>
      <c r="BB431" s="745">
        <v>10.250235635624003</v>
      </c>
      <c r="BD431" t="s">
        <v>2466</v>
      </c>
      <c r="BE431" t="s">
        <v>2467</v>
      </c>
      <c r="BG431" t="s">
        <v>2604</v>
      </c>
    </row>
    <row r="432" spans="2:59" x14ac:dyDescent="0.2">
      <c r="B432" t="s">
        <v>2460</v>
      </c>
      <c r="C432" t="s">
        <v>3760</v>
      </c>
      <c r="D432" t="s">
        <v>3761</v>
      </c>
      <c r="E432" t="s">
        <v>3762</v>
      </c>
      <c r="F432" t="s">
        <v>2641</v>
      </c>
      <c r="G432" t="s">
        <v>2603</v>
      </c>
      <c r="H432" t="s">
        <v>2464</v>
      </c>
      <c r="L432" s="687">
        <v>45382</v>
      </c>
      <c r="M432" s="687">
        <v>45747</v>
      </c>
      <c r="N432" s="687">
        <v>43634</v>
      </c>
      <c r="O432" s="687">
        <v>45764</v>
      </c>
      <c r="P432" s="687">
        <v>46024</v>
      </c>
      <c r="Q432" s="687">
        <v>46195</v>
      </c>
      <c r="R432" s="687">
        <v>46807</v>
      </c>
      <c r="S432" s="687">
        <v>46818</v>
      </c>
      <c r="T432" s="687"/>
      <c r="U432" s="687"/>
      <c r="V432" s="687" t="s">
        <v>2453</v>
      </c>
      <c r="W432" s="687">
        <v>43634</v>
      </c>
      <c r="X432" s="687">
        <v>45764</v>
      </c>
      <c r="Y432" s="687">
        <v>46141</v>
      </c>
      <c r="Z432" s="687">
        <v>46164</v>
      </c>
      <c r="AA432" s="687">
        <v>46804</v>
      </c>
      <c r="AB432" s="687">
        <v>46745</v>
      </c>
      <c r="AC432" s="687"/>
      <c r="AD432" s="687"/>
      <c r="AE432" s="687"/>
      <c r="AG432" s="745">
        <v>1.7727937449991968</v>
      </c>
      <c r="AH432" s="745">
        <v>62.899385396015774</v>
      </c>
      <c r="AI432" s="745"/>
      <c r="AL432" s="745">
        <v>1.3481546034605569</v>
      </c>
      <c r="AM432" s="745">
        <v>1.8855932655770629</v>
      </c>
      <c r="AN432" s="745">
        <v>5.1257578800801289</v>
      </c>
      <c r="AO432" s="745">
        <v>30.934921568621004</v>
      </c>
      <c r="AP432" s="745">
        <v>53.530510442732812</v>
      </c>
      <c r="AQ432" s="745">
        <v>55.474913755614118</v>
      </c>
      <c r="AR432" s="745">
        <v>55.885527397522651</v>
      </c>
      <c r="AS432" s="745">
        <v>55.885527397522651</v>
      </c>
      <c r="AU432" s="745">
        <v>1.3481546034605569</v>
      </c>
      <c r="AV432" s="745">
        <v>1.8855932655770629</v>
      </c>
      <c r="AW432" s="745">
        <v>3.0277657407816041</v>
      </c>
      <c r="AX432" s="745">
        <v>16.305044705046214</v>
      </c>
      <c r="AY432" s="745">
        <v>35.792245172910675</v>
      </c>
      <c r="AZ432" s="745">
        <v>55.233047589699389</v>
      </c>
      <c r="BA432" s="745">
        <v>64.672179141014965</v>
      </c>
      <c r="BB432" s="745">
        <v>64.672179141014965</v>
      </c>
      <c r="BD432" t="s">
        <v>2466</v>
      </c>
      <c r="BE432" t="s">
        <v>2467</v>
      </c>
      <c r="BG432" t="s">
        <v>2604</v>
      </c>
    </row>
    <row r="433" spans="2:59" x14ac:dyDescent="0.2">
      <c r="B433" t="s">
        <v>2460</v>
      </c>
      <c r="C433" t="s">
        <v>3763</v>
      </c>
      <c r="D433" t="s">
        <v>3764</v>
      </c>
      <c r="E433" t="s">
        <v>3765</v>
      </c>
      <c r="F433" t="s">
        <v>2675</v>
      </c>
      <c r="G433" t="s">
        <v>2603</v>
      </c>
      <c r="H433" t="s">
        <v>2464</v>
      </c>
      <c r="L433" s="687">
        <v>45747</v>
      </c>
      <c r="M433" s="687">
        <v>45747</v>
      </c>
      <c r="N433" s="687">
        <v>43634</v>
      </c>
      <c r="O433" s="687">
        <v>44734</v>
      </c>
      <c r="P433" s="687">
        <v>45510</v>
      </c>
      <c r="Q433" s="687">
        <v>45702</v>
      </c>
      <c r="R433" s="687">
        <v>46920</v>
      </c>
      <c r="S433" s="687">
        <v>46944</v>
      </c>
      <c r="T433" s="687"/>
      <c r="U433" s="687"/>
      <c r="V433" s="687" t="s">
        <v>2455</v>
      </c>
      <c r="W433" s="687">
        <v>43634</v>
      </c>
      <c r="X433" s="687">
        <v>44734</v>
      </c>
      <c r="Y433" s="687">
        <v>45510</v>
      </c>
      <c r="Z433" s="687">
        <v>45702</v>
      </c>
      <c r="AA433" s="687">
        <v>46920</v>
      </c>
      <c r="AB433" s="687">
        <v>46883</v>
      </c>
      <c r="AC433" s="687"/>
      <c r="AD433" s="687"/>
      <c r="AE433" s="687"/>
      <c r="AG433" s="745">
        <v>8.2239820647946527</v>
      </c>
      <c r="AH433" s="745">
        <v>4.1686501442621724</v>
      </c>
      <c r="AI433" s="745"/>
      <c r="AL433" s="745">
        <v>2.0765266236736197</v>
      </c>
      <c r="AM433" s="745">
        <v>6.7790573154316567</v>
      </c>
      <c r="AN433" s="745">
        <v>10.903178904490272</v>
      </c>
      <c r="AO433" s="745">
        <v>12.819292306878848</v>
      </c>
      <c r="AP433" s="745">
        <v>13.245117911552867</v>
      </c>
      <c r="AQ433" s="745">
        <v>13.245117911552867</v>
      </c>
      <c r="AR433" s="745">
        <v>13.245117911552867</v>
      </c>
      <c r="AS433" s="745">
        <v>13.245117911552867</v>
      </c>
      <c r="AU433" s="745">
        <v>2.0765266236736197</v>
      </c>
      <c r="AV433" s="745">
        <v>6.7790573154316567</v>
      </c>
      <c r="AW433" s="745">
        <v>10.766457929107863</v>
      </c>
      <c r="AX433" s="745">
        <v>11.93405075411483</v>
      </c>
      <c r="AY433" s="745">
        <v>12.368399347521017</v>
      </c>
      <c r="AZ433" s="745">
        <v>12.392632209056824</v>
      </c>
      <c r="BA433" s="745">
        <v>12.392632209056824</v>
      </c>
      <c r="BB433" s="745">
        <v>12.392632209056824</v>
      </c>
      <c r="BD433" t="s">
        <v>2466</v>
      </c>
      <c r="BE433" t="s">
        <v>2467</v>
      </c>
      <c r="BG433" t="s">
        <v>2604</v>
      </c>
    </row>
    <row r="434" spans="2:59" x14ac:dyDescent="0.2">
      <c r="B434" t="s">
        <v>2460</v>
      </c>
      <c r="C434" t="s">
        <v>3766</v>
      </c>
      <c r="D434" t="s">
        <v>3767</v>
      </c>
      <c r="E434" t="s">
        <v>3768</v>
      </c>
      <c r="F434" t="s">
        <v>2651</v>
      </c>
      <c r="G434" t="s">
        <v>2603</v>
      </c>
      <c r="H434" t="s">
        <v>2464</v>
      </c>
      <c r="L434" s="687">
        <v>45747</v>
      </c>
      <c r="M434" s="687">
        <v>45747</v>
      </c>
      <c r="N434" s="687">
        <v>44342</v>
      </c>
      <c r="O434" s="687">
        <v>45092</v>
      </c>
      <c r="P434" s="687">
        <v>46162</v>
      </c>
      <c r="Q434" s="687">
        <v>46175</v>
      </c>
      <c r="R434" s="687">
        <v>46596</v>
      </c>
      <c r="S434" s="687">
        <v>46595</v>
      </c>
      <c r="T434" s="687"/>
      <c r="U434" s="687"/>
      <c r="V434" s="687" t="s">
        <v>2453</v>
      </c>
      <c r="W434" s="687">
        <v>44342</v>
      </c>
      <c r="X434" s="687">
        <v>45092</v>
      </c>
      <c r="Y434" s="687">
        <v>46162</v>
      </c>
      <c r="Z434" s="687">
        <v>46175</v>
      </c>
      <c r="AA434" s="687">
        <v>46596</v>
      </c>
      <c r="AB434" s="687">
        <v>46534</v>
      </c>
      <c r="AC434" s="687"/>
      <c r="AD434" s="687"/>
      <c r="AE434" s="687"/>
      <c r="AG434" s="745">
        <v>0.26859074703729396</v>
      </c>
      <c r="AH434" s="745">
        <v>11.230264941527643</v>
      </c>
      <c r="AI434" s="745"/>
      <c r="AL434" s="745">
        <v>0.14588414579525324</v>
      </c>
      <c r="AM434" s="745">
        <v>0.16791877018518175</v>
      </c>
      <c r="AN434" s="745">
        <v>1.4098377774688542</v>
      </c>
      <c r="AO434" s="745">
        <v>9.2869370176033232</v>
      </c>
      <c r="AP434" s="745">
        <v>11.312677581358626</v>
      </c>
      <c r="AQ434" s="745">
        <v>11.551512745871321</v>
      </c>
      <c r="AR434" s="745">
        <v>11.551512745871321</v>
      </c>
      <c r="AS434" s="745">
        <v>11.551512745871321</v>
      </c>
      <c r="AU434" s="745">
        <v>0.14588414579525324</v>
      </c>
      <c r="AV434" s="745">
        <v>0.16791877018518175</v>
      </c>
      <c r="AW434" s="745">
        <v>1.1351627333831251</v>
      </c>
      <c r="AX434" s="745">
        <v>9.2424897468047007</v>
      </c>
      <c r="AY434" s="745">
        <v>11.260886738986837</v>
      </c>
      <c r="AZ434" s="745">
        <v>11.498855688564937</v>
      </c>
      <c r="BA434" s="745">
        <v>11.498855688564937</v>
      </c>
      <c r="BB434" s="745">
        <v>11.498855688564937</v>
      </c>
      <c r="BD434" t="s">
        <v>2466</v>
      </c>
      <c r="BE434" t="s">
        <v>2467</v>
      </c>
      <c r="BG434" t="s">
        <v>2604</v>
      </c>
    </row>
    <row r="435" spans="2:59" x14ac:dyDescent="0.2">
      <c r="B435" t="s">
        <v>2460</v>
      </c>
      <c r="C435" t="s">
        <v>3769</v>
      </c>
      <c r="D435" t="s">
        <v>3770</v>
      </c>
      <c r="E435" t="s">
        <v>3771</v>
      </c>
      <c r="F435" t="s">
        <v>2675</v>
      </c>
      <c r="G435" t="s">
        <v>2603</v>
      </c>
      <c r="H435" t="s">
        <v>2464</v>
      </c>
      <c r="L435" s="687">
        <v>45016</v>
      </c>
      <c r="M435" s="687">
        <v>45626</v>
      </c>
      <c r="N435" s="687">
        <v>44614</v>
      </c>
      <c r="O435" s="687">
        <v>44720</v>
      </c>
      <c r="P435" s="687">
        <v>45856</v>
      </c>
      <c r="Q435" s="687">
        <v>45880</v>
      </c>
      <c r="R435" s="687">
        <v>46171</v>
      </c>
      <c r="S435" s="687">
        <v>46208</v>
      </c>
      <c r="T435" s="687"/>
      <c r="U435" s="687"/>
      <c r="V435" s="687" t="s">
        <v>2453</v>
      </c>
      <c r="W435" s="687">
        <v>44614</v>
      </c>
      <c r="X435" s="687">
        <v>44720</v>
      </c>
      <c r="Y435" s="687">
        <v>45856</v>
      </c>
      <c r="Z435" s="687">
        <v>45891</v>
      </c>
      <c r="AA435" s="687">
        <v>46356</v>
      </c>
      <c r="AB435" s="687">
        <v>46147</v>
      </c>
      <c r="AC435" s="687"/>
      <c r="AD435" s="687"/>
      <c r="AE435" s="687"/>
      <c r="AG435" s="745">
        <v>1.2949696240941693</v>
      </c>
      <c r="AH435" s="745">
        <v>3.9393868419354456</v>
      </c>
      <c r="AI435" s="745"/>
      <c r="AL435" s="745">
        <v>0.53859697739053913</v>
      </c>
      <c r="AM435" s="745">
        <v>0.891216142530732</v>
      </c>
      <c r="AN435" s="745">
        <v>2.9042220452472107</v>
      </c>
      <c r="AO435" s="745">
        <v>5.4054014809532038</v>
      </c>
      <c r="AP435" s="745">
        <v>5.4054014809532038</v>
      </c>
      <c r="AQ435" s="745">
        <v>5.4054014809532038</v>
      </c>
      <c r="AR435" s="745">
        <v>5.4054014809532038</v>
      </c>
      <c r="AS435" s="745">
        <v>5.4054014809532038</v>
      </c>
      <c r="AU435" s="745">
        <v>0.53859697739053913</v>
      </c>
      <c r="AV435" s="745">
        <v>0.891216142530732</v>
      </c>
      <c r="AW435" s="745">
        <v>2.3150117246377517</v>
      </c>
      <c r="AX435" s="745">
        <v>5.2343564660296158</v>
      </c>
      <c r="AY435" s="745">
        <v>5.2343564660296158</v>
      </c>
      <c r="AZ435" s="745">
        <v>5.2343564660296158</v>
      </c>
      <c r="BA435" s="745">
        <v>5.2343564660296158</v>
      </c>
      <c r="BB435" s="745">
        <v>5.2343564660296158</v>
      </c>
      <c r="BD435" t="s">
        <v>2466</v>
      </c>
      <c r="BE435" t="s">
        <v>2467</v>
      </c>
      <c r="BG435" t="s">
        <v>2604</v>
      </c>
    </row>
    <row r="436" spans="2:59" x14ac:dyDescent="0.2">
      <c r="B436" t="s">
        <v>2460</v>
      </c>
      <c r="C436" t="s">
        <v>3772</v>
      </c>
      <c r="D436" t="s">
        <v>3773</v>
      </c>
      <c r="E436" t="s">
        <v>3774</v>
      </c>
      <c r="F436" t="s">
        <v>2641</v>
      </c>
      <c r="G436" t="s">
        <v>2603</v>
      </c>
      <c r="H436" t="s">
        <v>2464</v>
      </c>
      <c r="L436" s="687">
        <v>45382</v>
      </c>
      <c r="M436" s="687">
        <v>45747</v>
      </c>
      <c r="N436" s="687">
        <v>43634</v>
      </c>
      <c r="O436" s="687">
        <v>44827</v>
      </c>
      <c r="P436" s="687">
        <v>45471</v>
      </c>
      <c r="Q436" s="687">
        <v>45779</v>
      </c>
      <c r="R436" s="687">
        <v>46155</v>
      </c>
      <c r="S436" s="687">
        <v>46148</v>
      </c>
      <c r="T436" s="687"/>
      <c r="U436" s="687"/>
      <c r="V436" s="687" t="s">
        <v>2454</v>
      </c>
      <c r="W436" s="687">
        <v>43634</v>
      </c>
      <c r="X436" s="687">
        <v>44827</v>
      </c>
      <c r="Y436" s="687">
        <v>45471</v>
      </c>
      <c r="Z436" s="687">
        <v>45859</v>
      </c>
      <c r="AA436" s="687">
        <v>46217</v>
      </c>
      <c r="AB436" s="687">
        <v>46153</v>
      </c>
      <c r="AC436" s="687"/>
      <c r="AD436" s="687"/>
      <c r="AE436" s="687"/>
      <c r="AG436" s="745">
        <v>2.0569859222534492</v>
      </c>
      <c r="AH436" s="745">
        <v>4.5601713383586624</v>
      </c>
      <c r="AI436" s="745"/>
      <c r="AL436" s="745">
        <v>0.57166712173167988</v>
      </c>
      <c r="AM436" s="745">
        <v>1.7141179672618014</v>
      </c>
      <c r="AN436" s="745">
        <v>6.1583772217067327</v>
      </c>
      <c r="AO436" s="745">
        <v>6.3270084368148183</v>
      </c>
      <c r="AP436" s="745">
        <v>6.3292878827657413</v>
      </c>
      <c r="AQ436" s="745">
        <v>6.3292878827657413</v>
      </c>
      <c r="AR436" s="745">
        <v>6.3292878827657413</v>
      </c>
      <c r="AS436" s="745">
        <v>6.3292878827657413</v>
      </c>
      <c r="AU436" s="745">
        <v>0.57166712173167988</v>
      </c>
      <c r="AV436" s="745">
        <v>1.7141179672618014</v>
      </c>
      <c r="AW436" s="745">
        <v>6.4223122346317734</v>
      </c>
      <c r="AX436" s="745">
        <v>6.6148860817506181</v>
      </c>
      <c r="AY436" s="745">
        <v>6.6171572606121112</v>
      </c>
      <c r="AZ436" s="745">
        <v>6.6171572606121112</v>
      </c>
      <c r="BA436" s="745">
        <v>6.6171572606121112</v>
      </c>
      <c r="BB436" s="745">
        <v>6.6171572606121112</v>
      </c>
      <c r="BD436" t="s">
        <v>2466</v>
      </c>
      <c r="BE436" t="s">
        <v>2467</v>
      </c>
      <c r="BG436" t="s">
        <v>2604</v>
      </c>
    </row>
    <row r="437" spans="2:59" x14ac:dyDescent="0.2">
      <c r="B437" t="s">
        <v>2460</v>
      </c>
      <c r="C437" t="s">
        <v>3775</v>
      </c>
      <c r="D437" t="s">
        <v>3776</v>
      </c>
      <c r="E437" t="s">
        <v>3777</v>
      </c>
      <c r="F437" t="s">
        <v>2651</v>
      </c>
      <c r="G437" t="s">
        <v>2603</v>
      </c>
      <c r="H437" t="s">
        <v>2464</v>
      </c>
      <c r="L437" s="687">
        <v>45648</v>
      </c>
      <c r="M437" s="687">
        <v>45648</v>
      </c>
      <c r="N437" s="687">
        <v>44110</v>
      </c>
      <c r="O437" s="687">
        <v>44495</v>
      </c>
      <c r="P437" s="687">
        <v>45764</v>
      </c>
      <c r="Q437" s="687">
        <v>45911</v>
      </c>
      <c r="R437" s="687">
        <v>46686</v>
      </c>
      <c r="S437" s="687">
        <v>46676</v>
      </c>
      <c r="T437" s="687"/>
      <c r="U437" s="687"/>
      <c r="V437" s="687" t="s">
        <v>2454</v>
      </c>
      <c r="W437" s="687">
        <v>44110</v>
      </c>
      <c r="X437" s="687">
        <v>44495</v>
      </c>
      <c r="Y437" s="687">
        <v>45799</v>
      </c>
      <c r="Z437" s="687">
        <v>45911</v>
      </c>
      <c r="AA437" s="687">
        <v>46686</v>
      </c>
      <c r="AB437" s="687">
        <v>45777</v>
      </c>
      <c r="AC437" s="687"/>
      <c r="AD437" s="687"/>
      <c r="AE437" s="687"/>
      <c r="AG437" s="745">
        <v>3.7919302420805341</v>
      </c>
      <c r="AH437" s="745">
        <v>11.748532057908902</v>
      </c>
      <c r="AI437" s="745"/>
      <c r="AL437" s="745">
        <v>2.318999854466564</v>
      </c>
      <c r="AM437" s="745">
        <v>3.3629145107828839</v>
      </c>
      <c r="AN437" s="745">
        <v>8.8248979159606442</v>
      </c>
      <c r="AO437" s="745">
        <v>14.219897335964628</v>
      </c>
      <c r="AP437" s="745">
        <v>17.794083003149719</v>
      </c>
      <c r="AQ437" s="745">
        <v>17.888613484536346</v>
      </c>
      <c r="AR437" s="745">
        <v>17.888613484536346</v>
      </c>
      <c r="AS437" s="745">
        <v>17.888613484536346</v>
      </c>
      <c r="AU437" s="745">
        <v>2.318999854466564</v>
      </c>
      <c r="AV437" s="745">
        <v>3.3629145107828839</v>
      </c>
      <c r="AW437" s="745">
        <v>8.1158655477474753</v>
      </c>
      <c r="AX437" s="745">
        <v>12.661460635107163</v>
      </c>
      <c r="AY437" s="745">
        <v>15.468719666376256</v>
      </c>
      <c r="AZ437" s="745">
        <v>15.540462299989436</v>
      </c>
      <c r="BA437" s="745">
        <v>15.540462299989436</v>
      </c>
      <c r="BB437" s="745">
        <v>15.540462299989436</v>
      </c>
      <c r="BD437" t="s">
        <v>2466</v>
      </c>
      <c r="BE437" t="s">
        <v>2467</v>
      </c>
      <c r="BG437" t="s">
        <v>2604</v>
      </c>
    </row>
    <row r="438" spans="2:59" x14ac:dyDescent="0.2">
      <c r="B438" t="s">
        <v>2460</v>
      </c>
      <c r="C438" t="s">
        <v>3778</v>
      </c>
      <c r="D438" t="s">
        <v>3779</v>
      </c>
      <c r="E438" t="s">
        <v>3780</v>
      </c>
      <c r="F438" t="s">
        <v>2651</v>
      </c>
      <c r="G438" t="s">
        <v>2603</v>
      </c>
      <c r="H438" t="s">
        <v>2464</v>
      </c>
      <c r="L438" s="687">
        <v>45747</v>
      </c>
      <c r="M438" s="687">
        <v>45747</v>
      </c>
      <c r="N438" s="687">
        <v>43634</v>
      </c>
      <c r="O438" s="687">
        <v>44524</v>
      </c>
      <c r="P438" s="687">
        <v>45887</v>
      </c>
      <c r="Q438" s="687">
        <v>45987</v>
      </c>
      <c r="R438" s="687">
        <v>46790</v>
      </c>
      <c r="S438" s="687">
        <v>46750</v>
      </c>
      <c r="T438" s="687"/>
      <c r="U438" s="687"/>
      <c r="V438" s="687" t="s">
        <v>2453</v>
      </c>
      <c r="W438" s="687">
        <v>43634</v>
      </c>
      <c r="X438" s="687">
        <v>44524</v>
      </c>
      <c r="Y438" s="687">
        <v>45930</v>
      </c>
      <c r="Z438" s="687">
        <v>46064</v>
      </c>
      <c r="AA438" s="687">
        <v>46790</v>
      </c>
      <c r="AB438" s="687">
        <v>46689</v>
      </c>
      <c r="AC438" s="687"/>
      <c r="AD438" s="687"/>
      <c r="AE438" s="687"/>
      <c r="AG438" s="745">
        <v>1.5041779998685096</v>
      </c>
      <c r="AH438" s="745">
        <v>9.249843429215554</v>
      </c>
      <c r="AI438" s="745"/>
      <c r="AL438" s="745">
        <v>0</v>
      </c>
      <c r="AM438" s="745">
        <v>1.2517785296751014</v>
      </c>
      <c r="AN438" s="745">
        <v>2.436901482949775</v>
      </c>
      <c r="AO438" s="745">
        <v>7.7374752224723453</v>
      </c>
      <c r="AP438" s="745">
        <v>9.7091230413178895</v>
      </c>
      <c r="AQ438" s="745">
        <v>10.070088088681949</v>
      </c>
      <c r="AR438" s="745">
        <v>10.070088088681949</v>
      </c>
      <c r="AS438" s="745">
        <v>10.070088088681949</v>
      </c>
      <c r="AU438" s="745">
        <v>0</v>
      </c>
      <c r="AV438" s="745">
        <v>1.2517785296751014</v>
      </c>
      <c r="AW438" s="745">
        <v>3.2691617531248451</v>
      </c>
      <c r="AX438" s="745">
        <v>7.6672061215434786</v>
      </c>
      <c r="AY438" s="745">
        <v>10.394365541179548</v>
      </c>
      <c r="AZ438" s="745">
        <v>10.754021429084064</v>
      </c>
      <c r="BA438" s="745">
        <v>10.754021429084064</v>
      </c>
      <c r="BB438" s="745">
        <v>10.754021429084064</v>
      </c>
      <c r="BD438" t="s">
        <v>2466</v>
      </c>
      <c r="BE438" t="s">
        <v>2467</v>
      </c>
      <c r="BG438" t="s">
        <v>2604</v>
      </c>
    </row>
    <row r="439" spans="2:59" x14ac:dyDescent="0.2">
      <c r="B439" t="s">
        <v>2460</v>
      </c>
      <c r="C439" t="s">
        <v>3781</v>
      </c>
      <c r="D439" t="s">
        <v>3782</v>
      </c>
      <c r="E439" t="s">
        <v>3783</v>
      </c>
      <c r="F439" t="s">
        <v>2651</v>
      </c>
      <c r="G439" t="s">
        <v>2603</v>
      </c>
      <c r="H439" t="s">
        <v>2464</v>
      </c>
      <c r="L439" s="687">
        <v>45648</v>
      </c>
      <c r="M439" s="687">
        <v>45648</v>
      </c>
      <c r="N439" s="687">
        <v>44110</v>
      </c>
      <c r="O439" s="687">
        <v>45553</v>
      </c>
      <c r="P439" s="687">
        <v>46031</v>
      </c>
      <c r="Q439" s="687">
        <v>46056</v>
      </c>
      <c r="R439" s="687">
        <v>46947</v>
      </c>
      <c r="S439" s="687">
        <v>46900</v>
      </c>
      <c r="T439" s="687"/>
      <c r="U439" s="687"/>
      <c r="V439" s="687" t="s">
        <v>2453</v>
      </c>
      <c r="W439" s="687">
        <v>44110</v>
      </c>
      <c r="X439" s="687">
        <v>45553</v>
      </c>
      <c r="Y439" s="687">
        <v>46014</v>
      </c>
      <c r="Z439" s="687">
        <v>46042</v>
      </c>
      <c r="AA439" s="687">
        <v>46933</v>
      </c>
      <c r="AB439" s="687">
        <v>46825</v>
      </c>
      <c r="AC439" s="687"/>
      <c r="AD439" s="687"/>
      <c r="AE439" s="687"/>
      <c r="AG439" s="745">
        <v>1.7265644195663374</v>
      </c>
      <c r="AH439" s="745">
        <v>7.8572919529217442</v>
      </c>
      <c r="AI439" s="745"/>
      <c r="AL439" s="745">
        <v>0</v>
      </c>
      <c r="AM439" s="745">
        <v>1.5648493810929442</v>
      </c>
      <c r="AN439" s="745">
        <v>2.8467304230626764</v>
      </c>
      <c r="AO439" s="745">
        <v>6.3543021638638102</v>
      </c>
      <c r="AP439" s="745">
        <v>10.746772463078878</v>
      </c>
      <c r="AQ439" s="745">
        <v>10.981678609532571</v>
      </c>
      <c r="AR439" s="745">
        <v>11.153538774599264</v>
      </c>
      <c r="AS439" s="745">
        <v>11.153538774599264</v>
      </c>
      <c r="AU439" s="745">
        <v>0</v>
      </c>
      <c r="AV439" s="745">
        <v>1.5648493810929442</v>
      </c>
      <c r="AW439" s="745">
        <v>3.6292727473265702</v>
      </c>
      <c r="AX439" s="745">
        <v>6.3168855489342457</v>
      </c>
      <c r="AY439" s="745">
        <v>9.235659631289181</v>
      </c>
      <c r="AZ439" s="745">
        <v>9.424268100896203</v>
      </c>
      <c r="BA439" s="745">
        <v>9.5838563724880839</v>
      </c>
      <c r="BB439" s="745">
        <v>9.5838563724880839</v>
      </c>
      <c r="BD439" t="s">
        <v>2466</v>
      </c>
      <c r="BE439" t="s">
        <v>2467</v>
      </c>
      <c r="BG439" t="s">
        <v>2604</v>
      </c>
    </row>
    <row r="440" spans="2:59" x14ac:dyDescent="0.2">
      <c r="B440" t="s">
        <v>2460</v>
      </c>
      <c r="C440" t="s">
        <v>3784</v>
      </c>
      <c r="D440" t="s">
        <v>3785</v>
      </c>
      <c r="E440" t="s">
        <v>3786</v>
      </c>
      <c r="F440" t="s">
        <v>2651</v>
      </c>
      <c r="G440" t="s">
        <v>2603</v>
      </c>
      <c r="H440" t="s">
        <v>2464</v>
      </c>
      <c r="L440" s="687">
        <v>45648</v>
      </c>
      <c r="M440" s="687">
        <v>45648</v>
      </c>
      <c r="N440" s="687">
        <v>44110</v>
      </c>
      <c r="O440" s="687">
        <v>45553</v>
      </c>
      <c r="P440" s="687">
        <v>46079</v>
      </c>
      <c r="Q440" s="687">
        <v>46184</v>
      </c>
      <c r="R440" s="687">
        <v>46918</v>
      </c>
      <c r="S440" s="687">
        <v>46876</v>
      </c>
      <c r="T440" s="687"/>
      <c r="U440" s="687"/>
      <c r="V440" s="687" t="s">
        <v>2453</v>
      </c>
      <c r="W440" s="687">
        <v>44110</v>
      </c>
      <c r="X440" s="687">
        <v>45553</v>
      </c>
      <c r="Y440" s="687">
        <v>46107</v>
      </c>
      <c r="Z440" s="687">
        <v>46218</v>
      </c>
      <c r="AA440" s="687">
        <v>46952</v>
      </c>
      <c r="AB440" s="687">
        <v>46849</v>
      </c>
      <c r="AC440" s="687"/>
      <c r="AD440" s="687"/>
      <c r="AE440" s="687"/>
      <c r="AG440" s="745">
        <v>0.70134023801081979</v>
      </c>
      <c r="AH440" s="745">
        <v>4.3602103522782771</v>
      </c>
      <c r="AI440" s="745"/>
      <c r="AL440" s="745">
        <v>0</v>
      </c>
      <c r="AM440" s="745">
        <v>0.67295472316617988</v>
      </c>
      <c r="AN440" s="745">
        <v>1.6720420025989884</v>
      </c>
      <c r="AO440" s="745">
        <v>2.8065437646442097</v>
      </c>
      <c r="AP440" s="745">
        <v>5.7046591613147539</v>
      </c>
      <c r="AQ440" s="745">
        <v>5.8456697437487675</v>
      </c>
      <c r="AR440" s="745">
        <v>5.9478636361547954</v>
      </c>
      <c r="AS440" s="745">
        <v>5.9478636361547954</v>
      </c>
      <c r="AU440" s="745">
        <v>0</v>
      </c>
      <c r="AV440" s="745">
        <v>0.67295472316617988</v>
      </c>
      <c r="AW440" s="745">
        <v>1.5270194886164148</v>
      </c>
      <c r="AX440" s="745">
        <v>2.2637515378253257</v>
      </c>
      <c r="AY440" s="745">
        <v>4.7832797521463739</v>
      </c>
      <c r="AZ440" s="745">
        <v>4.940332742523772</v>
      </c>
      <c r="BA440" s="745">
        <v>5.0615505902890972</v>
      </c>
      <c r="BB440" s="745">
        <v>5.0615505902890972</v>
      </c>
      <c r="BD440" t="s">
        <v>2466</v>
      </c>
      <c r="BE440" t="s">
        <v>2467</v>
      </c>
      <c r="BG440" t="s">
        <v>2604</v>
      </c>
    </row>
    <row r="441" spans="2:59" x14ac:dyDescent="0.2">
      <c r="B441" t="s">
        <v>2460</v>
      </c>
      <c r="C441" t="s">
        <v>3787</v>
      </c>
      <c r="D441" t="s">
        <v>3788</v>
      </c>
      <c r="E441" t="s">
        <v>3789</v>
      </c>
      <c r="F441" t="s">
        <v>2651</v>
      </c>
      <c r="G441" t="s">
        <v>2603</v>
      </c>
      <c r="H441" t="s">
        <v>2464</v>
      </c>
      <c r="L441" s="687">
        <v>45648</v>
      </c>
      <c r="M441" s="687">
        <v>45648</v>
      </c>
      <c r="N441" s="687">
        <v>44110</v>
      </c>
      <c r="O441" s="687">
        <v>45553</v>
      </c>
      <c r="P441" s="687">
        <v>46058</v>
      </c>
      <c r="Q441" s="687">
        <v>46154</v>
      </c>
      <c r="R441" s="687">
        <v>46980</v>
      </c>
      <c r="S441" s="687">
        <v>46936</v>
      </c>
      <c r="T441" s="687"/>
      <c r="U441" s="687"/>
      <c r="V441" s="687" t="s">
        <v>2453</v>
      </c>
      <c r="W441" s="687">
        <v>44110</v>
      </c>
      <c r="X441" s="687">
        <v>45553</v>
      </c>
      <c r="Y441" s="687">
        <v>46049</v>
      </c>
      <c r="Z441" s="687">
        <v>46126</v>
      </c>
      <c r="AA441" s="687">
        <v>46953</v>
      </c>
      <c r="AB441" s="687">
        <v>46843</v>
      </c>
      <c r="AC441" s="687"/>
      <c r="AD441" s="687"/>
      <c r="AE441" s="687"/>
      <c r="AG441" s="745">
        <v>1.7243942486062869</v>
      </c>
      <c r="AH441" s="745">
        <v>6.9099119259278101</v>
      </c>
      <c r="AI441" s="745"/>
      <c r="AL441" s="745">
        <v>0</v>
      </c>
      <c r="AM441" s="745">
        <v>1.6470560446746663</v>
      </c>
      <c r="AN441" s="745">
        <v>2.4935581033280463</v>
      </c>
      <c r="AO441" s="745">
        <v>4.4241994001473408</v>
      </c>
      <c r="AP441" s="745">
        <v>9.6610407586030558</v>
      </c>
      <c r="AQ441" s="745">
        <v>9.9555702105786494</v>
      </c>
      <c r="AR441" s="745">
        <v>10.123029082700691</v>
      </c>
      <c r="AS441" s="745">
        <v>10.123029082700691</v>
      </c>
      <c r="AU441" s="745">
        <v>0</v>
      </c>
      <c r="AV441" s="745">
        <v>1.6470560446746663</v>
      </c>
      <c r="AW441" s="745">
        <v>3.1394156594736424</v>
      </c>
      <c r="AX441" s="745">
        <v>4.8763089677809903</v>
      </c>
      <c r="AY441" s="745">
        <v>8.2845761704749101</v>
      </c>
      <c r="AZ441" s="745">
        <v>8.4830220042926197</v>
      </c>
      <c r="BA441" s="745">
        <v>8.6343061745340997</v>
      </c>
      <c r="BB441" s="745">
        <v>8.6343061745340997</v>
      </c>
      <c r="BD441" t="s">
        <v>2466</v>
      </c>
      <c r="BE441" t="s">
        <v>2467</v>
      </c>
      <c r="BG441" t="s">
        <v>2604</v>
      </c>
    </row>
    <row r="442" spans="2:59" x14ac:dyDescent="0.2">
      <c r="B442" t="s">
        <v>2460</v>
      </c>
      <c r="C442" t="s">
        <v>3790</v>
      </c>
      <c r="D442" t="s">
        <v>3791</v>
      </c>
      <c r="E442" t="s">
        <v>3792</v>
      </c>
      <c r="F442" t="s">
        <v>2675</v>
      </c>
      <c r="G442" t="s">
        <v>2603</v>
      </c>
      <c r="H442" t="s">
        <v>2464</v>
      </c>
      <c r="L442" s="687">
        <v>45382</v>
      </c>
      <c r="M442" s="687">
        <v>45016</v>
      </c>
      <c r="N442" s="687">
        <v>43634</v>
      </c>
      <c r="O442" s="687">
        <v>44160</v>
      </c>
      <c r="P442" s="687">
        <v>44518</v>
      </c>
      <c r="Q442" s="687">
        <v>44650</v>
      </c>
      <c r="R442" s="687">
        <v>45716</v>
      </c>
      <c r="S442" s="687">
        <v>45868</v>
      </c>
      <c r="T442" s="687"/>
      <c r="U442" s="687"/>
      <c r="V442" s="687" t="s">
        <v>2456</v>
      </c>
      <c r="W442" s="687">
        <v>43634</v>
      </c>
      <c r="X442" s="687">
        <v>44160</v>
      </c>
      <c r="Y442" s="687">
        <v>44518</v>
      </c>
      <c r="Z442" s="687">
        <v>44650</v>
      </c>
      <c r="AA442" s="687">
        <v>45716</v>
      </c>
      <c r="AB442" s="687">
        <v>45930</v>
      </c>
      <c r="AC442" s="687"/>
      <c r="AD442" s="687"/>
      <c r="AE442" s="687"/>
      <c r="AG442" s="745">
        <v>8.1886348004517995</v>
      </c>
      <c r="AH442" s="745">
        <v>4.6477264741878029E-2</v>
      </c>
      <c r="AI442" s="745"/>
      <c r="AL442" s="745">
        <v>7.6258955994644619</v>
      </c>
      <c r="AM442" s="745">
        <v>8.1363243137368908</v>
      </c>
      <c r="AN442" s="745">
        <v>8.1872579904548992</v>
      </c>
      <c r="AO442" s="745">
        <v>8.1872579904548992</v>
      </c>
      <c r="AP442" s="745">
        <v>8.1872579904548992</v>
      </c>
      <c r="AQ442" s="745">
        <v>8.1872579904548992</v>
      </c>
      <c r="AR442" s="745">
        <v>8.1872579904548992</v>
      </c>
      <c r="AS442" s="745">
        <v>8.1872579904548992</v>
      </c>
      <c r="AU442" s="745">
        <v>7.6258955994644619</v>
      </c>
      <c r="AV442" s="745">
        <v>8.1363243137368908</v>
      </c>
      <c r="AW442" s="745">
        <v>8.2351120651936789</v>
      </c>
      <c r="AX442" s="745">
        <v>8.2351120651936789</v>
      </c>
      <c r="AY442" s="745">
        <v>8.2351120651936789</v>
      </c>
      <c r="AZ442" s="745">
        <v>8.2351120651936789</v>
      </c>
      <c r="BA442" s="745">
        <v>8.2351120651936789</v>
      </c>
      <c r="BB442" s="745">
        <v>8.2351120651936789</v>
      </c>
      <c r="BD442" t="s">
        <v>2466</v>
      </c>
      <c r="BE442" t="s">
        <v>2467</v>
      </c>
      <c r="BG442" t="s">
        <v>2604</v>
      </c>
    </row>
    <row r="443" spans="2:59" x14ac:dyDescent="0.2">
      <c r="B443" t="s">
        <v>2460</v>
      </c>
      <c r="C443" t="s">
        <v>3793</v>
      </c>
      <c r="D443" t="s">
        <v>3794</v>
      </c>
      <c r="E443" t="s">
        <v>3795</v>
      </c>
      <c r="F443" t="s">
        <v>3796</v>
      </c>
      <c r="G443" t="s">
        <v>2603</v>
      </c>
      <c r="H443" t="s">
        <v>2464</v>
      </c>
      <c r="L443" s="687">
        <v>46022</v>
      </c>
      <c r="M443" s="687">
        <v>46022</v>
      </c>
      <c r="N443" s="687">
        <v>43964</v>
      </c>
      <c r="O443" s="687">
        <v>44636</v>
      </c>
      <c r="P443" s="687">
        <v>45078</v>
      </c>
      <c r="Q443" s="687">
        <v>45954</v>
      </c>
      <c r="R443" s="687">
        <v>46498</v>
      </c>
      <c r="S443" s="687">
        <v>46538</v>
      </c>
      <c r="T443" s="687"/>
      <c r="U443" s="687"/>
      <c r="V443" s="687" t="s">
        <v>2454</v>
      </c>
      <c r="W443" s="687">
        <v>43964</v>
      </c>
      <c r="X443" s="687">
        <v>44636</v>
      </c>
      <c r="Y443" s="687">
        <v>45078</v>
      </c>
      <c r="Z443" s="687">
        <v>46049</v>
      </c>
      <c r="AA443" s="687">
        <v>46498</v>
      </c>
      <c r="AB443" s="687">
        <v>46477</v>
      </c>
      <c r="AC443" s="687"/>
      <c r="AD443" s="687"/>
      <c r="AE443" s="687"/>
      <c r="AG443" s="745">
        <v>1.6519999999999999</v>
      </c>
      <c r="AH443" s="745">
        <v>7.4249999999999998</v>
      </c>
      <c r="AI443" s="745"/>
      <c r="AL443" s="745">
        <v>0.95533279025459683</v>
      </c>
      <c r="AM443" s="745">
        <v>1.5281641776659742</v>
      </c>
      <c r="AN443" s="745">
        <v>4.6307241167834032</v>
      </c>
      <c r="AO443" s="745">
        <v>9.123710552186596</v>
      </c>
      <c r="AP443" s="745">
        <v>9.123710552186596</v>
      </c>
      <c r="AQ443" s="745">
        <v>9.123710552186596</v>
      </c>
      <c r="AR443" s="745">
        <v>9.123710552186596</v>
      </c>
      <c r="AS443" s="745">
        <v>9.123710552186596</v>
      </c>
      <c r="AU443" s="745">
        <v>0.95533279025459683</v>
      </c>
      <c r="AV443" s="745">
        <v>1.5281641776659742</v>
      </c>
      <c r="AW443" s="745">
        <v>3.0750025986812894</v>
      </c>
      <c r="AX443" s="745">
        <v>9.0774502284880985</v>
      </c>
      <c r="AY443" s="745">
        <v>9.0774502284880985</v>
      </c>
      <c r="AZ443" s="745">
        <v>9.0774502284880985</v>
      </c>
      <c r="BA443" s="745">
        <v>9.0774502284880985</v>
      </c>
      <c r="BB443" s="745">
        <v>9.0774502284880985</v>
      </c>
      <c r="BC443" t="s">
        <v>2781</v>
      </c>
      <c r="BD443" t="s">
        <v>2466</v>
      </c>
      <c r="BE443" t="s">
        <v>2467</v>
      </c>
      <c r="BG443" t="s">
        <v>2604</v>
      </c>
    </row>
    <row r="444" spans="2:59" x14ac:dyDescent="0.2">
      <c r="B444" t="s">
        <v>2460</v>
      </c>
      <c r="C444" t="s">
        <v>3797</v>
      </c>
      <c r="D444" t="s">
        <v>3798</v>
      </c>
      <c r="E444" t="s">
        <v>3799</v>
      </c>
      <c r="F444" t="s">
        <v>3800</v>
      </c>
      <c r="G444" t="s">
        <v>2603</v>
      </c>
      <c r="H444" t="s">
        <v>2464</v>
      </c>
      <c r="L444" s="687">
        <v>45747</v>
      </c>
      <c r="M444" s="687">
        <v>45747</v>
      </c>
      <c r="N444" s="687">
        <v>43964</v>
      </c>
      <c r="O444" s="687">
        <v>45078</v>
      </c>
      <c r="P444" s="687">
        <v>45078</v>
      </c>
      <c r="Q444" s="687">
        <v>45883</v>
      </c>
      <c r="R444" s="687">
        <v>46555</v>
      </c>
      <c r="S444" s="687">
        <v>46538</v>
      </c>
      <c r="T444" s="687"/>
      <c r="U444" s="687"/>
      <c r="V444" s="687" t="s">
        <v>2454</v>
      </c>
      <c r="W444" s="687">
        <v>43964</v>
      </c>
      <c r="X444" s="687">
        <v>45078</v>
      </c>
      <c r="Y444" s="687">
        <v>45078</v>
      </c>
      <c r="Z444" s="687">
        <v>45971</v>
      </c>
      <c r="AA444" s="687">
        <v>46555</v>
      </c>
      <c r="AB444" s="687">
        <v>46477</v>
      </c>
      <c r="AC444" s="687"/>
      <c r="AD444" s="687"/>
      <c r="AE444" s="687"/>
      <c r="AG444" s="745"/>
      <c r="AH444" s="745"/>
      <c r="AI444" s="745"/>
      <c r="AL444" s="745"/>
      <c r="AM444" s="745"/>
      <c r="AN444" s="745"/>
      <c r="AO444" s="745"/>
      <c r="AP444" s="745"/>
      <c r="AQ444" s="745"/>
      <c r="AR444" s="745"/>
      <c r="AS444" s="745"/>
      <c r="AU444" s="745"/>
      <c r="AV444" s="745"/>
      <c r="AW444" s="745"/>
      <c r="AX444" s="745"/>
      <c r="AY444" s="745"/>
      <c r="AZ444" s="745"/>
      <c r="BA444" s="745"/>
      <c r="BB444" s="745"/>
    </row>
    <row r="445" spans="2:59" x14ac:dyDescent="0.2">
      <c r="B445" t="s">
        <v>2460</v>
      </c>
      <c r="C445" t="s">
        <v>3801</v>
      </c>
      <c r="D445" t="s">
        <v>3802</v>
      </c>
      <c r="E445" t="s">
        <v>3803</v>
      </c>
      <c r="F445" t="s">
        <v>3804</v>
      </c>
      <c r="G445" t="s">
        <v>2603</v>
      </c>
      <c r="H445" t="s">
        <v>2464</v>
      </c>
      <c r="L445" s="687">
        <v>45747</v>
      </c>
      <c r="M445" s="687">
        <v>45747</v>
      </c>
      <c r="N445" s="687">
        <v>43964</v>
      </c>
      <c r="O445" s="687">
        <v>44636</v>
      </c>
      <c r="P445" s="687">
        <v>45078</v>
      </c>
      <c r="Q445" s="687">
        <v>45883</v>
      </c>
      <c r="R445" s="687">
        <v>46555</v>
      </c>
      <c r="S445" s="687">
        <v>46538</v>
      </c>
      <c r="T445" s="687"/>
      <c r="U445" s="687"/>
      <c r="V445" s="687" t="s">
        <v>2454</v>
      </c>
      <c r="W445" s="687">
        <v>43964</v>
      </c>
      <c r="X445" s="687">
        <v>44636</v>
      </c>
      <c r="Y445" s="687">
        <v>45078</v>
      </c>
      <c r="Z445" s="687">
        <v>45971</v>
      </c>
      <c r="AA445" s="687">
        <v>46555</v>
      </c>
      <c r="AB445" s="687">
        <v>46477</v>
      </c>
      <c r="AC445" s="687"/>
      <c r="AD445" s="687"/>
      <c r="AE445" s="687"/>
      <c r="AG445" s="745">
        <v>0</v>
      </c>
      <c r="AH445" s="745">
        <v>0</v>
      </c>
      <c r="AI445" s="745"/>
      <c r="AL445" s="745"/>
      <c r="AM445" s="745"/>
      <c r="AN445" s="745"/>
      <c r="AO445" s="745"/>
      <c r="AP445" s="745"/>
      <c r="AQ445" s="745"/>
      <c r="AR445" s="745"/>
      <c r="AS445" s="745"/>
      <c r="AU445" s="745"/>
      <c r="AV445" s="745"/>
      <c r="AW445" s="745"/>
      <c r="AX445" s="745"/>
      <c r="AY445" s="745"/>
      <c r="AZ445" s="745"/>
      <c r="BA445" s="745"/>
      <c r="BB445" s="745"/>
    </row>
    <row r="446" spans="2:59" x14ac:dyDescent="0.2">
      <c r="B446" t="s">
        <v>2460</v>
      </c>
      <c r="C446" t="s">
        <v>3805</v>
      </c>
      <c r="D446" t="s">
        <v>3806</v>
      </c>
      <c r="E446" t="s">
        <v>3807</v>
      </c>
      <c r="F446" t="s">
        <v>3808</v>
      </c>
      <c r="G446" t="s">
        <v>2603</v>
      </c>
      <c r="H446" t="s">
        <v>2464</v>
      </c>
      <c r="L446" s="687">
        <v>45648</v>
      </c>
      <c r="M446" s="687">
        <v>45648</v>
      </c>
      <c r="N446" s="687">
        <v>43964</v>
      </c>
      <c r="O446" s="687">
        <v>44636</v>
      </c>
      <c r="P446" s="687">
        <v>45078</v>
      </c>
      <c r="Q446" s="687">
        <v>45901</v>
      </c>
      <c r="R446" s="687">
        <v>46555</v>
      </c>
      <c r="S446" s="687">
        <v>46538</v>
      </c>
      <c r="T446" s="687"/>
      <c r="U446" s="687"/>
      <c r="V446" s="687" t="s">
        <v>2454</v>
      </c>
      <c r="W446" s="687">
        <v>43964</v>
      </c>
      <c r="X446" s="687">
        <v>44636</v>
      </c>
      <c r="Y446" s="687">
        <v>45078</v>
      </c>
      <c r="Z446" s="687">
        <v>45971</v>
      </c>
      <c r="AA446" s="687">
        <v>46555</v>
      </c>
      <c r="AB446" s="687">
        <v>46477</v>
      </c>
      <c r="AC446" s="687"/>
      <c r="AD446" s="687"/>
      <c r="AE446" s="687"/>
      <c r="AG446" s="745"/>
      <c r="AH446" s="745"/>
      <c r="AI446" s="745"/>
      <c r="AL446" s="745"/>
      <c r="AM446" s="745"/>
      <c r="AN446" s="745"/>
      <c r="AO446" s="745"/>
      <c r="AP446" s="745"/>
      <c r="AQ446" s="745"/>
      <c r="AR446" s="745"/>
      <c r="AS446" s="745"/>
      <c r="AU446" s="745"/>
      <c r="AV446" s="745"/>
      <c r="AW446" s="745"/>
      <c r="AX446" s="745"/>
      <c r="AY446" s="745"/>
      <c r="AZ446" s="745"/>
      <c r="BA446" s="745"/>
      <c r="BB446" s="745"/>
    </row>
    <row r="447" spans="2:59" x14ac:dyDescent="0.2">
      <c r="B447" t="s">
        <v>2460</v>
      </c>
      <c r="C447" t="s">
        <v>3809</v>
      </c>
      <c r="D447" t="s">
        <v>3810</v>
      </c>
      <c r="E447" t="s">
        <v>3811</v>
      </c>
      <c r="F447" t="s">
        <v>3812</v>
      </c>
      <c r="G447" t="s">
        <v>2603</v>
      </c>
      <c r="H447" t="s">
        <v>2464</v>
      </c>
      <c r="L447" s="687">
        <v>45747</v>
      </c>
      <c r="M447" s="687">
        <v>45747</v>
      </c>
      <c r="N447" s="687">
        <v>43734</v>
      </c>
      <c r="O447" s="687">
        <v>45097</v>
      </c>
      <c r="P447" s="687">
        <v>45632</v>
      </c>
      <c r="Q447" s="687">
        <v>46062</v>
      </c>
      <c r="R447" s="687">
        <v>46407</v>
      </c>
      <c r="S447" s="687">
        <v>46429</v>
      </c>
      <c r="T447" s="687"/>
      <c r="U447" s="687"/>
      <c r="V447" s="687" t="s">
        <v>2454</v>
      </c>
      <c r="W447" s="687">
        <v>43734</v>
      </c>
      <c r="X447" s="687">
        <v>45097</v>
      </c>
      <c r="Y447" s="687">
        <v>45632</v>
      </c>
      <c r="Z447" s="687">
        <v>46139</v>
      </c>
      <c r="AA447" s="687">
        <v>46407</v>
      </c>
      <c r="AB447" s="687">
        <v>46367</v>
      </c>
      <c r="AC447" s="687"/>
      <c r="AD447" s="687"/>
      <c r="AE447" s="687"/>
      <c r="AG447" s="745">
        <v>0.61412725426775538</v>
      </c>
      <c r="AH447" s="745">
        <v>2.1946506273459372</v>
      </c>
      <c r="AI447" s="745"/>
      <c r="AL447" s="745">
        <v>0.12331484932647509</v>
      </c>
      <c r="AM447" s="745">
        <v>0.46116868646666792</v>
      </c>
      <c r="AN447" s="745">
        <v>1.0297988572909968</v>
      </c>
      <c r="AO447" s="745">
        <v>2.7626075505306553</v>
      </c>
      <c r="AP447" s="745">
        <v>2.7626075505306553</v>
      </c>
      <c r="AQ447" s="745">
        <v>2.7626075505306553</v>
      </c>
      <c r="AR447" s="745">
        <v>2.7626075505306553</v>
      </c>
      <c r="AS447" s="745">
        <v>2.7626075505306553</v>
      </c>
      <c r="AU447" s="745">
        <v>0.12331484932647509</v>
      </c>
      <c r="AV447" s="745">
        <v>0.46116868646666792</v>
      </c>
      <c r="AW447" s="745">
        <v>1.3210259625850092</v>
      </c>
      <c r="AX447" s="745">
        <v>2.8087778816136932</v>
      </c>
      <c r="AY447" s="745">
        <v>2.8087778816136932</v>
      </c>
      <c r="AZ447" s="745">
        <v>2.8087778816136932</v>
      </c>
      <c r="BA447" s="745">
        <v>2.8087778816136932</v>
      </c>
      <c r="BB447" s="745">
        <v>2.8087778816136932</v>
      </c>
      <c r="BD447" t="s">
        <v>2466</v>
      </c>
      <c r="BE447" t="s">
        <v>2467</v>
      </c>
      <c r="BG447" t="s">
        <v>2604</v>
      </c>
    </row>
    <row r="448" spans="2:59" x14ac:dyDescent="0.2">
      <c r="B448" t="s">
        <v>2460</v>
      </c>
      <c r="C448" t="s">
        <v>3813</v>
      </c>
      <c r="D448" t="s">
        <v>3814</v>
      </c>
      <c r="E448" t="s">
        <v>3815</v>
      </c>
      <c r="F448" t="s">
        <v>3816</v>
      </c>
      <c r="G448" t="s">
        <v>2603</v>
      </c>
      <c r="H448" t="s">
        <v>2464</v>
      </c>
      <c r="L448" s="687">
        <v>45648</v>
      </c>
      <c r="M448" s="687">
        <v>45648</v>
      </c>
      <c r="N448" s="687">
        <v>44137</v>
      </c>
      <c r="O448" s="687">
        <v>45007</v>
      </c>
      <c r="P448" s="687">
        <v>46125</v>
      </c>
      <c r="Q448" s="687">
        <v>46416</v>
      </c>
      <c r="R448" s="687">
        <v>47654</v>
      </c>
      <c r="S448" s="687">
        <v>47665</v>
      </c>
      <c r="T448" s="687"/>
      <c r="U448" s="687"/>
      <c r="V448" s="687" t="s">
        <v>2453</v>
      </c>
      <c r="W448" s="687">
        <v>44137</v>
      </c>
      <c r="X448" s="687">
        <v>45007</v>
      </c>
      <c r="Y448" s="687">
        <v>46125</v>
      </c>
      <c r="Z448" s="687">
        <v>46416</v>
      </c>
      <c r="AA448" s="687">
        <v>47654</v>
      </c>
      <c r="AB448" s="687">
        <v>47604</v>
      </c>
      <c r="AC448" s="687"/>
      <c r="AD448" s="687"/>
      <c r="AE448" s="687"/>
      <c r="AG448" s="745">
        <v>1.2174835924881471</v>
      </c>
      <c r="AH448" s="745">
        <v>23.095439867784435</v>
      </c>
      <c r="AI448" s="745"/>
      <c r="AL448" s="745">
        <v>0.56559661730966337</v>
      </c>
      <c r="AM448" s="745">
        <v>1.0385901533932196</v>
      </c>
      <c r="AN448" s="745">
        <v>1.6260117256870321</v>
      </c>
      <c r="AO448" s="745">
        <v>3.078924235095895</v>
      </c>
      <c r="AP448" s="745">
        <v>7.0648407632235006</v>
      </c>
      <c r="AQ448" s="745">
        <v>19.644241935719801</v>
      </c>
      <c r="AR448" s="745">
        <v>23.831956734136991</v>
      </c>
      <c r="AS448" s="745">
        <v>24.261146005105395</v>
      </c>
      <c r="AU448" s="745">
        <v>0.56559661730966337</v>
      </c>
      <c r="AV448" s="745">
        <v>1.0385901533932196</v>
      </c>
      <c r="AW448" s="745">
        <v>1.7323762814112125</v>
      </c>
      <c r="AX448" s="745">
        <v>3.2075251095529427</v>
      </c>
      <c r="AY448" s="745">
        <v>7.1789863695469593</v>
      </c>
      <c r="AZ448" s="745">
        <v>19.712764171690342</v>
      </c>
      <c r="BA448" s="745">
        <v>23.88529079090506</v>
      </c>
      <c r="BB448" s="745">
        <v>24.312923460272586</v>
      </c>
      <c r="BD448" t="s">
        <v>2466</v>
      </c>
      <c r="BE448" t="s">
        <v>2467</v>
      </c>
      <c r="BG448" t="s">
        <v>2604</v>
      </c>
    </row>
  </sheetData>
  <mergeCells count="27">
    <mergeCell ref="AL5:AS5"/>
    <mergeCell ref="AU5:BB5"/>
    <mergeCell ref="BD5:BD7"/>
    <mergeCell ref="BE5:BE7"/>
    <mergeCell ref="BG5:BG7"/>
    <mergeCell ref="AL6:AM6"/>
    <mergeCell ref="AN6:AR6"/>
    <mergeCell ref="AU6:AV6"/>
    <mergeCell ref="AW6:BA6"/>
    <mergeCell ref="AJ5:AJ7"/>
    <mergeCell ref="H5:H7"/>
    <mergeCell ref="I5:I7"/>
    <mergeCell ref="L5:L7"/>
    <mergeCell ref="M5:M7"/>
    <mergeCell ref="N5:T6"/>
    <mergeCell ref="V5:V7"/>
    <mergeCell ref="W5:AC6"/>
    <mergeCell ref="AE5:AE7"/>
    <mergeCell ref="AG5:AG7"/>
    <mergeCell ref="AH5:AH7"/>
    <mergeCell ref="AI5:AI7"/>
    <mergeCell ref="G5:G7"/>
    <mergeCell ref="B5:B7"/>
    <mergeCell ref="C5:C7"/>
    <mergeCell ref="D5:D7"/>
    <mergeCell ref="E5:E7"/>
    <mergeCell ref="F5:F7"/>
  </mergeCells>
  <dataValidations count="5">
    <dataValidation type="list" allowBlank="1" showInputMessage="1" showErrorMessage="1" sqref="BE8:BE157" xr:uid="{4C926BE6-ED50-4BF7-B550-44862CF29344}">
      <formula1>"Enhanced engagement, Large gated, Delivery Mechanism, Other"</formula1>
    </dataValidation>
    <dataValidation type="list" allowBlank="1" showInputMessage="1" showErrorMessage="1" promptTitle="Scheme" sqref="BD8:BD157" xr:uid="{D877A445-E04C-4B66-BE68-06A592F83E12}">
      <formula1>"Yes, No"</formula1>
    </dataValidation>
    <dataValidation type="list" allowBlank="1" showInputMessage="1" showErrorMessage="1" sqref="H8:H157" xr:uid="{380BDDF8-FCE3-4668-AA4C-0A2A70F117BD}">
      <formula1>"Retained, Dropped, Added"</formula1>
    </dataValidation>
    <dataValidation type="list" allowBlank="1" showInputMessage="1" showErrorMessage="1" promptTitle="Scheme" prompt="AMP7 carryover_x000a_AMP8" sqref="BG8:BG157" xr:uid="{A0898988-3101-4E41-B408-8ECD640B69C6}">
      <formula1>"AMP7 carryover, AMP8"</formula1>
    </dataValidation>
    <dataValidation type="list" allowBlank="1" showInputMessage="1" showErrorMessage="1" sqref="AE8:AE157" xr:uid="{DD7F2823-EFE8-42FB-900D-F43BF7B5A7D7}">
      <formula1>"Lack of internal resourcing,Lack of supply chain resourcing,Change in solution, Supply chain capacity, Third-party interface,Contractual issues,Site issues,Environmental risks, Programme level efficiency,Regulatory Sign off Delay"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6208B-4F8F-442E-BF73-59AD977A6178}">
  <dimension ref="A1:BV26"/>
  <sheetViews>
    <sheetView zoomScale="70" zoomScaleNormal="70" workbookViewId="0"/>
  </sheetViews>
  <sheetFormatPr defaultRowHeight="14.25" x14ac:dyDescent="0.2"/>
  <cols>
    <col min="1" max="1" width="6.625" customWidth="1"/>
    <col min="2" max="2" width="18.75" customWidth="1"/>
    <col min="3" max="3" width="16.125" customWidth="1"/>
    <col min="4" max="4" width="15.25" customWidth="1"/>
    <col min="5" max="5" width="28" customWidth="1"/>
    <col min="6" max="6" width="30.875" customWidth="1"/>
    <col min="7" max="7" width="8" customWidth="1"/>
    <col min="8" max="8" width="8.125" customWidth="1"/>
    <col min="9" max="9" width="11.25" customWidth="1"/>
    <col min="20" max="21" width="13.75" customWidth="1"/>
    <col min="22" max="22" width="6.625" customWidth="1"/>
    <col min="23" max="23" width="10.75" customWidth="1"/>
    <col min="26" max="26" width="10.25" customWidth="1"/>
    <col min="34" max="34" width="11.875" customWidth="1"/>
    <col min="35" max="35" width="12.625" customWidth="1"/>
    <col min="37" max="39" width="16.375" customWidth="1"/>
    <col min="40" max="40" width="19.875" customWidth="1"/>
    <col min="42" max="42" width="16.625" customWidth="1"/>
    <col min="43" max="44" width="10.375" customWidth="1"/>
    <col min="45" max="45" width="10.125" customWidth="1"/>
    <col min="51" max="51" width="11.125" customWidth="1"/>
    <col min="56" max="56" width="19.125" customWidth="1"/>
    <col min="57" max="57" width="17.625" customWidth="1"/>
    <col min="58" max="58" width="1.875" style="56" customWidth="1"/>
    <col min="59" max="59" width="9.5" customWidth="1"/>
    <col min="70" max="70" width="19.125" customWidth="1"/>
    <col min="71" max="71" width="18.75" customWidth="1"/>
    <col min="72" max="72" width="2" customWidth="1"/>
    <col min="73" max="73" width="9.25" customWidth="1"/>
    <col min="74" max="74" width="9" customWidth="1"/>
  </cols>
  <sheetData>
    <row r="1" spans="1:74" ht="18.75" x14ac:dyDescent="0.25">
      <c r="A1" s="1" t="str" cm="1">
        <f t="array" aca="1" ref="A1" ca="1" xml:space="preserve"> RIGHT(CELL("filename", A1), LEN(CELL("filename", A1)) - SEARCH("]", CELL("filename", A1)))</f>
        <v>DPB1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 t="s">
        <v>0</v>
      </c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3"/>
    </row>
    <row r="2" spans="1:74" ht="18.75" x14ac:dyDescent="0.25">
      <c r="A2" s="1" t="str">
        <f ca="1">LEFT(A1,3)</f>
        <v>DPB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3"/>
    </row>
    <row r="3" spans="1:74" ht="19.5" x14ac:dyDescent="0.3">
      <c r="A3" s="4" t="s">
        <v>3817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5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</row>
    <row r="5" spans="1:74" ht="37.15" customHeight="1" x14ac:dyDescent="0.25">
      <c r="A5" s="6" t="s">
        <v>2</v>
      </c>
      <c r="B5" s="780" t="s">
        <v>3</v>
      </c>
      <c r="C5" s="780" t="s">
        <v>4</v>
      </c>
      <c r="D5" s="780" t="s">
        <v>5</v>
      </c>
      <c r="E5" s="780" t="s">
        <v>398</v>
      </c>
      <c r="F5" s="780" t="s">
        <v>8</v>
      </c>
      <c r="G5" s="780" t="s">
        <v>9</v>
      </c>
      <c r="H5" s="780" t="s">
        <v>10</v>
      </c>
      <c r="I5" s="870" t="s">
        <v>399</v>
      </c>
      <c r="J5" s="871"/>
      <c r="K5" s="871"/>
      <c r="L5" s="871"/>
      <c r="M5" s="871"/>
      <c r="N5" s="871"/>
      <c r="O5" s="871"/>
      <c r="P5" s="871"/>
      <c r="Q5" s="871"/>
      <c r="R5" s="871"/>
      <c r="S5" s="798"/>
      <c r="T5" s="870" t="s">
        <v>12</v>
      </c>
      <c r="U5" s="780" t="s">
        <v>13</v>
      </c>
      <c r="V5" s="8"/>
      <c r="W5" s="870" t="s">
        <v>400</v>
      </c>
      <c r="X5" s="871"/>
      <c r="Y5" s="871"/>
      <c r="Z5" s="871"/>
      <c r="AA5" s="871"/>
      <c r="AB5" s="871"/>
      <c r="AC5" s="871"/>
      <c r="AD5" s="871"/>
      <c r="AE5" s="871"/>
      <c r="AF5" s="871"/>
      <c r="AG5" s="798"/>
      <c r="AH5" s="780" t="s">
        <v>15</v>
      </c>
      <c r="AI5" s="780" t="s">
        <v>16</v>
      </c>
      <c r="AJ5" s="8"/>
      <c r="AK5" s="780" t="s">
        <v>401</v>
      </c>
      <c r="AL5" s="780"/>
      <c r="AM5" s="780"/>
      <c r="AN5" s="780"/>
      <c r="AO5" s="9"/>
      <c r="AP5" s="780" t="s">
        <v>402</v>
      </c>
      <c r="AQ5" s="10"/>
      <c r="AS5" s="866" t="s">
        <v>399</v>
      </c>
      <c r="AT5" s="865"/>
      <c r="AU5" s="865"/>
      <c r="AV5" s="865"/>
      <c r="AW5" s="865"/>
      <c r="AX5" s="865"/>
      <c r="AY5" s="865"/>
      <c r="AZ5" s="865"/>
      <c r="BA5" s="865"/>
      <c r="BB5" s="865"/>
      <c r="BC5" s="747"/>
      <c r="BD5" s="11" t="s">
        <v>19</v>
      </c>
      <c r="BE5" s="12" t="s">
        <v>20</v>
      </c>
      <c r="BF5" s="13"/>
      <c r="BG5" s="866" t="s">
        <v>400</v>
      </c>
      <c r="BH5" s="865"/>
      <c r="BI5" s="865"/>
      <c r="BJ5" s="865"/>
      <c r="BK5" s="865"/>
      <c r="BL5" s="865"/>
      <c r="BM5" s="865"/>
      <c r="BN5" s="865"/>
      <c r="BO5" s="865"/>
      <c r="BP5" s="865"/>
      <c r="BQ5" s="747"/>
      <c r="BR5" s="12" t="s">
        <v>21</v>
      </c>
      <c r="BS5" s="12" t="s">
        <v>22</v>
      </c>
      <c r="BU5" s="777" t="s">
        <v>401</v>
      </c>
      <c r="BV5" s="781"/>
    </row>
    <row r="6" spans="1:74" ht="15.75" customHeight="1" x14ac:dyDescent="0.25">
      <c r="A6" s="6"/>
      <c r="B6" s="780"/>
      <c r="C6" s="780"/>
      <c r="D6" s="780"/>
      <c r="E6" s="780"/>
      <c r="F6" s="780"/>
      <c r="G6" s="780"/>
      <c r="H6" s="780"/>
      <c r="I6" s="7" t="s">
        <v>404</v>
      </c>
      <c r="J6" s="871" t="s">
        <v>25</v>
      </c>
      <c r="K6" s="871"/>
      <c r="L6" s="871"/>
      <c r="M6" s="871"/>
      <c r="N6" s="871"/>
      <c r="O6" s="780" t="s">
        <v>26</v>
      </c>
      <c r="P6" s="780"/>
      <c r="Q6" s="780"/>
      <c r="R6" s="780"/>
      <c r="S6" s="780"/>
      <c r="T6" s="870"/>
      <c r="U6" s="780"/>
      <c r="V6" s="8"/>
      <c r="W6" s="7" t="s">
        <v>404</v>
      </c>
      <c r="X6" s="780" t="s">
        <v>25</v>
      </c>
      <c r="Y6" s="780"/>
      <c r="Z6" s="780"/>
      <c r="AA6" s="780"/>
      <c r="AB6" s="780"/>
      <c r="AC6" s="780" t="s">
        <v>26</v>
      </c>
      <c r="AD6" s="780"/>
      <c r="AE6" s="780"/>
      <c r="AF6" s="780"/>
      <c r="AG6" s="780"/>
      <c r="AH6" s="780"/>
      <c r="AI6" s="780"/>
      <c r="AJ6" s="8"/>
      <c r="AK6" s="780" t="s">
        <v>27</v>
      </c>
      <c r="AL6" s="780" t="s">
        <v>28</v>
      </c>
      <c r="AM6" s="780" t="s">
        <v>29</v>
      </c>
      <c r="AN6" s="780" t="s">
        <v>30</v>
      </c>
      <c r="AO6" s="9"/>
      <c r="AP6" s="780"/>
      <c r="AQ6" s="10"/>
      <c r="AS6" s="12" t="s">
        <v>24</v>
      </c>
      <c r="AT6" s="865" t="s">
        <v>25</v>
      </c>
      <c r="AU6" s="865"/>
      <c r="AV6" s="865"/>
      <c r="AW6" s="865"/>
      <c r="AX6" s="865"/>
      <c r="AY6" s="777" t="s">
        <v>26</v>
      </c>
      <c r="AZ6" s="777"/>
      <c r="BA6" s="777"/>
      <c r="BB6" s="777"/>
      <c r="BC6" s="777"/>
      <c r="BD6" s="11" t="s">
        <v>19</v>
      </c>
      <c r="BE6" s="12" t="s">
        <v>20</v>
      </c>
      <c r="BF6" s="14"/>
      <c r="BG6" s="12" t="s">
        <v>24</v>
      </c>
      <c r="BH6" s="777" t="s">
        <v>25</v>
      </c>
      <c r="BI6" s="777"/>
      <c r="BJ6" s="777"/>
      <c r="BK6" s="777"/>
      <c r="BL6" s="777"/>
      <c r="BM6" s="777" t="s">
        <v>26</v>
      </c>
      <c r="BN6" s="777"/>
      <c r="BO6" s="777"/>
      <c r="BP6" s="777"/>
      <c r="BQ6" s="777"/>
      <c r="BR6" s="12" t="s">
        <v>21</v>
      </c>
      <c r="BS6" s="12" t="s">
        <v>22</v>
      </c>
      <c r="BU6" s="12" t="s">
        <v>27</v>
      </c>
      <c r="BV6" s="12" t="s">
        <v>28</v>
      </c>
    </row>
    <row r="7" spans="1:74" ht="52.15" customHeight="1" thickBot="1" x14ac:dyDescent="0.3">
      <c r="A7" s="6" t="s">
        <v>31</v>
      </c>
      <c r="B7" s="780"/>
      <c r="C7" s="780"/>
      <c r="D7" s="780"/>
      <c r="E7" s="780"/>
      <c r="F7" s="780"/>
      <c r="G7" s="780"/>
      <c r="H7" s="780"/>
      <c r="I7" s="15" t="s">
        <v>33</v>
      </c>
      <c r="J7" s="15" t="s">
        <v>34</v>
      </c>
      <c r="K7" s="15" t="s">
        <v>35</v>
      </c>
      <c r="L7" s="15" t="s">
        <v>36</v>
      </c>
      <c r="M7" s="15" t="s">
        <v>37</v>
      </c>
      <c r="N7" s="16" t="s">
        <v>38</v>
      </c>
      <c r="O7" s="17" t="s">
        <v>39</v>
      </c>
      <c r="P7" s="17" t="s">
        <v>40</v>
      </c>
      <c r="Q7" s="17" t="s">
        <v>41</v>
      </c>
      <c r="R7" s="17" t="s">
        <v>42</v>
      </c>
      <c r="S7" s="17" t="s">
        <v>43</v>
      </c>
      <c r="T7" s="872"/>
      <c r="U7" s="814"/>
      <c r="V7" s="18"/>
      <c r="W7" s="15" t="s">
        <v>33</v>
      </c>
      <c r="X7" s="15" t="s">
        <v>34</v>
      </c>
      <c r="Y7" s="15" t="s">
        <v>35</v>
      </c>
      <c r="Z7" s="15" t="s">
        <v>36</v>
      </c>
      <c r="AA7" s="15" t="s">
        <v>37</v>
      </c>
      <c r="AB7" s="15" t="s">
        <v>38</v>
      </c>
      <c r="AC7" s="17" t="s">
        <v>39</v>
      </c>
      <c r="AD7" s="17" t="s">
        <v>40</v>
      </c>
      <c r="AE7" s="17" t="s">
        <v>41</v>
      </c>
      <c r="AF7" s="17" t="s">
        <v>42</v>
      </c>
      <c r="AG7" s="17" t="s">
        <v>43</v>
      </c>
      <c r="AH7" s="814"/>
      <c r="AI7" s="814"/>
      <c r="AJ7" s="8"/>
      <c r="AK7" s="780"/>
      <c r="AL7" s="780"/>
      <c r="AM7" s="780"/>
      <c r="AN7" s="780"/>
      <c r="AO7" s="9"/>
      <c r="AP7" s="780"/>
      <c r="AQ7" s="10"/>
      <c r="AR7" s="6" t="s">
        <v>44</v>
      </c>
      <c r="AS7" s="19" t="s">
        <v>33</v>
      </c>
      <c r="AT7" s="19" t="s">
        <v>34</v>
      </c>
      <c r="AU7" s="19" t="s">
        <v>35</v>
      </c>
      <c r="AV7" s="19" t="s">
        <v>36</v>
      </c>
      <c r="AW7" s="19" t="s">
        <v>37</v>
      </c>
      <c r="AX7" s="20" t="s">
        <v>38</v>
      </c>
      <c r="AY7" s="21" t="s">
        <v>39</v>
      </c>
      <c r="AZ7" s="21" t="s">
        <v>40</v>
      </c>
      <c r="BA7" s="21" t="s">
        <v>41</v>
      </c>
      <c r="BB7" s="21" t="s">
        <v>42</v>
      </c>
      <c r="BC7" s="21" t="s">
        <v>43</v>
      </c>
      <c r="BD7" s="21" t="s">
        <v>38</v>
      </c>
      <c r="BE7" s="21" t="s">
        <v>43</v>
      </c>
      <c r="BF7" s="22"/>
      <c r="BG7" s="19" t="s">
        <v>33</v>
      </c>
      <c r="BH7" s="19" t="s">
        <v>34</v>
      </c>
      <c r="BI7" s="19" t="s">
        <v>35</v>
      </c>
      <c r="BJ7" s="19" t="s">
        <v>36</v>
      </c>
      <c r="BK7" s="19" t="s">
        <v>37</v>
      </c>
      <c r="BL7" s="19" t="s">
        <v>38</v>
      </c>
      <c r="BM7" s="21" t="s">
        <v>39</v>
      </c>
      <c r="BN7" s="21" t="s">
        <v>40</v>
      </c>
      <c r="BO7" s="21" t="s">
        <v>41</v>
      </c>
      <c r="BP7" s="21" t="s">
        <v>42</v>
      </c>
      <c r="BQ7" s="21" t="s">
        <v>43</v>
      </c>
      <c r="BR7" s="21" t="s">
        <v>38</v>
      </c>
      <c r="BS7" s="21" t="s">
        <v>43</v>
      </c>
      <c r="BU7" s="19" t="s">
        <v>38</v>
      </c>
      <c r="BV7" s="19" t="s">
        <v>43</v>
      </c>
    </row>
    <row r="8" spans="1:74" ht="27" customHeight="1" x14ac:dyDescent="0.2">
      <c r="B8" s="867" t="s">
        <v>2460</v>
      </c>
      <c r="C8" s="784" t="s">
        <v>3818</v>
      </c>
      <c r="D8" s="24" t="s">
        <v>3819</v>
      </c>
      <c r="E8" s="25" t="s">
        <v>3820</v>
      </c>
      <c r="F8" s="26" t="s">
        <v>3821</v>
      </c>
      <c r="G8" s="27" t="s">
        <v>58</v>
      </c>
      <c r="H8" s="28">
        <v>3</v>
      </c>
      <c r="I8" s="29"/>
      <c r="J8" s="30">
        <v>73.234355946403554</v>
      </c>
      <c r="K8" s="30">
        <v>170.88016387494162</v>
      </c>
      <c r="L8" s="30">
        <v>292.93742378561421</v>
      </c>
      <c r="M8" s="30">
        <v>390.5832317141523</v>
      </c>
      <c r="N8" s="30">
        <v>488.22903964269034</v>
      </c>
      <c r="O8" s="30"/>
      <c r="P8" s="30"/>
      <c r="Q8" s="30"/>
      <c r="R8" s="30"/>
      <c r="S8" s="30"/>
      <c r="T8" s="31">
        <f xml:space="preserve"> N8</f>
        <v>488.22903964269034</v>
      </c>
      <c r="U8" s="32">
        <f xml:space="preserve"> S8</f>
        <v>0</v>
      </c>
      <c r="V8" s="33"/>
      <c r="W8" s="34"/>
      <c r="X8" s="35">
        <v>80.890999999999991</v>
      </c>
      <c r="Y8" s="36">
        <v>183.97199999999998</v>
      </c>
      <c r="Z8" s="36">
        <v>295.23599999999999</v>
      </c>
      <c r="AA8" s="36">
        <v>391.59899999999999</v>
      </c>
      <c r="AB8" s="36">
        <v>488.23</v>
      </c>
      <c r="AC8" s="37"/>
      <c r="AD8" s="37"/>
      <c r="AE8" s="37"/>
      <c r="AF8" s="37"/>
      <c r="AG8" s="37"/>
      <c r="AH8" s="31">
        <f xml:space="preserve"> AB8</f>
        <v>488.23</v>
      </c>
      <c r="AI8" s="32">
        <f xml:space="preserve"> AG8</f>
        <v>0</v>
      </c>
      <c r="AJ8" s="38"/>
      <c r="AK8" s="39">
        <f t="shared" ref="AK8:AL10" si="0" xml:space="preserve"> IFERROR(AH8 /T8, "")</f>
        <v>1.0000019670220976</v>
      </c>
      <c r="AL8" s="39" t="str">
        <f t="shared" si="0"/>
        <v/>
      </c>
      <c r="AM8" s="40"/>
      <c r="AN8" s="40" t="s">
        <v>78</v>
      </c>
      <c r="AP8" s="41" t="s">
        <v>3822</v>
      </c>
      <c r="AQ8" s="33"/>
      <c r="AR8" s="42"/>
      <c r="AS8" s="43" t="s">
        <v>3823</v>
      </c>
      <c r="AT8" s="44" t="s">
        <v>3823</v>
      </c>
      <c r="AU8" s="44" t="s">
        <v>3823</v>
      </c>
      <c r="AV8" s="44" t="s">
        <v>3823</v>
      </c>
      <c r="AW8" s="44" t="s">
        <v>3823</v>
      </c>
      <c r="AX8" s="44" t="s">
        <v>3823</v>
      </c>
      <c r="AY8" s="44" t="s">
        <v>3823</v>
      </c>
      <c r="AZ8" s="44" t="s">
        <v>3823</v>
      </c>
      <c r="BA8" s="44" t="s">
        <v>3823</v>
      </c>
      <c r="BB8" s="44" t="s">
        <v>3823</v>
      </c>
      <c r="BC8" s="44" t="s">
        <v>3823</v>
      </c>
      <c r="BD8" s="45" t="s">
        <v>3824</v>
      </c>
      <c r="BE8" s="46" t="s">
        <v>3824</v>
      </c>
      <c r="BF8" s="47"/>
      <c r="BG8" s="48" t="s">
        <v>3825</v>
      </c>
      <c r="BH8" s="49" t="s">
        <v>3825</v>
      </c>
      <c r="BI8" s="44" t="s">
        <v>3825</v>
      </c>
      <c r="BJ8" s="44" t="s">
        <v>3825</v>
      </c>
      <c r="BK8" s="44" t="s">
        <v>3825</v>
      </c>
      <c r="BL8" s="44" t="s">
        <v>3825</v>
      </c>
      <c r="BM8" s="50" t="s">
        <v>3825</v>
      </c>
      <c r="BN8" s="50" t="s">
        <v>3825</v>
      </c>
      <c r="BO8" s="50" t="s">
        <v>3825</v>
      </c>
      <c r="BP8" s="50" t="s">
        <v>3825</v>
      </c>
      <c r="BQ8" s="50" t="s">
        <v>3825</v>
      </c>
      <c r="BR8" s="45" t="s">
        <v>3826</v>
      </c>
      <c r="BS8" s="46" t="s">
        <v>3826</v>
      </c>
      <c r="BT8" s="51"/>
      <c r="BU8" s="52" t="s">
        <v>3827</v>
      </c>
      <c r="BV8" s="52" t="s">
        <v>3827</v>
      </c>
    </row>
    <row r="9" spans="1:74" ht="28.5" x14ac:dyDescent="0.2">
      <c r="B9" s="868"/>
      <c r="C9" s="784"/>
      <c r="D9" s="24" t="s">
        <v>3828</v>
      </c>
      <c r="E9" s="25" t="s">
        <v>3829</v>
      </c>
      <c r="F9" s="26" t="s">
        <v>3830</v>
      </c>
      <c r="G9" s="27" t="s">
        <v>58</v>
      </c>
      <c r="H9" s="28">
        <v>3</v>
      </c>
      <c r="I9" s="29"/>
      <c r="J9" s="30">
        <v>9.1087630835652735</v>
      </c>
      <c r="K9" s="30">
        <v>21.253780528318973</v>
      </c>
      <c r="L9" s="30">
        <v>36.435052334261094</v>
      </c>
      <c r="M9" s="30">
        <v>48.580069779014799</v>
      </c>
      <c r="N9" s="30">
        <v>60.725087223768497</v>
      </c>
      <c r="O9" s="30"/>
      <c r="P9" s="30"/>
      <c r="Q9" s="30"/>
      <c r="R9" s="30"/>
      <c r="S9" s="30"/>
      <c r="T9" s="31">
        <f xml:space="preserve"> N9</f>
        <v>60.725087223768497</v>
      </c>
      <c r="U9" s="32">
        <f t="shared" ref="U9:U10" si="1" xml:space="preserve"> S9</f>
        <v>0</v>
      </c>
      <c r="V9" s="33"/>
      <c r="W9" s="34"/>
      <c r="X9" s="35">
        <v>5.3330000000000011</v>
      </c>
      <c r="Y9" s="36">
        <v>16.718</v>
      </c>
      <c r="Z9" s="36">
        <v>31.913</v>
      </c>
      <c r="AA9" s="36">
        <v>48.551000000000002</v>
      </c>
      <c r="AB9" s="36">
        <v>60.835000000000001</v>
      </c>
      <c r="AC9" s="37"/>
      <c r="AD9" s="37"/>
      <c r="AE9" s="37"/>
      <c r="AF9" s="37"/>
      <c r="AG9" s="37"/>
      <c r="AH9" s="31">
        <f xml:space="preserve"> AB9</f>
        <v>60.835000000000001</v>
      </c>
      <c r="AI9" s="32">
        <f t="shared" ref="AI9:AI10" si="2" xml:space="preserve"> AG9</f>
        <v>0</v>
      </c>
      <c r="AJ9" s="38"/>
      <c r="AK9" s="53">
        <f t="shared" si="0"/>
        <v>1.0018100060659687</v>
      </c>
      <c r="AL9" s="53" t="str">
        <f t="shared" si="0"/>
        <v/>
      </c>
      <c r="AM9" s="40"/>
      <c r="AN9" s="40" t="s">
        <v>78</v>
      </c>
      <c r="AP9" s="41" t="s">
        <v>3831</v>
      </c>
      <c r="AQ9" s="33"/>
      <c r="AS9" s="43" t="s">
        <v>3832</v>
      </c>
      <c r="AT9" s="44" t="s">
        <v>3832</v>
      </c>
      <c r="AU9" s="44" t="s">
        <v>3832</v>
      </c>
      <c r="AV9" s="44" t="s">
        <v>3832</v>
      </c>
      <c r="AW9" s="44" t="s">
        <v>3832</v>
      </c>
      <c r="AX9" s="44" t="s">
        <v>3832</v>
      </c>
      <c r="AY9" s="44" t="s">
        <v>3832</v>
      </c>
      <c r="AZ9" s="44" t="s">
        <v>3832</v>
      </c>
      <c r="BA9" s="44" t="s">
        <v>3832</v>
      </c>
      <c r="BB9" s="44" t="s">
        <v>3832</v>
      </c>
      <c r="BC9" s="44" t="s">
        <v>3832</v>
      </c>
      <c r="BD9" s="45" t="s">
        <v>3833</v>
      </c>
      <c r="BE9" s="46" t="s">
        <v>3833</v>
      </c>
      <c r="BF9" s="47"/>
      <c r="BG9" s="48" t="s">
        <v>3834</v>
      </c>
      <c r="BH9" s="49" t="s">
        <v>3834</v>
      </c>
      <c r="BI9" s="44" t="s">
        <v>3834</v>
      </c>
      <c r="BJ9" s="44" t="s">
        <v>3834</v>
      </c>
      <c r="BK9" s="44" t="s">
        <v>3834</v>
      </c>
      <c r="BL9" s="44" t="s">
        <v>3834</v>
      </c>
      <c r="BM9" s="50" t="s">
        <v>3834</v>
      </c>
      <c r="BN9" s="50" t="s">
        <v>3834</v>
      </c>
      <c r="BO9" s="50" t="s">
        <v>3834</v>
      </c>
      <c r="BP9" s="50" t="s">
        <v>3834</v>
      </c>
      <c r="BQ9" s="50" t="s">
        <v>3834</v>
      </c>
      <c r="BR9" s="45" t="s">
        <v>3835</v>
      </c>
      <c r="BS9" s="46" t="s">
        <v>3835</v>
      </c>
      <c r="BT9" s="51"/>
      <c r="BU9" s="54" t="s">
        <v>3836</v>
      </c>
      <c r="BV9" s="54" t="s">
        <v>3836</v>
      </c>
    </row>
    <row r="10" spans="1:74" ht="28.5" x14ac:dyDescent="0.2">
      <c r="B10" s="869"/>
      <c r="C10" s="784"/>
      <c r="D10" s="24" t="s">
        <v>3837</v>
      </c>
      <c r="E10" s="25" t="s">
        <v>3838</v>
      </c>
      <c r="F10" s="26" t="s">
        <v>3839</v>
      </c>
      <c r="G10" s="27" t="s">
        <v>58</v>
      </c>
      <c r="H10" s="28">
        <v>3</v>
      </c>
      <c r="I10" s="29"/>
      <c r="J10" s="30">
        <v>0</v>
      </c>
      <c r="K10" s="30">
        <v>0</v>
      </c>
      <c r="L10" s="30">
        <v>0</v>
      </c>
      <c r="M10" s="30">
        <v>0</v>
      </c>
      <c r="N10" s="30">
        <v>0</v>
      </c>
      <c r="O10" s="30"/>
      <c r="P10" s="30"/>
      <c r="Q10" s="30"/>
      <c r="R10" s="30"/>
      <c r="S10" s="30"/>
      <c r="T10" s="31">
        <f xml:space="preserve"> N10</f>
        <v>0</v>
      </c>
      <c r="U10" s="32">
        <f t="shared" si="1"/>
        <v>0</v>
      </c>
      <c r="V10" s="33"/>
      <c r="W10" s="34"/>
      <c r="X10" s="35"/>
      <c r="Y10" s="36"/>
      <c r="Z10" s="36"/>
      <c r="AA10" s="36"/>
      <c r="AB10" s="36"/>
      <c r="AC10" s="37"/>
      <c r="AD10" s="37"/>
      <c r="AE10" s="37"/>
      <c r="AF10" s="37"/>
      <c r="AG10" s="37"/>
      <c r="AH10" s="31">
        <f xml:space="preserve"> AB10</f>
        <v>0</v>
      </c>
      <c r="AI10" s="32">
        <f t="shared" si="2"/>
        <v>0</v>
      </c>
      <c r="AJ10" s="38"/>
      <c r="AK10" s="53" t="str">
        <f t="shared" si="0"/>
        <v/>
      </c>
      <c r="AL10" s="53" t="str">
        <f t="shared" si="0"/>
        <v/>
      </c>
      <c r="AM10" s="40"/>
      <c r="AN10" s="40"/>
      <c r="AP10" s="41" t="s">
        <v>3840</v>
      </c>
      <c r="AQ10" s="33"/>
      <c r="AS10" s="43" t="s">
        <v>3841</v>
      </c>
      <c r="AT10" s="44" t="s">
        <v>3841</v>
      </c>
      <c r="AU10" s="44" t="s">
        <v>3841</v>
      </c>
      <c r="AV10" s="44" t="s">
        <v>3841</v>
      </c>
      <c r="AW10" s="44" t="s">
        <v>3841</v>
      </c>
      <c r="AX10" s="44" t="s">
        <v>3841</v>
      </c>
      <c r="AY10" s="44" t="s">
        <v>3841</v>
      </c>
      <c r="AZ10" s="44" t="s">
        <v>3841</v>
      </c>
      <c r="BA10" s="44" t="s">
        <v>3841</v>
      </c>
      <c r="BB10" s="44" t="s">
        <v>3841</v>
      </c>
      <c r="BC10" s="44" t="s">
        <v>3841</v>
      </c>
      <c r="BD10" s="45" t="s">
        <v>3842</v>
      </c>
      <c r="BE10" s="46" t="s">
        <v>3842</v>
      </c>
      <c r="BF10" s="47"/>
      <c r="BG10" s="48" t="s">
        <v>3843</v>
      </c>
      <c r="BH10" s="49" t="s">
        <v>3843</v>
      </c>
      <c r="BI10" s="44" t="s">
        <v>3843</v>
      </c>
      <c r="BJ10" s="44" t="s">
        <v>3843</v>
      </c>
      <c r="BK10" s="44" t="s">
        <v>3843</v>
      </c>
      <c r="BL10" s="44" t="s">
        <v>3843</v>
      </c>
      <c r="BM10" s="50" t="s">
        <v>3843</v>
      </c>
      <c r="BN10" s="50" t="s">
        <v>3843</v>
      </c>
      <c r="BO10" s="50" t="s">
        <v>3843</v>
      </c>
      <c r="BP10" s="50" t="s">
        <v>3843</v>
      </c>
      <c r="BQ10" s="50" t="s">
        <v>3843</v>
      </c>
      <c r="BR10" s="45" t="s">
        <v>3844</v>
      </c>
      <c r="BS10" s="46" t="s">
        <v>3844</v>
      </c>
      <c r="BT10" s="51"/>
      <c r="BU10" s="54" t="s">
        <v>3845</v>
      </c>
      <c r="BV10" s="54" t="s">
        <v>3845</v>
      </c>
    </row>
    <row r="11" spans="1:74" x14ac:dyDescent="0.2"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</row>
    <row r="12" spans="1:74" x14ac:dyDescent="0.2"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</row>
    <row r="13" spans="1:74" x14ac:dyDescent="0.2"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57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</row>
    <row r="14" spans="1:74" x14ac:dyDescent="0.2"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57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</row>
    <row r="15" spans="1:74" x14ac:dyDescent="0.2"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57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</row>
    <row r="16" spans="1:74" x14ac:dyDescent="0.2"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57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</row>
    <row r="17" spans="45:71" x14ac:dyDescent="0.2"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57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</row>
    <row r="18" spans="45:71" x14ac:dyDescent="0.2"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57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</row>
    <row r="19" spans="45:71" x14ac:dyDescent="0.2"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57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</row>
    <row r="20" spans="45:71" x14ac:dyDescent="0.2"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57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</row>
    <row r="21" spans="45:71" x14ac:dyDescent="0.2"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57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</row>
    <row r="22" spans="45:71" x14ac:dyDescent="0.2"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57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</row>
    <row r="23" spans="45:71" x14ac:dyDescent="0.2"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57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</row>
    <row r="24" spans="45:71" x14ac:dyDescent="0.2"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57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</row>
    <row r="25" spans="45:71" x14ac:dyDescent="0.2"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57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</row>
    <row r="26" spans="45:71" x14ac:dyDescent="0.2"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57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</row>
  </sheetData>
  <sheetProtection selectLockedCells="1"/>
  <mergeCells count="32">
    <mergeCell ref="B8:B10"/>
    <mergeCell ref="C8:C10"/>
    <mergeCell ref="AI5:AI7"/>
    <mergeCell ref="AK5:AN5"/>
    <mergeCell ref="AP5:AP7"/>
    <mergeCell ref="H5:H7"/>
    <mergeCell ref="I5:S5"/>
    <mergeCell ref="T5:T7"/>
    <mergeCell ref="U5:U7"/>
    <mergeCell ref="W5:AG5"/>
    <mergeCell ref="AH5:AH7"/>
    <mergeCell ref="J6:N6"/>
    <mergeCell ref="O6:S6"/>
    <mergeCell ref="X6:AB6"/>
    <mergeCell ref="AC6:AG6"/>
    <mergeCell ref="G5:G7"/>
    <mergeCell ref="BU5:BV5"/>
    <mergeCell ref="AK6:AK7"/>
    <mergeCell ref="AL6:AL7"/>
    <mergeCell ref="AM6:AM7"/>
    <mergeCell ref="AN6:AN7"/>
    <mergeCell ref="AT6:AX6"/>
    <mergeCell ref="AY6:BC6"/>
    <mergeCell ref="BH6:BL6"/>
    <mergeCell ref="BM6:BQ6"/>
    <mergeCell ref="AS5:BC5"/>
    <mergeCell ref="BG5:BQ5"/>
    <mergeCell ref="B5:B7"/>
    <mergeCell ref="C5:C7"/>
    <mergeCell ref="D5:D7"/>
    <mergeCell ref="E5:E7"/>
    <mergeCell ref="F5:F7"/>
  </mergeCells>
  <conditionalFormatting sqref="AM8:AN10">
    <cfRule type="cellIs" dxfId="10" priority="1" operator="equal">
      <formula>"Blue"</formula>
    </cfRule>
    <cfRule type="cellIs" dxfId="9" priority="2" operator="equal">
      <formula>"Red"</formula>
    </cfRule>
    <cfRule type="cellIs" dxfId="8" priority="3" operator="equal">
      <formula>"Amber"</formula>
    </cfRule>
    <cfRule type="cellIs" dxfId="7" priority="4" operator="equal">
      <formula>"Green"</formula>
    </cfRule>
  </conditionalFormatting>
  <dataValidations count="1">
    <dataValidation type="list" allowBlank="1" showInputMessage="1" showErrorMessage="1" sqref="AM8:AN10" xr:uid="{6107818E-BDFD-4B48-889E-87C21574DC7E}">
      <formula1>"Green, Amber, Red, Blue"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F766A1A52674C9A17BC8710E60AD8" ma:contentTypeVersion="14" ma:contentTypeDescription="Create a new document." ma:contentTypeScope="" ma:versionID="9ab32e8fe0ca7d6d80d4130ed69b8d25">
  <xsd:schema xmlns:xsd="http://www.w3.org/2001/XMLSchema" xmlns:xs="http://www.w3.org/2001/XMLSchema" xmlns:p="http://schemas.microsoft.com/office/2006/metadata/properties" xmlns:ns2="8e4deb1f-637f-4379-9d4a-c94755fabf14" xmlns:ns3="4ec3189b-3773-4f74-8f9f-afbd176e5149" targetNamespace="http://schemas.microsoft.com/office/2006/metadata/properties" ma:root="true" ma:fieldsID="78ab665fe75b78eed9abc4ad7f75f5c9" ns2:_="" ns3:_="">
    <xsd:import namespace="8e4deb1f-637f-4379-9d4a-c94755fabf14"/>
    <xsd:import namespace="4ec3189b-3773-4f74-8f9f-afbd176e514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4deb1f-637f-4379-9d4a-c94755fabf1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5d41a9a-d263-4510-8b8f-416354570e46}" ma:internalName="TaxCatchAll" ma:showField="CatchAllData" ma:web="8e4deb1f-637f-4379-9d4a-c94755fabf1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c3189b-3773-4f74-8f9f-afbd176e51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1db27365-52eb-41c3-9d47-32873fc17ee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4deb1f-637f-4379-9d4a-c94755fabf14" xsi:nil="true"/>
    <lcf76f155ced4ddcb4097134ff3c332f xmlns="4ec3189b-3773-4f74-8f9f-afbd176e514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B7FDD88-7ED4-44B2-AA09-29ACB78156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4deb1f-637f-4379-9d4a-c94755fabf14"/>
    <ds:schemaRef ds:uri="4ec3189b-3773-4f74-8f9f-afbd176e514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85EFEFB-4D06-4EBD-A2CB-7D1F79EF21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F98996D-90A0-49F0-B06B-8D7BCF288700}">
  <ds:schemaRefs>
    <ds:schemaRef ds:uri="http://schemas.microsoft.com/office/2006/documentManagement/types"/>
    <ds:schemaRef ds:uri="http://schemas.openxmlformats.org/package/2006/metadata/core-properties"/>
    <ds:schemaRef ds:uri="4ec3189b-3773-4f74-8f9f-afbd176e5149"/>
    <ds:schemaRef ds:uri="http://purl.org/dc/terms/"/>
    <ds:schemaRef ds:uri="http://purl.org/dc/dcmitype/"/>
    <ds:schemaRef ds:uri="8e4deb1f-637f-4379-9d4a-c94755fabf14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DPW1</vt:lpstr>
      <vt:lpstr>DPWW1</vt:lpstr>
      <vt:lpstr>DPW2</vt:lpstr>
      <vt:lpstr>DPWW2</vt:lpstr>
      <vt:lpstr>DPW3</vt:lpstr>
      <vt:lpstr>DPWW3</vt:lpstr>
      <vt:lpstr>DPW4</vt:lpstr>
      <vt:lpstr>DPWW4</vt:lpstr>
      <vt:lpstr>DPB1</vt:lpstr>
      <vt:lpstr>TMS_DPB1_ADD</vt:lpstr>
      <vt:lpstr>DPB2</vt:lpstr>
      <vt:lpstr>TMS_DPB2_ADD</vt:lpstr>
      <vt:lpstr>rngAcronym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Thames Water AMP8 Delivery Plan - Data Tables</dc:title>
  <dc:subject/>
  <dc:creator>Thames Water</dc:creator>
  <cp:keywords/>
  <dc:description/>
  <cp:lastModifiedBy>Rebecca Phillips</cp:lastModifiedBy>
  <cp:revision/>
  <dcterms:created xsi:type="dcterms:W3CDTF">2025-10-31T11:11:01Z</dcterms:created>
  <dcterms:modified xsi:type="dcterms:W3CDTF">2025-11-07T12:58:32Z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5f3038-e575-4f4e-be19-04d26c0b0979_Enabled">
    <vt:lpwstr>true</vt:lpwstr>
  </property>
  <property fmtid="{D5CDD505-2E9C-101B-9397-08002B2CF9AE}" pid="3" name="MSIP_Label_8a5f3038-e575-4f4e-be19-04d26c0b0979_SetDate">
    <vt:lpwstr>2025-10-31T11:15:22Z</vt:lpwstr>
  </property>
  <property fmtid="{D5CDD505-2E9C-101B-9397-08002B2CF9AE}" pid="4" name="MSIP_Label_8a5f3038-e575-4f4e-be19-04d26c0b0979_Method">
    <vt:lpwstr>Privileged</vt:lpwstr>
  </property>
  <property fmtid="{D5CDD505-2E9C-101B-9397-08002B2CF9AE}" pid="5" name="MSIP_Label_8a5f3038-e575-4f4e-be19-04d26c0b0979_Name">
    <vt:lpwstr>Confidential</vt:lpwstr>
  </property>
  <property fmtid="{D5CDD505-2E9C-101B-9397-08002B2CF9AE}" pid="6" name="MSIP_Label_8a5f3038-e575-4f4e-be19-04d26c0b0979_SiteId">
    <vt:lpwstr>557abecd-3214-4fbb-8e51-414b68ebb796</vt:lpwstr>
  </property>
  <property fmtid="{D5CDD505-2E9C-101B-9397-08002B2CF9AE}" pid="7" name="MSIP_Label_8a5f3038-e575-4f4e-be19-04d26c0b0979_ActionId">
    <vt:lpwstr>923b6f2e-c072-487e-a5e7-5b606285ec02</vt:lpwstr>
  </property>
  <property fmtid="{D5CDD505-2E9C-101B-9397-08002B2CF9AE}" pid="8" name="MSIP_Label_8a5f3038-e575-4f4e-be19-04d26c0b0979_ContentBits">
    <vt:lpwstr>0</vt:lpwstr>
  </property>
  <property fmtid="{D5CDD505-2E9C-101B-9397-08002B2CF9AE}" pid="9" name="MSIP_Label_8a5f3038-e575-4f4e-be19-04d26c0b0979_Tag">
    <vt:lpwstr>10, 0, 1, 1</vt:lpwstr>
  </property>
  <property fmtid="{D5CDD505-2E9C-101B-9397-08002B2CF9AE}" pid="10" name="ContentTypeId">
    <vt:lpwstr>0x010100B06F766A1A52674C9A17BC8710E60AD8</vt:lpwstr>
  </property>
  <property fmtid="{D5CDD505-2E9C-101B-9397-08002B2CF9AE}" pid="11" name="MediaServiceImageTags">
    <vt:lpwstr/>
  </property>
</Properties>
</file>